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mc:AlternateContent xmlns:mc="http://schemas.openxmlformats.org/markup-compatibility/2006">
    <mc:Choice Requires="x15">
      <x15ac:absPath xmlns:x15ac="http://schemas.microsoft.com/office/spreadsheetml/2010/11/ac" url="C:\Users\mmahajan\Documents\eps-oregon\"/>
    </mc:Choice>
  </mc:AlternateContent>
  <xr:revisionPtr revIDLastSave="0" documentId="13_ncr:1_{D53E5B30-642A-4E5C-B91D-60CB556069C5}" xr6:coauthVersionLast="47" xr6:coauthVersionMax="47" xr10:uidLastSave="{00000000-0000-0000-0000-000000000000}"/>
  <bookViews>
    <workbookView xWindow="-28920" yWindow="-120" windowWidth="29040" windowHeight="17640"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PolicyLevers!$A$1:$R$1189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338" i="1" l="1"/>
  <c r="O338" i="1"/>
  <c r="N339" i="1"/>
  <c r="O339" i="1"/>
  <c r="N340" i="1"/>
  <c r="O340" i="1"/>
  <c r="N341" i="1"/>
  <c r="O341" i="1"/>
  <c r="N342" i="1"/>
  <c r="O342" i="1"/>
  <c r="N343" i="1"/>
  <c r="O343" i="1"/>
  <c r="N344" i="1"/>
  <c r="O344" i="1"/>
  <c r="N345" i="1"/>
  <c r="O345" i="1"/>
  <c r="N346" i="1"/>
  <c r="O346" i="1"/>
  <c r="N347" i="1"/>
  <c r="O347" i="1"/>
  <c r="N348" i="1"/>
  <c r="O348" i="1"/>
  <c r="N349" i="1"/>
  <c r="O349" i="1"/>
  <c r="N350" i="1"/>
  <c r="O350" i="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B697" i="15" l="1"/>
  <c r="B61" i="15"/>
  <c r="B666" i="15"/>
  <c r="J945" i="1"/>
  <c r="K945" i="1"/>
  <c r="L945" i="1"/>
  <c r="M945" i="1"/>
  <c r="N945" i="1"/>
  <c r="O945" i="1"/>
  <c r="P945" i="1"/>
  <c r="Q945" i="1"/>
  <c r="R945" i="1"/>
  <c r="A945" i="1"/>
  <c r="B945" i="1"/>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38" i="1"/>
  <c r="B338" i="1"/>
  <c r="A351" i="1"/>
  <c r="B351" i="1"/>
  <c r="A376" i="1"/>
  <c r="B376" i="1"/>
  <c r="A426" i="1"/>
  <c r="B426" i="1"/>
  <c r="A427" i="1"/>
  <c r="B427" i="1"/>
  <c r="A428" i="1"/>
  <c r="B428" i="1"/>
  <c r="A684" i="1"/>
  <c r="B684" i="1"/>
  <c r="A683" i="1"/>
  <c r="B683" i="1"/>
  <c r="A429" i="1"/>
  <c r="B429" i="1"/>
  <c r="A679" i="1"/>
  <c r="B679" i="1"/>
  <c r="A680" i="1"/>
  <c r="B680" i="1"/>
  <c r="A681" i="1"/>
  <c r="B681" i="1"/>
  <c r="A682" i="1"/>
  <c r="B682" i="1"/>
  <c r="A934" i="1"/>
  <c r="B934" i="1"/>
  <c r="A937" i="1"/>
  <c r="B937" i="1"/>
  <c r="A941" i="1"/>
  <c r="B941" i="1"/>
  <c r="A946" i="1"/>
  <c r="B946" i="1"/>
  <c r="A955" i="1"/>
  <c r="B955" i="1"/>
  <c r="A956" i="1"/>
  <c r="B956" i="1"/>
  <c r="A957" i="1"/>
  <c r="B957" i="1"/>
  <c r="A958" i="1"/>
  <c r="B958" i="1"/>
  <c r="A959" i="1"/>
  <c r="B959" i="1"/>
  <c r="A960" i="1"/>
  <c r="B960" i="1"/>
  <c r="A961" i="1"/>
  <c r="B961" i="1"/>
  <c r="A962" i="1"/>
  <c r="B962" i="1"/>
  <c r="A963" i="1"/>
  <c r="B963" i="1"/>
  <c r="A964" i="1"/>
  <c r="B964" i="1"/>
  <c r="A965" i="1"/>
  <c r="B965" i="1"/>
  <c r="A966" i="1"/>
  <c r="B966" i="1"/>
  <c r="A967" i="1"/>
  <c r="B967" i="1"/>
  <c r="A973" i="1"/>
  <c r="B973" i="1"/>
  <c r="A994" i="1"/>
  <c r="B994" i="1"/>
  <c r="A995" i="1"/>
  <c r="B995" i="1"/>
  <c r="A996" i="1"/>
  <c r="B996" i="1"/>
  <c r="A999" i="1"/>
  <c r="B999" i="1"/>
  <c r="A1011" i="1"/>
  <c r="B1011" i="1"/>
  <c r="A1026" i="1"/>
  <c r="B1026" i="1"/>
  <c r="A1043" i="1"/>
  <c r="B1043" i="1"/>
  <c r="A1093" i="1"/>
  <c r="B1093" i="1"/>
  <c r="A1094" i="1"/>
  <c r="B1094" i="1"/>
  <c r="A1144" i="1"/>
  <c r="B1144" i="1"/>
  <c r="A1145" i="1"/>
  <c r="B1145" i="1"/>
  <c r="A1150" i="1"/>
  <c r="B1150" i="1"/>
  <c r="A1155" i="1"/>
  <c r="B1155" i="1"/>
  <c r="A1160" i="1"/>
  <c r="B1160" i="1"/>
  <c r="A1165" i="1"/>
  <c r="B1165" i="1"/>
  <c r="A1170" i="1"/>
  <c r="B1170" i="1"/>
  <c r="A1175" i="1"/>
  <c r="B1175" i="1"/>
  <c r="A1180" i="1"/>
  <c r="B1180" i="1"/>
  <c r="A1185" i="1"/>
  <c r="B1185"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38" i="1"/>
  <c r="K338" i="1"/>
  <c r="L338" i="1"/>
  <c r="M338" i="1"/>
  <c r="P338" i="1"/>
  <c r="Q338" i="1"/>
  <c r="R338" i="1"/>
  <c r="J351" i="1"/>
  <c r="K351" i="1"/>
  <c r="L351" i="1"/>
  <c r="M351" i="1"/>
  <c r="N351" i="1"/>
  <c r="O351" i="1"/>
  <c r="P351" i="1"/>
  <c r="Q351" i="1"/>
  <c r="R351" i="1"/>
  <c r="J376" i="1"/>
  <c r="K376" i="1"/>
  <c r="L376" i="1"/>
  <c r="M376" i="1"/>
  <c r="N376" i="1"/>
  <c r="O376" i="1"/>
  <c r="P376" i="1"/>
  <c r="Q376" i="1"/>
  <c r="R376" i="1"/>
  <c r="J426" i="1"/>
  <c r="K426" i="1"/>
  <c r="L426" i="1"/>
  <c r="M426" i="1"/>
  <c r="N426" i="1"/>
  <c r="O426" i="1"/>
  <c r="P426" i="1"/>
  <c r="Q426" i="1"/>
  <c r="R426" i="1"/>
  <c r="J427" i="1"/>
  <c r="K427" i="1"/>
  <c r="L427" i="1"/>
  <c r="M427" i="1"/>
  <c r="N427" i="1"/>
  <c r="O427" i="1"/>
  <c r="P427" i="1"/>
  <c r="Q427" i="1"/>
  <c r="R427" i="1"/>
  <c r="J428" i="1"/>
  <c r="K428" i="1"/>
  <c r="L428" i="1"/>
  <c r="M428" i="1"/>
  <c r="N428" i="1"/>
  <c r="O428" i="1"/>
  <c r="P428" i="1"/>
  <c r="Q428" i="1"/>
  <c r="R428" i="1"/>
  <c r="J684" i="1"/>
  <c r="K684" i="1"/>
  <c r="L684" i="1"/>
  <c r="M684" i="1"/>
  <c r="N684" i="1"/>
  <c r="O684" i="1"/>
  <c r="P684" i="1"/>
  <c r="Q684" i="1"/>
  <c r="R684" i="1"/>
  <c r="J683" i="1"/>
  <c r="K683" i="1"/>
  <c r="L683" i="1"/>
  <c r="M683" i="1"/>
  <c r="N683" i="1"/>
  <c r="O683" i="1"/>
  <c r="P683" i="1"/>
  <c r="Q683" i="1"/>
  <c r="R683" i="1"/>
  <c r="J429" i="1"/>
  <c r="K429" i="1"/>
  <c r="L429" i="1"/>
  <c r="M429" i="1"/>
  <c r="N429" i="1"/>
  <c r="O429" i="1"/>
  <c r="P429" i="1"/>
  <c r="Q429" i="1"/>
  <c r="R429" i="1"/>
  <c r="J679" i="1"/>
  <c r="K679" i="1"/>
  <c r="L679" i="1"/>
  <c r="M679" i="1"/>
  <c r="N679" i="1"/>
  <c r="O679" i="1"/>
  <c r="P679" i="1"/>
  <c r="Q679" i="1"/>
  <c r="R679" i="1"/>
  <c r="J680" i="1"/>
  <c r="K680" i="1"/>
  <c r="L680" i="1"/>
  <c r="M680" i="1"/>
  <c r="N680" i="1"/>
  <c r="O680" i="1"/>
  <c r="P680" i="1"/>
  <c r="Q680" i="1"/>
  <c r="R680" i="1"/>
  <c r="J681" i="1"/>
  <c r="K681" i="1"/>
  <c r="L681" i="1"/>
  <c r="M681" i="1"/>
  <c r="N681" i="1"/>
  <c r="O681" i="1"/>
  <c r="P681" i="1"/>
  <c r="Q681" i="1"/>
  <c r="R681" i="1"/>
  <c r="J682" i="1"/>
  <c r="K682" i="1"/>
  <c r="L682" i="1"/>
  <c r="M682" i="1"/>
  <c r="N682" i="1"/>
  <c r="O682" i="1"/>
  <c r="P682" i="1"/>
  <c r="Q682" i="1"/>
  <c r="R682" i="1"/>
  <c r="J934" i="1"/>
  <c r="K934" i="1"/>
  <c r="L934" i="1"/>
  <c r="M934" i="1"/>
  <c r="N934" i="1"/>
  <c r="O934" i="1"/>
  <c r="P934" i="1"/>
  <c r="Q934" i="1"/>
  <c r="R934" i="1"/>
  <c r="J937" i="1"/>
  <c r="K937" i="1"/>
  <c r="L937" i="1"/>
  <c r="M937" i="1"/>
  <c r="N937" i="1"/>
  <c r="O937" i="1"/>
  <c r="P937" i="1"/>
  <c r="Q937" i="1"/>
  <c r="R937" i="1"/>
  <c r="J941" i="1"/>
  <c r="K941" i="1"/>
  <c r="L941" i="1"/>
  <c r="M941" i="1"/>
  <c r="N941" i="1"/>
  <c r="O941" i="1"/>
  <c r="P941" i="1"/>
  <c r="Q941" i="1"/>
  <c r="R941" i="1"/>
  <c r="J946" i="1"/>
  <c r="K946" i="1"/>
  <c r="L946" i="1"/>
  <c r="M946" i="1"/>
  <c r="N946" i="1"/>
  <c r="O946" i="1"/>
  <c r="P946" i="1"/>
  <c r="Q946" i="1"/>
  <c r="R946" i="1"/>
  <c r="J955" i="1"/>
  <c r="K955" i="1"/>
  <c r="L955" i="1"/>
  <c r="M955" i="1"/>
  <c r="N955" i="1"/>
  <c r="O955" i="1"/>
  <c r="P955" i="1"/>
  <c r="Q955" i="1"/>
  <c r="R955" i="1"/>
  <c r="J956" i="1"/>
  <c r="K956" i="1"/>
  <c r="L956" i="1"/>
  <c r="M956" i="1"/>
  <c r="N956" i="1"/>
  <c r="O956" i="1"/>
  <c r="P956" i="1"/>
  <c r="Q956" i="1"/>
  <c r="R956" i="1"/>
  <c r="J957" i="1"/>
  <c r="K957" i="1"/>
  <c r="L957" i="1"/>
  <c r="M957" i="1"/>
  <c r="N957" i="1"/>
  <c r="O957" i="1"/>
  <c r="P957" i="1"/>
  <c r="Q957" i="1"/>
  <c r="R957" i="1"/>
  <c r="J958" i="1"/>
  <c r="K958" i="1"/>
  <c r="L958" i="1"/>
  <c r="M958" i="1"/>
  <c r="N958" i="1"/>
  <c r="O958" i="1"/>
  <c r="P958" i="1"/>
  <c r="Q958" i="1"/>
  <c r="R958" i="1"/>
  <c r="J959" i="1"/>
  <c r="K959" i="1"/>
  <c r="L959" i="1"/>
  <c r="M959" i="1"/>
  <c r="N959" i="1"/>
  <c r="O959" i="1"/>
  <c r="P959" i="1"/>
  <c r="Q959" i="1"/>
  <c r="R959" i="1"/>
  <c r="J960" i="1"/>
  <c r="K960" i="1"/>
  <c r="L960" i="1"/>
  <c r="M960" i="1"/>
  <c r="N960" i="1"/>
  <c r="O960" i="1"/>
  <c r="P960" i="1"/>
  <c r="Q960" i="1"/>
  <c r="R960" i="1"/>
  <c r="J961" i="1"/>
  <c r="K961" i="1"/>
  <c r="L961" i="1"/>
  <c r="M961" i="1"/>
  <c r="N961" i="1"/>
  <c r="O961" i="1"/>
  <c r="P961" i="1"/>
  <c r="Q961" i="1"/>
  <c r="R961" i="1"/>
  <c r="J962" i="1"/>
  <c r="K962" i="1"/>
  <c r="L962" i="1"/>
  <c r="M962" i="1"/>
  <c r="N962" i="1"/>
  <c r="O962" i="1"/>
  <c r="P962" i="1"/>
  <c r="Q962" i="1"/>
  <c r="R962" i="1"/>
  <c r="J963" i="1"/>
  <c r="K963" i="1"/>
  <c r="L963" i="1"/>
  <c r="M963" i="1"/>
  <c r="N963" i="1"/>
  <c r="O963" i="1"/>
  <c r="P963" i="1"/>
  <c r="Q963" i="1"/>
  <c r="R963" i="1"/>
  <c r="J964" i="1"/>
  <c r="K964" i="1"/>
  <c r="L964" i="1"/>
  <c r="M964" i="1"/>
  <c r="N964" i="1"/>
  <c r="O964" i="1"/>
  <c r="P964" i="1"/>
  <c r="Q964" i="1"/>
  <c r="R964" i="1"/>
  <c r="J965" i="1"/>
  <c r="K965" i="1"/>
  <c r="L965" i="1"/>
  <c r="M965" i="1"/>
  <c r="N965" i="1"/>
  <c r="O965" i="1"/>
  <c r="P965" i="1"/>
  <c r="Q965" i="1"/>
  <c r="R965" i="1"/>
  <c r="J966" i="1"/>
  <c r="K966" i="1"/>
  <c r="L966" i="1"/>
  <c r="M966" i="1"/>
  <c r="N966" i="1"/>
  <c r="O966" i="1"/>
  <c r="P966" i="1"/>
  <c r="Q966" i="1"/>
  <c r="R966" i="1"/>
  <c r="J967" i="1"/>
  <c r="K967" i="1"/>
  <c r="L967" i="1"/>
  <c r="M967" i="1"/>
  <c r="N967" i="1"/>
  <c r="P967" i="1"/>
  <c r="Q967" i="1"/>
  <c r="R967" i="1"/>
  <c r="J973" i="1"/>
  <c r="K973" i="1"/>
  <c r="L973" i="1"/>
  <c r="M973" i="1"/>
  <c r="N973" i="1"/>
  <c r="O973" i="1"/>
  <c r="P973" i="1"/>
  <c r="Q973" i="1"/>
  <c r="R97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9" i="1"/>
  <c r="K999" i="1"/>
  <c r="L999" i="1"/>
  <c r="M999" i="1"/>
  <c r="N999" i="1"/>
  <c r="O999" i="1"/>
  <c r="P999" i="1"/>
  <c r="Q999" i="1"/>
  <c r="R999" i="1"/>
  <c r="J1011" i="1"/>
  <c r="K1011" i="1"/>
  <c r="L1011" i="1"/>
  <c r="M1011" i="1"/>
  <c r="N1011" i="1"/>
  <c r="O1011" i="1"/>
  <c r="P1011" i="1"/>
  <c r="Q1011" i="1"/>
  <c r="R1011" i="1"/>
  <c r="J1026" i="1"/>
  <c r="K1026" i="1"/>
  <c r="L1026" i="1"/>
  <c r="M1026" i="1"/>
  <c r="N1026" i="1"/>
  <c r="O1026" i="1"/>
  <c r="P1026" i="1"/>
  <c r="Q1026" i="1"/>
  <c r="R1026" i="1"/>
  <c r="J1043" i="1"/>
  <c r="K1043" i="1"/>
  <c r="L1043" i="1"/>
  <c r="M1043" i="1"/>
  <c r="N1043" i="1"/>
  <c r="O1043" i="1"/>
  <c r="P1043" i="1"/>
  <c r="Q1043" i="1"/>
  <c r="R1043" i="1"/>
  <c r="K1049" i="1"/>
  <c r="K1050" i="1"/>
  <c r="K1061" i="1"/>
  <c r="K1086" i="1"/>
  <c r="J1093" i="1"/>
  <c r="K1093" i="1"/>
  <c r="L1093" i="1"/>
  <c r="M1093" i="1"/>
  <c r="N1093" i="1"/>
  <c r="O1093" i="1"/>
  <c r="P1093" i="1"/>
  <c r="Q1093" i="1"/>
  <c r="R1093" i="1"/>
  <c r="J1094" i="1"/>
  <c r="K1094" i="1"/>
  <c r="L1094" i="1"/>
  <c r="M1094" i="1"/>
  <c r="N1094" i="1"/>
  <c r="O1094" i="1"/>
  <c r="P1094" i="1"/>
  <c r="Q1094" i="1"/>
  <c r="R1094" i="1"/>
  <c r="K1100" i="1"/>
  <c r="K1101" i="1"/>
  <c r="K1112" i="1"/>
  <c r="K1137" i="1"/>
  <c r="O1137" i="1"/>
  <c r="J1144" i="1"/>
  <c r="K1144" i="1"/>
  <c r="L1144" i="1"/>
  <c r="M1144" i="1"/>
  <c r="N1144" i="1"/>
  <c r="O1144" i="1"/>
  <c r="P1144" i="1"/>
  <c r="Q1144" i="1"/>
  <c r="R1144" i="1"/>
  <c r="J1145" i="1"/>
  <c r="K1145" i="1"/>
  <c r="L1145" i="1"/>
  <c r="M1145" i="1"/>
  <c r="N1145" i="1"/>
  <c r="O1145" i="1"/>
  <c r="P1145" i="1"/>
  <c r="Q1145" i="1"/>
  <c r="R1145" i="1"/>
  <c r="J1150" i="1"/>
  <c r="K1150" i="1"/>
  <c r="L1150" i="1"/>
  <c r="M1150" i="1"/>
  <c r="N1150" i="1"/>
  <c r="O1150" i="1"/>
  <c r="R1150" i="1"/>
  <c r="J1155" i="1"/>
  <c r="K1155" i="1"/>
  <c r="L1155" i="1"/>
  <c r="M1155" i="1"/>
  <c r="N1155" i="1"/>
  <c r="O1155" i="1"/>
  <c r="Q1155" i="1"/>
  <c r="R1155" i="1"/>
  <c r="J1160" i="1"/>
  <c r="K1160" i="1"/>
  <c r="L1160" i="1"/>
  <c r="M1160" i="1"/>
  <c r="N1160" i="1"/>
  <c r="O1160" i="1"/>
  <c r="R1160" i="1"/>
  <c r="J1165" i="1"/>
  <c r="K1165" i="1"/>
  <c r="L1165" i="1"/>
  <c r="M1165" i="1"/>
  <c r="N1165" i="1"/>
  <c r="O1165" i="1"/>
  <c r="R1165" i="1"/>
  <c r="J1170" i="1"/>
  <c r="K1170" i="1"/>
  <c r="L1170" i="1"/>
  <c r="M1170" i="1"/>
  <c r="N1170" i="1"/>
  <c r="O1170" i="1"/>
  <c r="Q1170" i="1"/>
  <c r="R1170" i="1"/>
  <c r="J1175" i="1"/>
  <c r="K1175" i="1"/>
  <c r="L1175" i="1"/>
  <c r="M1175" i="1"/>
  <c r="N1175" i="1"/>
  <c r="O1175" i="1"/>
  <c r="R1175" i="1"/>
  <c r="J1180" i="1"/>
  <c r="K1180" i="1"/>
  <c r="L1180" i="1"/>
  <c r="M1180" i="1"/>
  <c r="N1180" i="1"/>
  <c r="O1180" i="1"/>
  <c r="Q1180" i="1"/>
  <c r="R1180" i="1"/>
  <c r="J1185" i="1"/>
  <c r="K1185" i="1"/>
  <c r="L1185" i="1"/>
  <c r="M1185" i="1"/>
  <c r="N1185" i="1"/>
  <c r="O1185" i="1"/>
  <c r="P1185" i="1"/>
  <c r="R1185" i="1"/>
  <c r="K2" i="1"/>
  <c r="L2" i="1"/>
  <c r="M2" i="1"/>
  <c r="N2" i="1"/>
  <c r="O2" i="1"/>
  <c r="P2" i="1"/>
  <c r="Q2" i="1"/>
  <c r="R2" i="1"/>
  <c r="J2" i="1"/>
  <c r="B2" i="1"/>
  <c r="A2" i="1"/>
  <c r="K97" i="19"/>
  <c r="Q1185" i="1" s="1"/>
  <c r="K96" i="19"/>
  <c r="K95" i="19"/>
  <c r="Q1175" i="1" s="1"/>
  <c r="K94" i="19"/>
  <c r="K93" i="19"/>
  <c r="Q1165" i="1" s="1"/>
  <c r="K92" i="19"/>
  <c r="Q1160" i="1" s="1"/>
  <c r="K91" i="19"/>
  <c r="K90" i="19"/>
  <c r="Q1150" i="1" s="1"/>
  <c r="P1180" i="1"/>
  <c r="P1175" i="1"/>
  <c r="P1170" i="1"/>
  <c r="P1165" i="1"/>
  <c r="P1160" i="1"/>
  <c r="P1155" i="1"/>
  <c r="P1150" i="1"/>
  <c r="L87" i="19"/>
  <c r="R1137" i="1" s="1"/>
  <c r="K87" i="19"/>
  <c r="Q1137" i="1" s="1"/>
  <c r="P1137" i="1"/>
  <c r="N1137" i="1"/>
  <c r="M1137" i="1"/>
  <c r="L1137" i="1"/>
  <c r="D87" i="19"/>
  <c r="J1137" i="1" s="1"/>
  <c r="L86" i="19"/>
  <c r="R1112" i="1" s="1"/>
  <c r="K86" i="19"/>
  <c r="Q1112" i="1" s="1"/>
  <c r="P1112" i="1"/>
  <c r="O1112" i="1"/>
  <c r="N1112" i="1"/>
  <c r="M1112" i="1"/>
  <c r="L1112" i="1"/>
  <c r="D86" i="19"/>
  <c r="J1112" i="1" s="1"/>
  <c r="L85" i="19"/>
  <c r="R1101" i="1" s="1"/>
  <c r="K85" i="19"/>
  <c r="Q1101" i="1" s="1"/>
  <c r="P1101" i="1"/>
  <c r="O1101" i="1"/>
  <c r="N1101" i="1"/>
  <c r="M1101" i="1"/>
  <c r="L1101" i="1"/>
  <c r="D85" i="19"/>
  <c r="J1101" i="1" s="1"/>
  <c r="L84" i="19"/>
  <c r="R1100" i="1" s="1"/>
  <c r="K84" i="19"/>
  <c r="Q1100" i="1" s="1"/>
  <c r="P1100" i="1"/>
  <c r="O1100" i="1"/>
  <c r="N1100" i="1"/>
  <c r="M1100" i="1"/>
  <c r="L1100" i="1"/>
  <c r="D84" i="19"/>
  <c r="J1100" i="1" s="1"/>
  <c r="B84" i="19"/>
  <c r="B1100" i="1" s="1"/>
  <c r="B85" i="19"/>
  <c r="B1101" i="1" s="1"/>
  <c r="B86" i="19"/>
  <c r="B1112" i="1" s="1"/>
  <c r="B87" i="19"/>
  <c r="B1137" i="1" s="1"/>
  <c r="A85" i="19"/>
  <c r="A1101" i="1" s="1"/>
  <c r="A86" i="19"/>
  <c r="A1112" i="1" s="1"/>
  <c r="A87" i="19"/>
  <c r="A1137" i="1" s="1"/>
  <c r="A84" i="19"/>
  <c r="A1100" i="1" s="1"/>
  <c r="L81" i="19"/>
  <c r="R1086" i="1" s="1"/>
  <c r="K81" i="19"/>
  <c r="Q1086" i="1" s="1"/>
  <c r="P1086" i="1"/>
  <c r="O1086" i="1"/>
  <c r="N1086" i="1"/>
  <c r="M1086" i="1"/>
  <c r="L1086" i="1"/>
  <c r="D81" i="19"/>
  <c r="J1086" i="1" s="1"/>
  <c r="L80" i="19"/>
  <c r="R1061" i="1" s="1"/>
  <c r="K80" i="19"/>
  <c r="Q1061" i="1" s="1"/>
  <c r="P1061" i="1"/>
  <c r="O1061" i="1"/>
  <c r="N1061" i="1"/>
  <c r="M1061" i="1"/>
  <c r="L1061" i="1"/>
  <c r="D80" i="19"/>
  <c r="J1061" i="1" s="1"/>
  <c r="L79" i="19"/>
  <c r="R1050" i="1" s="1"/>
  <c r="K79" i="19"/>
  <c r="Q1050" i="1" s="1"/>
  <c r="P1050" i="1"/>
  <c r="O1050" i="1"/>
  <c r="N1050" i="1"/>
  <c r="M1050" i="1"/>
  <c r="L1050" i="1"/>
  <c r="D79" i="19"/>
  <c r="J1050" i="1" s="1"/>
  <c r="L78" i="19"/>
  <c r="R1049" i="1" s="1"/>
  <c r="K78" i="19"/>
  <c r="Q1049" i="1" s="1"/>
  <c r="P1049" i="1"/>
  <c r="O1049" i="1"/>
  <c r="N1049" i="1"/>
  <c r="M1049" i="1"/>
  <c r="L1049" i="1"/>
  <c r="D78" i="19"/>
  <c r="J1049" i="1" s="1"/>
  <c r="B81" i="19"/>
  <c r="B1086" i="1" s="1"/>
  <c r="A81" i="19"/>
  <c r="A1086" i="1" s="1"/>
  <c r="B80" i="19"/>
  <c r="B1061" i="1" s="1"/>
  <c r="A80" i="19"/>
  <c r="A1061" i="1" s="1"/>
  <c r="B79" i="19"/>
  <c r="B1050" i="1" s="1"/>
  <c r="A79" i="19"/>
  <c r="A1050" i="1" s="1"/>
  <c r="B78" i="19"/>
  <c r="B1049" i="1" s="1"/>
  <c r="A78" i="19"/>
  <c r="A1049" i="1" s="1"/>
  <c r="O967" i="1"/>
  <c r="M241" i="1"/>
  <c r="M160" i="1"/>
  <c r="M114" i="1"/>
  <c r="M89" i="1"/>
  <c r="C353" i="1"/>
  <c r="C354" i="1"/>
  <c r="C355" i="1"/>
  <c r="C356" i="1"/>
  <c r="C357" i="1"/>
  <c r="C358" i="1"/>
  <c r="C359" i="1"/>
  <c r="C360" i="1"/>
  <c r="C361" i="1"/>
  <c r="C362" i="1"/>
  <c r="C363" i="1"/>
  <c r="C364" i="1"/>
  <c r="C365" i="1"/>
  <c r="C366" i="1"/>
  <c r="C367" i="1"/>
  <c r="C368" i="1"/>
  <c r="C369" i="1"/>
  <c r="C370" i="1"/>
  <c r="C371" i="1"/>
  <c r="C372" i="1"/>
  <c r="C373" i="1"/>
  <c r="C374" i="1"/>
  <c r="C375" i="1"/>
  <c r="C352" i="1"/>
  <c r="A361" i="1" l="1"/>
  <c r="B361" i="1"/>
  <c r="P361" i="1"/>
  <c r="Q361" i="1"/>
  <c r="J361" i="1"/>
  <c r="R361" i="1"/>
  <c r="K361" i="1"/>
  <c r="L361" i="1"/>
  <c r="M361" i="1"/>
  <c r="N361" i="1"/>
  <c r="O361" i="1"/>
  <c r="B373" i="1"/>
  <c r="A373" i="1"/>
  <c r="L373" i="1"/>
  <c r="M373" i="1"/>
  <c r="N373" i="1"/>
  <c r="O373" i="1"/>
  <c r="P373" i="1"/>
  <c r="Q373" i="1"/>
  <c r="J373" i="1"/>
  <c r="R373" i="1"/>
  <c r="K373" i="1"/>
  <c r="A357" i="1"/>
  <c r="B357" i="1"/>
  <c r="L357" i="1"/>
  <c r="M357" i="1"/>
  <c r="N357" i="1"/>
  <c r="O357" i="1"/>
  <c r="P357" i="1"/>
  <c r="Q357" i="1"/>
  <c r="J357" i="1"/>
  <c r="R357" i="1"/>
  <c r="K357" i="1"/>
  <c r="A371" i="1"/>
  <c r="B371" i="1"/>
  <c r="N371" i="1"/>
  <c r="O371" i="1"/>
  <c r="P371" i="1"/>
  <c r="Q371" i="1"/>
  <c r="J371" i="1"/>
  <c r="R371" i="1"/>
  <c r="K371" i="1"/>
  <c r="L371" i="1"/>
  <c r="M371" i="1"/>
  <c r="A363" i="1"/>
  <c r="B363" i="1"/>
  <c r="N363" i="1"/>
  <c r="O363" i="1"/>
  <c r="P363" i="1"/>
  <c r="Q363" i="1"/>
  <c r="J363" i="1"/>
  <c r="R363" i="1"/>
  <c r="K363" i="1"/>
  <c r="L363" i="1"/>
  <c r="M363" i="1"/>
  <c r="A355" i="1"/>
  <c r="B355" i="1"/>
  <c r="N355" i="1"/>
  <c r="O355" i="1"/>
  <c r="P355" i="1"/>
  <c r="Q355" i="1"/>
  <c r="J355" i="1"/>
  <c r="R355" i="1"/>
  <c r="K355" i="1"/>
  <c r="L355" i="1"/>
  <c r="M355" i="1"/>
  <c r="A353" i="1"/>
  <c r="B353" i="1"/>
  <c r="P353" i="1"/>
  <c r="Q353" i="1"/>
  <c r="J353" i="1"/>
  <c r="R353" i="1"/>
  <c r="K353" i="1"/>
  <c r="L353" i="1"/>
  <c r="M353" i="1"/>
  <c r="N353" i="1"/>
  <c r="O353" i="1"/>
  <c r="A365" i="1"/>
  <c r="B365" i="1"/>
  <c r="L365" i="1"/>
  <c r="M365" i="1"/>
  <c r="N365" i="1"/>
  <c r="O365" i="1"/>
  <c r="P365" i="1"/>
  <c r="Q365" i="1"/>
  <c r="J365" i="1"/>
  <c r="R365" i="1"/>
  <c r="K365" i="1"/>
  <c r="B372" i="1"/>
  <c r="A372" i="1"/>
  <c r="M372" i="1"/>
  <c r="N372" i="1"/>
  <c r="O372" i="1"/>
  <c r="P372" i="1"/>
  <c r="Q372" i="1"/>
  <c r="J372" i="1"/>
  <c r="R372" i="1"/>
  <c r="K372" i="1"/>
  <c r="L372" i="1"/>
  <c r="B364" i="1"/>
  <c r="A364" i="1"/>
  <c r="M364" i="1"/>
  <c r="N364" i="1"/>
  <c r="O364" i="1"/>
  <c r="P364" i="1"/>
  <c r="Q364" i="1"/>
  <c r="J364" i="1"/>
  <c r="R364" i="1"/>
  <c r="K364" i="1"/>
  <c r="L364" i="1"/>
  <c r="B356" i="1"/>
  <c r="A356" i="1"/>
  <c r="M356" i="1"/>
  <c r="N356" i="1"/>
  <c r="O356" i="1"/>
  <c r="P356" i="1"/>
  <c r="Q356" i="1"/>
  <c r="J356" i="1"/>
  <c r="R356" i="1"/>
  <c r="K356" i="1"/>
  <c r="L356" i="1"/>
  <c r="A370" i="1"/>
  <c r="B370" i="1"/>
  <c r="O370" i="1"/>
  <c r="P370" i="1"/>
  <c r="Q370" i="1"/>
  <c r="J370" i="1"/>
  <c r="R370" i="1"/>
  <c r="K370" i="1"/>
  <c r="L370" i="1"/>
  <c r="M370" i="1"/>
  <c r="N370" i="1"/>
  <c r="B362" i="1"/>
  <c r="A362" i="1"/>
  <c r="O362" i="1"/>
  <c r="P362" i="1"/>
  <c r="Q362" i="1"/>
  <c r="J362" i="1"/>
  <c r="R362" i="1"/>
  <c r="K362" i="1"/>
  <c r="L362" i="1"/>
  <c r="M362" i="1"/>
  <c r="N362" i="1"/>
  <c r="B354" i="1"/>
  <c r="A354" i="1"/>
  <c r="O354" i="1"/>
  <c r="P354" i="1"/>
  <c r="Q354" i="1"/>
  <c r="J354" i="1"/>
  <c r="R354" i="1"/>
  <c r="K354" i="1"/>
  <c r="L354" i="1"/>
  <c r="M354" i="1"/>
  <c r="N354" i="1"/>
  <c r="B369" i="1"/>
  <c r="A369" i="1"/>
  <c r="P369" i="1"/>
  <c r="Q369" i="1"/>
  <c r="J369" i="1"/>
  <c r="R369" i="1"/>
  <c r="K369" i="1"/>
  <c r="L369" i="1"/>
  <c r="M369" i="1"/>
  <c r="N369" i="1"/>
  <c r="O369" i="1"/>
  <c r="B352" i="1"/>
  <c r="A352" i="1"/>
  <c r="Q352" i="1"/>
  <c r="J352" i="1"/>
  <c r="R352" i="1"/>
  <c r="K352" i="1"/>
  <c r="L352" i="1"/>
  <c r="M352" i="1"/>
  <c r="N352" i="1"/>
  <c r="O352" i="1"/>
  <c r="P352" i="1"/>
  <c r="B368" i="1"/>
  <c r="A368" i="1"/>
  <c r="Q368" i="1"/>
  <c r="J368" i="1"/>
  <c r="R368" i="1"/>
  <c r="K368" i="1"/>
  <c r="L368" i="1"/>
  <c r="M368" i="1"/>
  <c r="N368" i="1"/>
  <c r="O368" i="1"/>
  <c r="P368" i="1"/>
  <c r="B360" i="1"/>
  <c r="A360" i="1"/>
  <c r="Q360" i="1"/>
  <c r="J360" i="1"/>
  <c r="R360" i="1"/>
  <c r="K360" i="1"/>
  <c r="L360" i="1"/>
  <c r="M360" i="1"/>
  <c r="N360" i="1"/>
  <c r="O360" i="1"/>
  <c r="P360" i="1"/>
  <c r="A375" i="1"/>
  <c r="B375" i="1"/>
  <c r="J375" i="1"/>
  <c r="R375" i="1"/>
  <c r="K375" i="1"/>
  <c r="L375" i="1"/>
  <c r="M375" i="1"/>
  <c r="N375" i="1"/>
  <c r="O375" i="1"/>
  <c r="P375" i="1"/>
  <c r="Q375" i="1"/>
  <c r="A367" i="1"/>
  <c r="B367" i="1"/>
  <c r="J367" i="1"/>
  <c r="R367" i="1"/>
  <c r="K367" i="1"/>
  <c r="L367" i="1"/>
  <c r="M367" i="1"/>
  <c r="N367" i="1"/>
  <c r="O367" i="1"/>
  <c r="P367" i="1"/>
  <c r="Q367" i="1"/>
  <c r="A359" i="1"/>
  <c r="B359" i="1"/>
  <c r="J359" i="1"/>
  <c r="R359" i="1"/>
  <c r="K359" i="1"/>
  <c r="L359" i="1"/>
  <c r="M359" i="1"/>
  <c r="N359" i="1"/>
  <c r="O359" i="1"/>
  <c r="P359" i="1"/>
  <c r="Q359" i="1"/>
  <c r="A374" i="1"/>
  <c r="B374" i="1"/>
  <c r="K374" i="1"/>
  <c r="L374" i="1"/>
  <c r="M374" i="1"/>
  <c r="N374" i="1"/>
  <c r="O374" i="1"/>
  <c r="P374" i="1"/>
  <c r="Q374" i="1"/>
  <c r="J374" i="1"/>
  <c r="R374" i="1"/>
  <c r="B366" i="1"/>
  <c r="A366" i="1"/>
  <c r="K366" i="1"/>
  <c r="L366" i="1"/>
  <c r="M366" i="1"/>
  <c r="N366" i="1"/>
  <c r="O366" i="1"/>
  <c r="P366" i="1"/>
  <c r="Q366" i="1"/>
  <c r="J366" i="1"/>
  <c r="R366" i="1"/>
  <c r="A358" i="1"/>
  <c r="B358" i="1"/>
  <c r="K358" i="1"/>
  <c r="L358" i="1"/>
  <c r="M358" i="1"/>
  <c r="N358" i="1"/>
  <c r="O358" i="1"/>
  <c r="P358" i="1"/>
  <c r="Q358" i="1"/>
  <c r="J358" i="1"/>
  <c r="R358"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20" i="1" l="1"/>
  <c r="C1121" i="1"/>
  <c r="C1122" i="1"/>
  <c r="C1123" i="1"/>
  <c r="C1124" i="1"/>
  <c r="C1125" i="1"/>
  <c r="C1126" i="1"/>
  <c r="C1127" i="1"/>
  <c r="C1128" i="1"/>
  <c r="C1129" i="1"/>
  <c r="C1130" i="1"/>
  <c r="C1131" i="1"/>
  <c r="C1132" i="1"/>
  <c r="C1133" i="1"/>
  <c r="C1134" i="1"/>
  <c r="C1135" i="1"/>
  <c r="C1136" i="1"/>
  <c r="C1069" i="1"/>
  <c r="C1070" i="1"/>
  <c r="C1071" i="1"/>
  <c r="C1072" i="1"/>
  <c r="C1073" i="1"/>
  <c r="C1074" i="1"/>
  <c r="C1075" i="1"/>
  <c r="C1076" i="1"/>
  <c r="C1077" i="1"/>
  <c r="C1078" i="1"/>
  <c r="C1079" i="1"/>
  <c r="C1080" i="1"/>
  <c r="C1081" i="1"/>
  <c r="C1082" i="1"/>
  <c r="C1083" i="1"/>
  <c r="C1084" i="1"/>
  <c r="C1085" i="1"/>
  <c r="B1074" i="1" l="1"/>
  <c r="A1074" i="1"/>
  <c r="J1074" i="1"/>
  <c r="R1074" i="1"/>
  <c r="K1074" i="1"/>
  <c r="L1074" i="1"/>
  <c r="M1074" i="1"/>
  <c r="N1074" i="1"/>
  <c r="O1074" i="1"/>
  <c r="P1074" i="1"/>
  <c r="Q1074" i="1"/>
  <c r="B1134" i="1"/>
  <c r="A1134" i="1"/>
  <c r="P1134" i="1"/>
  <c r="Q1134" i="1"/>
  <c r="J1134" i="1"/>
  <c r="R1134" i="1"/>
  <c r="K1134" i="1"/>
  <c r="L1134" i="1"/>
  <c r="M1134" i="1"/>
  <c r="N1134" i="1"/>
  <c r="O1134" i="1"/>
  <c r="B1126" i="1"/>
  <c r="A1126" i="1"/>
  <c r="P1126" i="1"/>
  <c r="Q1126" i="1"/>
  <c r="J1126" i="1"/>
  <c r="R1126" i="1"/>
  <c r="K1126" i="1"/>
  <c r="L1126" i="1"/>
  <c r="M1126" i="1"/>
  <c r="N1126" i="1"/>
  <c r="O1126" i="1"/>
  <c r="A1073" i="1"/>
  <c r="B1073" i="1"/>
  <c r="K1073" i="1"/>
  <c r="L1073" i="1"/>
  <c r="M1073" i="1"/>
  <c r="N1073" i="1"/>
  <c r="O1073" i="1"/>
  <c r="P1073" i="1"/>
  <c r="Q1073" i="1"/>
  <c r="J1073" i="1"/>
  <c r="R1073" i="1"/>
  <c r="A1133" i="1"/>
  <c r="B1133" i="1"/>
  <c r="Q1133" i="1"/>
  <c r="J1133" i="1"/>
  <c r="R1133" i="1"/>
  <c r="K1133" i="1"/>
  <c r="L1133" i="1"/>
  <c r="M1133" i="1"/>
  <c r="N1133" i="1"/>
  <c r="O1133" i="1"/>
  <c r="P1133" i="1"/>
  <c r="A1125" i="1"/>
  <c r="B1125" i="1"/>
  <c r="Q1125" i="1"/>
  <c r="J1125" i="1"/>
  <c r="R1125" i="1"/>
  <c r="K1125" i="1"/>
  <c r="L1125" i="1"/>
  <c r="M1125" i="1"/>
  <c r="N1125" i="1"/>
  <c r="O1125" i="1"/>
  <c r="P1125" i="1"/>
  <c r="A1080" i="1"/>
  <c r="B1080" i="1"/>
  <c r="L1080" i="1"/>
  <c r="M1080" i="1"/>
  <c r="N1080" i="1"/>
  <c r="O1080" i="1"/>
  <c r="P1080" i="1"/>
  <c r="Q1080" i="1"/>
  <c r="J1080" i="1"/>
  <c r="R1080" i="1"/>
  <c r="K1080" i="1"/>
  <c r="A1072" i="1"/>
  <c r="B1072" i="1"/>
  <c r="L1072" i="1"/>
  <c r="M1072" i="1"/>
  <c r="N1072" i="1"/>
  <c r="O1072" i="1"/>
  <c r="P1072" i="1"/>
  <c r="Q1072" i="1"/>
  <c r="J1072" i="1"/>
  <c r="R1072" i="1"/>
  <c r="K1072" i="1"/>
  <c r="A1132" i="1"/>
  <c r="B1132" i="1"/>
  <c r="J1132" i="1"/>
  <c r="R1132" i="1"/>
  <c r="K1132" i="1"/>
  <c r="L1132" i="1"/>
  <c r="M1132" i="1"/>
  <c r="N1132" i="1"/>
  <c r="O1132" i="1"/>
  <c r="P1132" i="1"/>
  <c r="Q1132" i="1"/>
  <c r="A1124" i="1"/>
  <c r="B1124" i="1"/>
  <c r="J1124" i="1"/>
  <c r="R1124" i="1"/>
  <c r="K1124" i="1"/>
  <c r="L1124" i="1"/>
  <c r="M1124" i="1"/>
  <c r="N1124" i="1"/>
  <c r="O1124" i="1"/>
  <c r="P1124" i="1"/>
  <c r="Q1124" i="1"/>
  <c r="A1075" i="1"/>
  <c r="B1075" i="1"/>
  <c r="Q1075" i="1"/>
  <c r="J1075" i="1"/>
  <c r="R1075" i="1"/>
  <c r="K1075" i="1"/>
  <c r="L1075" i="1"/>
  <c r="M1075" i="1"/>
  <c r="N1075" i="1"/>
  <c r="O1075" i="1"/>
  <c r="P1075" i="1"/>
  <c r="B1082" i="1"/>
  <c r="A1082" i="1"/>
  <c r="J1082" i="1"/>
  <c r="R1082" i="1"/>
  <c r="K1082" i="1"/>
  <c r="L1082" i="1"/>
  <c r="M1082" i="1"/>
  <c r="N1082" i="1"/>
  <c r="O1082" i="1"/>
  <c r="P1082" i="1"/>
  <c r="Q1082" i="1"/>
  <c r="A1079" i="1"/>
  <c r="B1079" i="1"/>
  <c r="M1079" i="1"/>
  <c r="N1079" i="1"/>
  <c r="O1079" i="1"/>
  <c r="P1079" i="1"/>
  <c r="Q1079" i="1"/>
  <c r="J1079" i="1"/>
  <c r="R1079" i="1"/>
  <c r="K1079" i="1"/>
  <c r="L1079" i="1"/>
  <c r="A1123" i="1"/>
  <c r="B1123" i="1"/>
  <c r="K1123" i="1"/>
  <c r="L1123" i="1"/>
  <c r="M1123" i="1"/>
  <c r="N1123" i="1"/>
  <c r="O1123" i="1"/>
  <c r="P1123" i="1"/>
  <c r="Q1123" i="1"/>
  <c r="J1123" i="1"/>
  <c r="R1123" i="1"/>
  <c r="A1083" i="1"/>
  <c r="B1083" i="1"/>
  <c r="Q1083" i="1"/>
  <c r="J1083" i="1"/>
  <c r="R1083" i="1"/>
  <c r="K1083" i="1"/>
  <c r="L1083" i="1"/>
  <c r="M1083" i="1"/>
  <c r="N1083" i="1"/>
  <c r="O1083" i="1"/>
  <c r="P1083" i="1"/>
  <c r="A1127" i="1"/>
  <c r="B1127" i="1"/>
  <c r="O1127" i="1"/>
  <c r="P1127" i="1"/>
  <c r="Q1127" i="1"/>
  <c r="J1127" i="1"/>
  <c r="R1127" i="1"/>
  <c r="K1127" i="1"/>
  <c r="L1127" i="1"/>
  <c r="M1127" i="1"/>
  <c r="N1127" i="1"/>
  <c r="A1081" i="1"/>
  <c r="B1081" i="1"/>
  <c r="K1081" i="1"/>
  <c r="L1081" i="1"/>
  <c r="M1081" i="1"/>
  <c r="N1081" i="1"/>
  <c r="O1081" i="1"/>
  <c r="P1081" i="1"/>
  <c r="Q1081" i="1"/>
  <c r="J1081" i="1"/>
  <c r="R1081" i="1"/>
  <c r="A1071" i="1"/>
  <c r="B1071" i="1"/>
  <c r="M1071" i="1"/>
  <c r="N1071" i="1"/>
  <c r="O1071" i="1"/>
  <c r="P1071" i="1"/>
  <c r="Q1071" i="1"/>
  <c r="J1071" i="1"/>
  <c r="R1071" i="1"/>
  <c r="K1071" i="1"/>
  <c r="L1071" i="1"/>
  <c r="A1131" i="1"/>
  <c r="B1131" i="1"/>
  <c r="K1131" i="1"/>
  <c r="L1131" i="1"/>
  <c r="M1131" i="1"/>
  <c r="N1131" i="1"/>
  <c r="O1131" i="1"/>
  <c r="P1131" i="1"/>
  <c r="Q1131" i="1"/>
  <c r="J1131" i="1"/>
  <c r="R1131" i="1"/>
  <c r="B1078" i="1"/>
  <c r="A1078" i="1"/>
  <c r="N1078" i="1"/>
  <c r="O1078" i="1"/>
  <c r="P1078" i="1"/>
  <c r="Q1078" i="1"/>
  <c r="J1078" i="1"/>
  <c r="R1078" i="1"/>
  <c r="K1078" i="1"/>
  <c r="L1078" i="1"/>
  <c r="M1078" i="1"/>
  <c r="B1070" i="1"/>
  <c r="A1070" i="1"/>
  <c r="N1070" i="1"/>
  <c r="O1070" i="1"/>
  <c r="P1070" i="1"/>
  <c r="Q1070" i="1"/>
  <c r="J1070" i="1"/>
  <c r="R1070" i="1"/>
  <c r="K1070" i="1"/>
  <c r="L1070" i="1"/>
  <c r="M1070" i="1"/>
  <c r="B1130" i="1"/>
  <c r="A1130" i="1"/>
  <c r="L1130" i="1"/>
  <c r="M1130" i="1"/>
  <c r="N1130" i="1"/>
  <c r="O1130" i="1"/>
  <c r="P1130" i="1"/>
  <c r="Q1130" i="1"/>
  <c r="J1130" i="1"/>
  <c r="R1130" i="1"/>
  <c r="K1130" i="1"/>
  <c r="B1122" i="1"/>
  <c r="A1122" i="1"/>
  <c r="L1122" i="1"/>
  <c r="M1122" i="1"/>
  <c r="N1122" i="1"/>
  <c r="O1122" i="1"/>
  <c r="P1122" i="1"/>
  <c r="Q1122" i="1"/>
  <c r="J1122" i="1"/>
  <c r="R1122" i="1"/>
  <c r="K1122" i="1"/>
  <c r="A1135" i="1"/>
  <c r="B1135" i="1"/>
  <c r="O1135" i="1"/>
  <c r="P1135" i="1"/>
  <c r="Q1135" i="1"/>
  <c r="J1135" i="1"/>
  <c r="R1135" i="1"/>
  <c r="K1135" i="1"/>
  <c r="L1135" i="1"/>
  <c r="M1135" i="1"/>
  <c r="N1135" i="1"/>
  <c r="A1085" i="1"/>
  <c r="B1085" i="1"/>
  <c r="O1085" i="1"/>
  <c r="P1085" i="1"/>
  <c r="Q1085" i="1"/>
  <c r="J1085" i="1"/>
  <c r="R1085" i="1"/>
  <c r="K1085" i="1"/>
  <c r="L1085" i="1"/>
  <c r="M1085" i="1"/>
  <c r="N1085" i="1"/>
  <c r="A1077" i="1"/>
  <c r="B1077" i="1"/>
  <c r="O1077" i="1"/>
  <c r="P1077" i="1"/>
  <c r="Q1077" i="1"/>
  <c r="J1077" i="1"/>
  <c r="R1077" i="1"/>
  <c r="K1077" i="1"/>
  <c r="L1077" i="1"/>
  <c r="M1077" i="1"/>
  <c r="N1077" i="1"/>
  <c r="A1069" i="1"/>
  <c r="B1069" i="1"/>
  <c r="O1069" i="1"/>
  <c r="P1069" i="1"/>
  <c r="Q1069" i="1"/>
  <c r="J1069" i="1"/>
  <c r="R1069" i="1"/>
  <c r="K1069" i="1"/>
  <c r="L1069" i="1"/>
  <c r="M1069" i="1"/>
  <c r="N1069" i="1"/>
  <c r="A1129" i="1"/>
  <c r="B1129" i="1"/>
  <c r="M1129" i="1"/>
  <c r="N1129" i="1"/>
  <c r="O1129" i="1"/>
  <c r="P1129" i="1"/>
  <c r="Q1129" i="1"/>
  <c r="J1129" i="1"/>
  <c r="R1129" i="1"/>
  <c r="K1129" i="1"/>
  <c r="L1129" i="1"/>
  <c r="A1121" i="1"/>
  <c r="B1121" i="1"/>
  <c r="M1121" i="1"/>
  <c r="N1121" i="1"/>
  <c r="O1121" i="1"/>
  <c r="P1121" i="1"/>
  <c r="Q1121" i="1"/>
  <c r="J1121" i="1"/>
  <c r="R1121" i="1"/>
  <c r="K1121" i="1"/>
  <c r="L1121" i="1"/>
  <c r="A1084" i="1"/>
  <c r="B1084" i="1"/>
  <c r="P1084" i="1"/>
  <c r="Q1084" i="1"/>
  <c r="J1084" i="1"/>
  <c r="R1084" i="1"/>
  <c r="K1084" i="1"/>
  <c r="L1084" i="1"/>
  <c r="M1084" i="1"/>
  <c r="N1084" i="1"/>
  <c r="O1084" i="1"/>
  <c r="A1076" i="1"/>
  <c r="B1076" i="1"/>
  <c r="P1076" i="1"/>
  <c r="Q1076" i="1"/>
  <c r="J1076" i="1"/>
  <c r="R1076" i="1"/>
  <c r="K1076" i="1"/>
  <c r="L1076" i="1"/>
  <c r="M1076" i="1"/>
  <c r="N1076" i="1"/>
  <c r="O1076" i="1"/>
  <c r="A1136" i="1"/>
  <c r="B1136" i="1"/>
  <c r="N1136" i="1"/>
  <c r="O1136" i="1"/>
  <c r="P1136" i="1"/>
  <c r="Q1136" i="1"/>
  <c r="J1136" i="1"/>
  <c r="R1136" i="1"/>
  <c r="K1136" i="1"/>
  <c r="L1136" i="1"/>
  <c r="M1136" i="1"/>
  <c r="A1128" i="1"/>
  <c r="B1128" i="1"/>
  <c r="N1128" i="1"/>
  <c r="O1128" i="1"/>
  <c r="P1128" i="1"/>
  <c r="Q1128" i="1"/>
  <c r="J1128" i="1"/>
  <c r="R1128" i="1"/>
  <c r="K1128" i="1"/>
  <c r="L1128" i="1"/>
  <c r="M1128" i="1"/>
  <c r="A1120" i="1"/>
  <c r="B1120" i="1"/>
  <c r="N1120" i="1"/>
  <c r="O1120" i="1"/>
  <c r="P1120" i="1"/>
  <c r="Q1120" i="1"/>
  <c r="J1120" i="1"/>
  <c r="R1120" i="1"/>
  <c r="K1120" i="1"/>
  <c r="L1120" i="1"/>
  <c r="M1120" i="1"/>
  <c r="C942" i="1"/>
  <c r="C938" i="1"/>
  <c r="A938" i="1" l="1"/>
  <c r="B938" i="1"/>
  <c r="L938" i="1"/>
  <c r="N938" i="1"/>
  <c r="O938" i="1"/>
  <c r="P938" i="1"/>
  <c r="J938" i="1"/>
  <c r="R938" i="1"/>
  <c r="K938" i="1"/>
  <c r="M938" i="1"/>
  <c r="Q938" i="1"/>
  <c r="A942" i="1"/>
  <c r="B942" i="1"/>
  <c r="J942" i="1"/>
  <c r="R942" i="1"/>
  <c r="K942" i="1"/>
  <c r="L942" i="1"/>
  <c r="N942" i="1"/>
  <c r="M942" i="1"/>
  <c r="O942" i="1"/>
  <c r="P942" i="1"/>
  <c r="Q942"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A656" i="1" l="1"/>
  <c r="B656" i="1"/>
  <c r="J656" i="1"/>
  <c r="R656" i="1"/>
  <c r="K656" i="1"/>
  <c r="L656" i="1"/>
  <c r="M656" i="1"/>
  <c r="N656" i="1"/>
  <c r="O656" i="1"/>
  <c r="Q656" i="1"/>
  <c r="P656" i="1"/>
  <c r="A671" i="1"/>
  <c r="B671" i="1"/>
  <c r="K671" i="1"/>
  <c r="L671" i="1"/>
  <c r="M671" i="1"/>
  <c r="N671" i="1"/>
  <c r="O671" i="1"/>
  <c r="P671" i="1"/>
  <c r="J671" i="1"/>
  <c r="R671" i="1"/>
  <c r="Q671" i="1"/>
  <c r="A647" i="1"/>
  <c r="B647" i="1"/>
  <c r="K647" i="1"/>
  <c r="L647" i="1"/>
  <c r="M647" i="1"/>
  <c r="N647" i="1"/>
  <c r="O647" i="1"/>
  <c r="P647" i="1"/>
  <c r="J647" i="1"/>
  <c r="R647" i="1"/>
  <c r="Q647" i="1"/>
  <c r="A623" i="1"/>
  <c r="B623" i="1"/>
  <c r="K623" i="1"/>
  <c r="L623" i="1"/>
  <c r="M623" i="1"/>
  <c r="N623" i="1"/>
  <c r="O623" i="1"/>
  <c r="P623" i="1"/>
  <c r="J623" i="1"/>
  <c r="R623" i="1"/>
  <c r="Q623" i="1"/>
  <c r="A607" i="1"/>
  <c r="B607" i="1"/>
  <c r="K607" i="1"/>
  <c r="L607" i="1"/>
  <c r="M607" i="1"/>
  <c r="N607" i="1"/>
  <c r="O607" i="1"/>
  <c r="P607" i="1"/>
  <c r="J607" i="1"/>
  <c r="R607" i="1"/>
  <c r="Q607" i="1"/>
  <c r="A583" i="1"/>
  <c r="B583" i="1"/>
  <c r="M583" i="1"/>
  <c r="O583" i="1"/>
  <c r="P583" i="1"/>
  <c r="Q583" i="1"/>
  <c r="R583" i="1"/>
  <c r="J583" i="1"/>
  <c r="K583" i="1"/>
  <c r="N583" i="1"/>
  <c r="L583" i="1"/>
  <c r="A575" i="1"/>
  <c r="B575" i="1"/>
  <c r="M575" i="1"/>
  <c r="O575" i="1"/>
  <c r="P575" i="1"/>
  <c r="K575" i="1"/>
  <c r="L575" i="1"/>
  <c r="N575" i="1"/>
  <c r="Q575" i="1"/>
  <c r="R575" i="1"/>
  <c r="J575" i="1"/>
  <c r="A567" i="1"/>
  <c r="B567" i="1"/>
  <c r="M567" i="1"/>
  <c r="O567" i="1"/>
  <c r="P567" i="1"/>
  <c r="J567" i="1"/>
  <c r="K567" i="1"/>
  <c r="L567" i="1"/>
  <c r="N567" i="1"/>
  <c r="R567" i="1"/>
  <c r="Q567" i="1"/>
  <c r="A543" i="1"/>
  <c r="B543" i="1"/>
  <c r="M543" i="1"/>
  <c r="O543" i="1"/>
  <c r="P543" i="1"/>
  <c r="Q543" i="1"/>
  <c r="L543" i="1"/>
  <c r="J543" i="1"/>
  <c r="K543" i="1"/>
  <c r="N543" i="1"/>
  <c r="R543" i="1"/>
  <c r="A535" i="1"/>
  <c r="B535" i="1"/>
  <c r="M535" i="1"/>
  <c r="O535" i="1"/>
  <c r="P535" i="1"/>
  <c r="Q535" i="1"/>
  <c r="L535" i="1"/>
  <c r="J535" i="1"/>
  <c r="K535" i="1"/>
  <c r="N535" i="1"/>
  <c r="R535" i="1"/>
  <c r="A527" i="1"/>
  <c r="B527" i="1"/>
  <c r="M527" i="1"/>
  <c r="O527" i="1"/>
  <c r="P527" i="1"/>
  <c r="Q527" i="1"/>
  <c r="J527" i="1"/>
  <c r="L527" i="1"/>
  <c r="R527" i="1"/>
  <c r="N527" i="1"/>
  <c r="K527" i="1"/>
  <c r="A519" i="1"/>
  <c r="B519" i="1"/>
  <c r="M519" i="1"/>
  <c r="O519" i="1"/>
  <c r="P519" i="1"/>
  <c r="Q519" i="1"/>
  <c r="J519" i="1"/>
  <c r="R519" i="1"/>
  <c r="L519" i="1"/>
  <c r="K519" i="1"/>
  <c r="N519" i="1"/>
  <c r="A511" i="1"/>
  <c r="B511" i="1"/>
  <c r="M511" i="1"/>
  <c r="O511" i="1"/>
  <c r="P511" i="1"/>
  <c r="Q511" i="1"/>
  <c r="J511" i="1"/>
  <c r="R511" i="1"/>
  <c r="L511" i="1"/>
  <c r="K511" i="1"/>
  <c r="N511" i="1"/>
  <c r="A678" i="1"/>
  <c r="B678" i="1"/>
  <c r="L678" i="1"/>
  <c r="M678" i="1"/>
  <c r="N678" i="1"/>
  <c r="O678" i="1"/>
  <c r="P678" i="1"/>
  <c r="Q678" i="1"/>
  <c r="K678" i="1"/>
  <c r="R678" i="1"/>
  <c r="J678" i="1"/>
  <c r="A670" i="1"/>
  <c r="B670" i="1"/>
  <c r="L670" i="1"/>
  <c r="M670" i="1"/>
  <c r="N670" i="1"/>
  <c r="O670" i="1"/>
  <c r="P670" i="1"/>
  <c r="Q670" i="1"/>
  <c r="K670" i="1"/>
  <c r="J670" i="1"/>
  <c r="R670" i="1"/>
  <c r="A662" i="1"/>
  <c r="B662" i="1"/>
  <c r="L662" i="1"/>
  <c r="M662" i="1"/>
  <c r="N662" i="1"/>
  <c r="O662" i="1"/>
  <c r="P662" i="1"/>
  <c r="Q662" i="1"/>
  <c r="K662" i="1"/>
  <c r="J662" i="1"/>
  <c r="R662" i="1"/>
  <c r="A654" i="1"/>
  <c r="B654" i="1"/>
  <c r="L654" i="1"/>
  <c r="M654" i="1"/>
  <c r="N654" i="1"/>
  <c r="O654" i="1"/>
  <c r="P654" i="1"/>
  <c r="Q654" i="1"/>
  <c r="K654" i="1"/>
  <c r="J654" i="1"/>
  <c r="R654" i="1"/>
  <c r="A646" i="1"/>
  <c r="B646" i="1"/>
  <c r="L646" i="1"/>
  <c r="M646" i="1"/>
  <c r="N646" i="1"/>
  <c r="O646" i="1"/>
  <c r="P646" i="1"/>
  <c r="Q646" i="1"/>
  <c r="K646" i="1"/>
  <c r="J646" i="1"/>
  <c r="R646" i="1"/>
  <c r="A638" i="1"/>
  <c r="B638" i="1"/>
  <c r="L638" i="1"/>
  <c r="M638" i="1"/>
  <c r="N638" i="1"/>
  <c r="O638" i="1"/>
  <c r="P638" i="1"/>
  <c r="Q638" i="1"/>
  <c r="K638" i="1"/>
  <c r="J638" i="1"/>
  <c r="R638" i="1"/>
  <c r="A630" i="1"/>
  <c r="B630" i="1"/>
  <c r="L630" i="1"/>
  <c r="M630" i="1"/>
  <c r="N630" i="1"/>
  <c r="O630" i="1"/>
  <c r="P630" i="1"/>
  <c r="Q630" i="1"/>
  <c r="K630" i="1"/>
  <c r="J630" i="1"/>
  <c r="R630" i="1"/>
  <c r="A622" i="1"/>
  <c r="B622" i="1"/>
  <c r="L622" i="1"/>
  <c r="M622" i="1"/>
  <c r="N622" i="1"/>
  <c r="O622" i="1"/>
  <c r="P622" i="1"/>
  <c r="Q622" i="1"/>
  <c r="K622" i="1"/>
  <c r="J622" i="1"/>
  <c r="R622" i="1"/>
  <c r="A614" i="1"/>
  <c r="B614" i="1"/>
  <c r="L614" i="1"/>
  <c r="M614" i="1"/>
  <c r="N614" i="1"/>
  <c r="O614" i="1"/>
  <c r="P614" i="1"/>
  <c r="Q614" i="1"/>
  <c r="K614" i="1"/>
  <c r="R614" i="1"/>
  <c r="J614" i="1"/>
  <c r="A606" i="1"/>
  <c r="B606" i="1"/>
  <c r="L606" i="1"/>
  <c r="M606" i="1"/>
  <c r="N606" i="1"/>
  <c r="O606" i="1"/>
  <c r="P606" i="1"/>
  <c r="Q606" i="1"/>
  <c r="K606" i="1"/>
  <c r="J606" i="1"/>
  <c r="R606" i="1"/>
  <c r="A598" i="1"/>
  <c r="B598" i="1"/>
  <c r="L598" i="1"/>
  <c r="M598" i="1"/>
  <c r="N598" i="1"/>
  <c r="O598" i="1"/>
  <c r="P598" i="1"/>
  <c r="Q598" i="1"/>
  <c r="K598" i="1"/>
  <c r="J598" i="1"/>
  <c r="R598" i="1"/>
  <c r="A590" i="1"/>
  <c r="B590" i="1"/>
  <c r="L590" i="1"/>
  <c r="M590" i="1"/>
  <c r="N590" i="1"/>
  <c r="O590" i="1"/>
  <c r="P590" i="1"/>
  <c r="Q590" i="1"/>
  <c r="K590" i="1"/>
  <c r="J590" i="1"/>
  <c r="R590" i="1"/>
  <c r="A582" i="1"/>
  <c r="B582" i="1"/>
  <c r="N582" i="1"/>
  <c r="P582" i="1"/>
  <c r="Q582" i="1"/>
  <c r="L582" i="1"/>
  <c r="M582" i="1"/>
  <c r="O582" i="1"/>
  <c r="R582" i="1"/>
  <c r="K582" i="1"/>
  <c r="J582" i="1"/>
  <c r="A574" i="1"/>
  <c r="B574" i="1"/>
  <c r="N574" i="1"/>
  <c r="P574" i="1"/>
  <c r="Q574" i="1"/>
  <c r="J574" i="1"/>
  <c r="K574" i="1"/>
  <c r="L574" i="1"/>
  <c r="M574" i="1"/>
  <c r="O574" i="1"/>
  <c r="R574" i="1"/>
  <c r="A566" i="1"/>
  <c r="B566" i="1"/>
  <c r="N566" i="1"/>
  <c r="P566" i="1"/>
  <c r="Q566" i="1"/>
  <c r="J566" i="1"/>
  <c r="R566" i="1"/>
  <c r="M566" i="1"/>
  <c r="O566" i="1"/>
  <c r="L566" i="1"/>
  <c r="K566" i="1"/>
  <c r="A558" i="1"/>
  <c r="B558" i="1"/>
  <c r="N558" i="1"/>
  <c r="P558" i="1"/>
  <c r="Q558" i="1"/>
  <c r="J558" i="1"/>
  <c r="R558" i="1"/>
  <c r="M558" i="1"/>
  <c r="O558" i="1"/>
  <c r="L558" i="1"/>
  <c r="K558" i="1"/>
  <c r="A550" i="1"/>
  <c r="B550" i="1"/>
  <c r="N550" i="1"/>
  <c r="P550" i="1"/>
  <c r="Q550" i="1"/>
  <c r="J550" i="1"/>
  <c r="R550" i="1"/>
  <c r="M550" i="1"/>
  <c r="K550" i="1"/>
  <c r="L550" i="1"/>
  <c r="O550" i="1"/>
  <c r="A542" i="1"/>
  <c r="B542" i="1"/>
  <c r="N542" i="1"/>
  <c r="P542" i="1"/>
  <c r="Q542" i="1"/>
  <c r="J542" i="1"/>
  <c r="R542" i="1"/>
  <c r="M542" i="1"/>
  <c r="K542" i="1"/>
  <c r="L542" i="1"/>
  <c r="O542" i="1"/>
  <c r="A534" i="1"/>
  <c r="B534" i="1"/>
  <c r="N534" i="1"/>
  <c r="P534" i="1"/>
  <c r="Q534" i="1"/>
  <c r="J534" i="1"/>
  <c r="R534" i="1"/>
  <c r="M534" i="1"/>
  <c r="K534" i="1"/>
  <c r="O534" i="1"/>
  <c r="L534" i="1"/>
  <c r="A526" i="1"/>
  <c r="B526" i="1"/>
  <c r="N526" i="1"/>
  <c r="P526" i="1"/>
  <c r="Q526" i="1"/>
  <c r="J526" i="1"/>
  <c r="R526" i="1"/>
  <c r="K526" i="1"/>
  <c r="M526" i="1"/>
  <c r="L526" i="1"/>
  <c r="O526" i="1"/>
  <c r="A518" i="1"/>
  <c r="B518" i="1"/>
  <c r="N518" i="1"/>
  <c r="P518" i="1"/>
  <c r="Q518" i="1"/>
  <c r="J518" i="1"/>
  <c r="R518" i="1"/>
  <c r="K518" i="1"/>
  <c r="M518" i="1"/>
  <c r="L518" i="1"/>
  <c r="O518" i="1"/>
  <c r="A510" i="1"/>
  <c r="B510" i="1"/>
  <c r="N510" i="1"/>
  <c r="P510" i="1"/>
  <c r="Q510" i="1"/>
  <c r="J510" i="1"/>
  <c r="R510" i="1"/>
  <c r="K510" i="1"/>
  <c r="M510" i="1"/>
  <c r="L510" i="1"/>
  <c r="O510" i="1"/>
  <c r="A676" i="1"/>
  <c r="B676" i="1"/>
  <c r="N676" i="1"/>
  <c r="O676" i="1"/>
  <c r="P676" i="1"/>
  <c r="Q676" i="1"/>
  <c r="J676" i="1"/>
  <c r="R676" i="1"/>
  <c r="K676" i="1"/>
  <c r="M676" i="1"/>
  <c r="L676" i="1"/>
  <c r="A668" i="1"/>
  <c r="B668" i="1"/>
  <c r="N668" i="1"/>
  <c r="O668" i="1"/>
  <c r="P668" i="1"/>
  <c r="Q668" i="1"/>
  <c r="J668" i="1"/>
  <c r="R668" i="1"/>
  <c r="K668" i="1"/>
  <c r="M668" i="1"/>
  <c r="L668" i="1"/>
  <c r="A660" i="1"/>
  <c r="B660" i="1"/>
  <c r="N660" i="1"/>
  <c r="O660" i="1"/>
  <c r="P660" i="1"/>
  <c r="Q660" i="1"/>
  <c r="J660" i="1"/>
  <c r="R660" i="1"/>
  <c r="K660" i="1"/>
  <c r="M660" i="1"/>
  <c r="L660" i="1"/>
  <c r="A652" i="1"/>
  <c r="B652" i="1"/>
  <c r="N652" i="1"/>
  <c r="O652" i="1"/>
  <c r="P652" i="1"/>
  <c r="Q652" i="1"/>
  <c r="J652" i="1"/>
  <c r="R652" i="1"/>
  <c r="K652" i="1"/>
  <c r="M652" i="1"/>
  <c r="L652" i="1"/>
  <c r="A644" i="1"/>
  <c r="B644" i="1"/>
  <c r="N644" i="1"/>
  <c r="O644" i="1"/>
  <c r="P644" i="1"/>
  <c r="Q644" i="1"/>
  <c r="J644" i="1"/>
  <c r="R644" i="1"/>
  <c r="K644" i="1"/>
  <c r="M644" i="1"/>
  <c r="L644" i="1"/>
  <c r="A636" i="1"/>
  <c r="B636" i="1"/>
  <c r="N636" i="1"/>
  <c r="O636" i="1"/>
  <c r="P636" i="1"/>
  <c r="Q636" i="1"/>
  <c r="J636" i="1"/>
  <c r="R636" i="1"/>
  <c r="K636" i="1"/>
  <c r="M636" i="1"/>
  <c r="L636" i="1"/>
  <c r="A628" i="1"/>
  <c r="B628" i="1"/>
  <c r="N628" i="1"/>
  <c r="O628" i="1"/>
  <c r="P628" i="1"/>
  <c r="Q628" i="1"/>
  <c r="J628" i="1"/>
  <c r="R628" i="1"/>
  <c r="K628" i="1"/>
  <c r="M628" i="1"/>
  <c r="L628" i="1"/>
  <c r="A620" i="1"/>
  <c r="B620" i="1"/>
  <c r="N620" i="1"/>
  <c r="O620" i="1"/>
  <c r="P620" i="1"/>
  <c r="Q620" i="1"/>
  <c r="J620" i="1"/>
  <c r="R620" i="1"/>
  <c r="K620" i="1"/>
  <c r="M620" i="1"/>
  <c r="L620" i="1"/>
  <c r="A612" i="1"/>
  <c r="B612" i="1"/>
  <c r="N612" i="1"/>
  <c r="O612" i="1"/>
  <c r="P612" i="1"/>
  <c r="Q612" i="1"/>
  <c r="J612" i="1"/>
  <c r="R612" i="1"/>
  <c r="K612" i="1"/>
  <c r="M612" i="1"/>
  <c r="L612" i="1"/>
  <c r="A604" i="1"/>
  <c r="B604" i="1"/>
  <c r="N604" i="1"/>
  <c r="O604" i="1"/>
  <c r="P604" i="1"/>
  <c r="Q604" i="1"/>
  <c r="J604" i="1"/>
  <c r="R604" i="1"/>
  <c r="K604" i="1"/>
  <c r="M604" i="1"/>
  <c r="L604" i="1"/>
  <c r="A596" i="1"/>
  <c r="B596" i="1"/>
  <c r="N596" i="1"/>
  <c r="O596" i="1"/>
  <c r="P596" i="1"/>
  <c r="Q596" i="1"/>
  <c r="J596" i="1"/>
  <c r="R596" i="1"/>
  <c r="K596" i="1"/>
  <c r="M596" i="1"/>
  <c r="L596" i="1"/>
  <c r="A588" i="1"/>
  <c r="B588" i="1"/>
  <c r="J588" i="1"/>
  <c r="R588" i="1"/>
  <c r="M588" i="1"/>
  <c r="N588" i="1"/>
  <c r="O588" i="1"/>
  <c r="P588" i="1"/>
  <c r="Q588" i="1"/>
  <c r="L588" i="1"/>
  <c r="K588" i="1"/>
  <c r="A580" i="1"/>
  <c r="B580" i="1"/>
  <c r="P580" i="1"/>
  <c r="J580" i="1"/>
  <c r="R580" i="1"/>
  <c r="K580" i="1"/>
  <c r="Q580" i="1"/>
  <c r="L580" i="1"/>
  <c r="M580" i="1"/>
  <c r="O580" i="1"/>
  <c r="N580" i="1"/>
  <c r="A572" i="1"/>
  <c r="B572" i="1"/>
  <c r="P572" i="1"/>
  <c r="J572" i="1"/>
  <c r="R572" i="1"/>
  <c r="K572" i="1"/>
  <c r="M572" i="1"/>
  <c r="N572" i="1"/>
  <c r="O572" i="1"/>
  <c r="Q572" i="1"/>
  <c r="L572" i="1"/>
  <c r="A564" i="1"/>
  <c r="B564" i="1"/>
  <c r="P564" i="1"/>
  <c r="J564" i="1"/>
  <c r="R564" i="1"/>
  <c r="K564" i="1"/>
  <c r="L564" i="1"/>
  <c r="O564" i="1"/>
  <c r="Q564" i="1"/>
  <c r="N564" i="1"/>
  <c r="M564" i="1"/>
  <c r="A556" i="1"/>
  <c r="B556" i="1"/>
  <c r="P556" i="1"/>
  <c r="J556" i="1"/>
  <c r="R556" i="1"/>
  <c r="K556" i="1"/>
  <c r="L556" i="1"/>
  <c r="O556" i="1"/>
  <c r="M556" i="1"/>
  <c r="N556" i="1"/>
  <c r="Q556" i="1"/>
  <c r="A548" i="1"/>
  <c r="B548" i="1"/>
  <c r="P548" i="1"/>
  <c r="J548" i="1"/>
  <c r="R548" i="1"/>
  <c r="K548" i="1"/>
  <c r="L548" i="1"/>
  <c r="O548" i="1"/>
  <c r="M548" i="1"/>
  <c r="Q548" i="1"/>
  <c r="N548" i="1"/>
  <c r="A540" i="1"/>
  <c r="B540" i="1"/>
  <c r="P540" i="1"/>
  <c r="J540" i="1"/>
  <c r="R540" i="1"/>
  <c r="K540" i="1"/>
  <c r="L540" i="1"/>
  <c r="O540" i="1"/>
  <c r="M540" i="1"/>
  <c r="N540" i="1"/>
  <c r="Q540" i="1"/>
  <c r="A532" i="1"/>
  <c r="B532" i="1"/>
  <c r="P532" i="1"/>
  <c r="J532" i="1"/>
  <c r="R532" i="1"/>
  <c r="K532" i="1"/>
  <c r="L532" i="1"/>
  <c r="O532" i="1"/>
  <c r="N532" i="1"/>
  <c r="Q532" i="1"/>
  <c r="M532" i="1"/>
  <c r="A524" i="1"/>
  <c r="B524" i="1"/>
  <c r="P524" i="1"/>
  <c r="J524" i="1"/>
  <c r="R524" i="1"/>
  <c r="K524" i="1"/>
  <c r="L524" i="1"/>
  <c r="M524" i="1"/>
  <c r="O524" i="1"/>
  <c r="N524" i="1"/>
  <c r="Q524" i="1"/>
  <c r="A516" i="1"/>
  <c r="B516" i="1"/>
  <c r="P516" i="1"/>
  <c r="J516" i="1"/>
  <c r="R516" i="1"/>
  <c r="K516" i="1"/>
  <c r="L516" i="1"/>
  <c r="M516" i="1"/>
  <c r="O516" i="1"/>
  <c r="Q516" i="1"/>
  <c r="N516" i="1"/>
  <c r="A672" i="1"/>
  <c r="B672" i="1"/>
  <c r="J672" i="1"/>
  <c r="R672" i="1"/>
  <c r="K672" i="1"/>
  <c r="L672" i="1"/>
  <c r="M672" i="1"/>
  <c r="N672" i="1"/>
  <c r="O672" i="1"/>
  <c r="Q672" i="1"/>
  <c r="P672" i="1"/>
  <c r="A648" i="1"/>
  <c r="B648" i="1"/>
  <c r="J648" i="1"/>
  <c r="R648" i="1"/>
  <c r="K648" i="1"/>
  <c r="L648" i="1"/>
  <c r="M648" i="1"/>
  <c r="N648" i="1"/>
  <c r="O648" i="1"/>
  <c r="Q648" i="1"/>
  <c r="P648" i="1"/>
  <c r="A655" i="1"/>
  <c r="B655" i="1"/>
  <c r="K655" i="1"/>
  <c r="L655" i="1"/>
  <c r="M655" i="1"/>
  <c r="N655" i="1"/>
  <c r="O655" i="1"/>
  <c r="P655" i="1"/>
  <c r="J655" i="1"/>
  <c r="R655" i="1"/>
  <c r="Q655" i="1"/>
  <c r="A639" i="1"/>
  <c r="B639" i="1"/>
  <c r="K639" i="1"/>
  <c r="L639" i="1"/>
  <c r="M639" i="1"/>
  <c r="N639" i="1"/>
  <c r="O639" i="1"/>
  <c r="P639" i="1"/>
  <c r="J639" i="1"/>
  <c r="R639" i="1"/>
  <c r="Q639" i="1"/>
  <c r="A615" i="1"/>
  <c r="B615" i="1"/>
  <c r="K615" i="1"/>
  <c r="L615" i="1"/>
  <c r="M615" i="1"/>
  <c r="N615" i="1"/>
  <c r="O615" i="1"/>
  <c r="P615" i="1"/>
  <c r="J615" i="1"/>
  <c r="R615" i="1"/>
  <c r="Q615" i="1"/>
  <c r="A591" i="1"/>
  <c r="B591" i="1"/>
  <c r="K591" i="1"/>
  <c r="L591" i="1"/>
  <c r="M591" i="1"/>
  <c r="N591" i="1"/>
  <c r="O591" i="1"/>
  <c r="P591" i="1"/>
  <c r="J591" i="1"/>
  <c r="R591" i="1"/>
  <c r="Q591" i="1"/>
  <c r="A559" i="1"/>
  <c r="B559" i="1"/>
  <c r="M559" i="1"/>
  <c r="O559" i="1"/>
  <c r="P559" i="1"/>
  <c r="Q559" i="1"/>
  <c r="L559" i="1"/>
  <c r="J559" i="1"/>
  <c r="K559" i="1"/>
  <c r="N559" i="1"/>
  <c r="R559" i="1"/>
  <c r="A677" i="1"/>
  <c r="B677" i="1"/>
  <c r="M677" i="1"/>
  <c r="N677" i="1"/>
  <c r="O677" i="1"/>
  <c r="P677" i="1"/>
  <c r="Q677" i="1"/>
  <c r="J677" i="1"/>
  <c r="R677" i="1"/>
  <c r="L677" i="1"/>
  <c r="K677" i="1"/>
  <c r="A653" i="1"/>
  <c r="B653" i="1"/>
  <c r="M653" i="1"/>
  <c r="N653" i="1"/>
  <c r="O653" i="1"/>
  <c r="P653" i="1"/>
  <c r="Q653" i="1"/>
  <c r="J653" i="1"/>
  <c r="R653" i="1"/>
  <c r="L653" i="1"/>
  <c r="K653" i="1"/>
  <c r="B637" i="1"/>
  <c r="A637" i="1"/>
  <c r="M637" i="1"/>
  <c r="N637" i="1"/>
  <c r="O637" i="1"/>
  <c r="P637" i="1"/>
  <c r="Q637" i="1"/>
  <c r="J637" i="1"/>
  <c r="R637" i="1"/>
  <c r="L637" i="1"/>
  <c r="K637" i="1"/>
  <c r="B621" i="1"/>
  <c r="A621" i="1"/>
  <c r="M621" i="1"/>
  <c r="N621" i="1"/>
  <c r="O621" i="1"/>
  <c r="P621" i="1"/>
  <c r="Q621" i="1"/>
  <c r="J621" i="1"/>
  <c r="R621" i="1"/>
  <c r="L621" i="1"/>
  <c r="K621" i="1"/>
  <c r="B613" i="1"/>
  <c r="A613" i="1"/>
  <c r="M613" i="1"/>
  <c r="N613" i="1"/>
  <c r="O613" i="1"/>
  <c r="P613" i="1"/>
  <c r="Q613" i="1"/>
  <c r="J613" i="1"/>
  <c r="R613" i="1"/>
  <c r="L613" i="1"/>
  <c r="K613" i="1"/>
  <c r="B597" i="1"/>
  <c r="A597" i="1"/>
  <c r="M597" i="1"/>
  <c r="N597" i="1"/>
  <c r="O597" i="1"/>
  <c r="P597" i="1"/>
  <c r="Q597" i="1"/>
  <c r="J597" i="1"/>
  <c r="R597" i="1"/>
  <c r="L597" i="1"/>
  <c r="K597" i="1"/>
  <c r="B589" i="1"/>
  <c r="A589" i="1"/>
  <c r="M589" i="1"/>
  <c r="N589" i="1"/>
  <c r="O589" i="1"/>
  <c r="P589" i="1"/>
  <c r="Q589" i="1"/>
  <c r="J589" i="1"/>
  <c r="R589" i="1"/>
  <c r="L589" i="1"/>
  <c r="K589" i="1"/>
  <c r="B581" i="1"/>
  <c r="A581" i="1"/>
  <c r="O581" i="1"/>
  <c r="Q581" i="1"/>
  <c r="J581" i="1"/>
  <c r="R581" i="1"/>
  <c r="K581" i="1"/>
  <c r="L581" i="1"/>
  <c r="M581" i="1"/>
  <c r="N581" i="1"/>
  <c r="P581" i="1"/>
  <c r="B573" i="1"/>
  <c r="A573" i="1"/>
  <c r="O573" i="1"/>
  <c r="Q573" i="1"/>
  <c r="J573" i="1"/>
  <c r="R573" i="1"/>
  <c r="P573" i="1"/>
  <c r="K573" i="1"/>
  <c r="L573" i="1"/>
  <c r="N573" i="1"/>
  <c r="M573" i="1"/>
  <c r="A557" i="1"/>
  <c r="B557" i="1"/>
  <c r="O557" i="1"/>
  <c r="Q557" i="1"/>
  <c r="J557" i="1"/>
  <c r="R557" i="1"/>
  <c r="K557" i="1"/>
  <c r="N557" i="1"/>
  <c r="L557" i="1"/>
  <c r="M557" i="1"/>
  <c r="P557" i="1"/>
  <c r="A549" i="1"/>
  <c r="B549" i="1"/>
  <c r="O549" i="1"/>
  <c r="Q549" i="1"/>
  <c r="J549" i="1"/>
  <c r="R549" i="1"/>
  <c r="K549" i="1"/>
  <c r="N549" i="1"/>
  <c r="L549" i="1"/>
  <c r="M549" i="1"/>
  <c r="P549" i="1"/>
  <c r="A541" i="1"/>
  <c r="B541" i="1"/>
  <c r="O541" i="1"/>
  <c r="Q541" i="1"/>
  <c r="J541" i="1"/>
  <c r="R541" i="1"/>
  <c r="K541" i="1"/>
  <c r="N541" i="1"/>
  <c r="L541" i="1"/>
  <c r="P541" i="1"/>
  <c r="M541" i="1"/>
  <c r="A533" i="1"/>
  <c r="B533" i="1"/>
  <c r="O533" i="1"/>
  <c r="Q533" i="1"/>
  <c r="J533" i="1"/>
  <c r="R533" i="1"/>
  <c r="K533" i="1"/>
  <c r="N533" i="1"/>
  <c r="L533" i="1"/>
  <c r="M533" i="1"/>
  <c r="P533" i="1"/>
  <c r="A525" i="1"/>
  <c r="B525" i="1"/>
  <c r="O525" i="1"/>
  <c r="Q525" i="1"/>
  <c r="J525" i="1"/>
  <c r="R525" i="1"/>
  <c r="K525" i="1"/>
  <c r="L525" i="1"/>
  <c r="N525" i="1"/>
  <c r="M525" i="1"/>
  <c r="P525" i="1"/>
  <c r="A517" i="1"/>
  <c r="B517" i="1"/>
  <c r="O517" i="1"/>
  <c r="Q517" i="1"/>
  <c r="J517" i="1"/>
  <c r="R517" i="1"/>
  <c r="K517" i="1"/>
  <c r="L517" i="1"/>
  <c r="N517" i="1"/>
  <c r="M517" i="1"/>
  <c r="P517" i="1"/>
  <c r="A509" i="1"/>
  <c r="B509" i="1"/>
  <c r="O509" i="1"/>
  <c r="Q509" i="1"/>
  <c r="J509" i="1"/>
  <c r="R509" i="1"/>
  <c r="K509" i="1"/>
  <c r="L509" i="1"/>
  <c r="N509" i="1"/>
  <c r="P509" i="1"/>
  <c r="M509" i="1"/>
  <c r="A659" i="1"/>
  <c r="B659" i="1"/>
  <c r="O659" i="1"/>
  <c r="P659" i="1"/>
  <c r="Q659" i="1"/>
  <c r="J659" i="1"/>
  <c r="R659" i="1"/>
  <c r="K659" i="1"/>
  <c r="L659" i="1"/>
  <c r="N659" i="1"/>
  <c r="M659" i="1"/>
  <c r="B643" i="1"/>
  <c r="A643" i="1"/>
  <c r="O643" i="1"/>
  <c r="P643" i="1"/>
  <c r="Q643" i="1"/>
  <c r="J643" i="1"/>
  <c r="R643" i="1"/>
  <c r="K643" i="1"/>
  <c r="L643" i="1"/>
  <c r="N643" i="1"/>
  <c r="M643" i="1"/>
  <c r="A635" i="1"/>
  <c r="B635" i="1"/>
  <c r="O635" i="1"/>
  <c r="P635" i="1"/>
  <c r="Q635" i="1"/>
  <c r="J635" i="1"/>
  <c r="R635" i="1"/>
  <c r="K635" i="1"/>
  <c r="L635" i="1"/>
  <c r="N635" i="1"/>
  <c r="M635" i="1"/>
  <c r="A627" i="1"/>
  <c r="B627" i="1"/>
  <c r="O627" i="1"/>
  <c r="P627" i="1"/>
  <c r="Q627" i="1"/>
  <c r="J627" i="1"/>
  <c r="R627" i="1"/>
  <c r="K627" i="1"/>
  <c r="L627" i="1"/>
  <c r="N627" i="1"/>
  <c r="M627" i="1"/>
  <c r="A619" i="1"/>
  <c r="B619" i="1"/>
  <c r="O619" i="1"/>
  <c r="P619" i="1"/>
  <c r="Q619" i="1"/>
  <c r="J619" i="1"/>
  <c r="R619" i="1"/>
  <c r="K619" i="1"/>
  <c r="L619" i="1"/>
  <c r="N619" i="1"/>
  <c r="M619" i="1"/>
  <c r="A611" i="1"/>
  <c r="B611" i="1"/>
  <c r="O611" i="1"/>
  <c r="P611" i="1"/>
  <c r="Q611" i="1"/>
  <c r="J611" i="1"/>
  <c r="R611" i="1"/>
  <c r="K611" i="1"/>
  <c r="L611" i="1"/>
  <c r="N611" i="1"/>
  <c r="M611" i="1"/>
  <c r="A603" i="1"/>
  <c r="B603" i="1"/>
  <c r="O603" i="1"/>
  <c r="P603" i="1"/>
  <c r="Q603" i="1"/>
  <c r="J603" i="1"/>
  <c r="R603" i="1"/>
  <c r="K603" i="1"/>
  <c r="L603" i="1"/>
  <c r="N603" i="1"/>
  <c r="M603" i="1"/>
  <c r="A595" i="1"/>
  <c r="B595" i="1"/>
  <c r="O595" i="1"/>
  <c r="P595" i="1"/>
  <c r="Q595" i="1"/>
  <c r="J595" i="1"/>
  <c r="R595" i="1"/>
  <c r="K595" i="1"/>
  <c r="L595" i="1"/>
  <c r="N595" i="1"/>
  <c r="M595" i="1"/>
  <c r="A587" i="1"/>
  <c r="B587" i="1"/>
  <c r="K587" i="1"/>
  <c r="M587" i="1"/>
  <c r="N587" i="1"/>
  <c r="O587" i="1"/>
  <c r="P587" i="1"/>
  <c r="Q587" i="1"/>
  <c r="R587" i="1"/>
  <c r="L587" i="1"/>
  <c r="J587" i="1"/>
  <c r="A579" i="1"/>
  <c r="B579" i="1"/>
  <c r="Q579" i="1"/>
  <c r="K579" i="1"/>
  <c r="L579" i="1"/>
  <c r="N579" i="1"/>
  <c r="O579" i="1"/>
  <c r="P579" i="1"/>
  <c r="R579" i="1"/>
  <c r="M579" i="1"/>
  <c r="J579" i="1"/>
  <c r="A571" i="1"/>
  <c r="B571" i="1"/>
  <c r="Q571" i="1"/>
  <c r="K571" i="1"/>
  <c r="L571" i="1"/>
  <c r="J571" i="1"/>
  <c r="M571" i="1"/>
  <c r="N571" i="1"/>
  <c r="O571" i="1"/>
  <c r="P571" i="1"/>
  <c r="R571" i="1"/>
  <c r="A563" i="1"/>
  <c r="B563" i="1"/>
  <c r="Q563" i="1"/>
  <c r="K563" i="1"/>
  <c r="L563" i="1"/>
  <c r="M563" i="1"/>
  <c r="J563" i="1"/>
  <c r="N563" i="1"/>
  <c r="O563" i="1"/>
  <c r="P563" i="1"/>
  <c r="R563" i="1"/>
  <c r="A555" i="1"/>
  <c r="B555" i="1"/>
  <c r="Q555" i="1"/>
  <c r="K555" i="1"/>
  <c r="L555" i="1"/>
  <c r="M555" i="1"/>
  <c r="P555" i="1"/>
  <c r="J555" i="1"/>
  <c r="N555" i="1"/>
  <c r="R555" i="1"/>
  <c r="O555" i="1"/>
  <c r="A547" i="1"/>
  <c r="B547" i="1"/>
  <c r="Q547" i="1"/>
  <c r="K547" i="1"/>
  <c r="L547" i="1"/>
  <c r="M547" i="1"/>
  <c r="P547" i="1"/>
  <c r="J547" i="1"/>
  <c r="N547" i="1"/>
  <c r="O547" i="1"/>
  <c r="R547" i="1"/>
  <c r="A539" i="1"/>
  <c r="B539" i="1"/>
  <c r="Q539" i="1"/>
  <c r="K539" i="1"/>
  <c r="L539" i="1"/>
  <c r="M539" i="1"/>
  <c r="P539" i="1"/>
  <c r="O539" i="1"/>
  <c r="R539" i="1"/>
  <c r="N539" i="1"/>
  <c r="J539" i="1"/>
  <c r="A531" i="1"/>
  <c r="B531" i="1"/>
  <c r="Q531" i="1"/>
  <c r="K531" i="1"/>
  <c r="L531" i="1"/>
  <c r="M531" i="1"/>
  <c r="P531" i="1"/>
  <c r="J531" i="1"/>
  <c r="N531" i="1"/>
  <c r="O531" i="1"/>
  <c r="R531" i="1"/>
  <c r="A523" i="1"/>
  <c r="B523" i="1"/>
  <c r="Q523" i="1"/>
  <c r="K523" i="1"/>
  <c r="L523" i="1"/>
  <c r="M523" i="1"/>
  <c r="N523" i="1"/>
  <c r="P523" i="1"/>
  <c r="J523" i="1"/>
  <c r="R523" i="1"/>
  <c r="O523" i="1"/>
  <c r="A515" i="1"/>
  <c r="B515" i="1"/>
  <c r="Q515" i="1"/>
  <c r="K515" i="1"/>
  <c r="L515" i="1"/>
  <c r="M515" i="1"/>
  <c r="N515" i="1"/>
  <c r="P515" i="1"/>
  <c r="J515" i="1"/>
  <c r="O515" i="1"/>
  <c r="R515" i="1"/>
  <c r="A675" i="1"/>
  <c r="B675" i="1"/>
  <c r="O675" i="1"/>
  <c r="P675" i="1"/>
  <c r="Q675" i="1"/>
  <c r="J675" i="1"/>
  <c r="R675" i="1"/>
  <c r="K675" i="1"/>
  <c r="L675" i="1"/>
  <c r="N675" i="1"/>
  <c r="M675" i="1"/>
  <c r="A667" i="1"/>
  <c r="B667" i="1"/>
  <c r="O667" i="1"/>
  <c r="P667" i="1"/>
  <c r="Q667" i="1"/>
  <c r="J667" i="1"/>
  <c r="R667" i="1"/>
  <c r="K667" i="1"/>
  <c r="L667" i="1"/>
  <c r="N667" i="1"/>
  <c r="M667" i="1"/>
  <c r="A651" i="1"/>
  <c r="B651" i="1"/>
  <c r="O651" i="1"/>
  <c r="P651" i="1"/>
  <c r="Q651" i="1"/>
  <c r="J651" i="1"/>
  <c r="R651" i="1"/>
  <c r="K651" i="1"/>
  <c r="L651" i="1"/>
  <c r="N651" i="1"/>
  <c r="M651" i="1"/>
  <c r="A674" i="1"/>
  <c r="B674" i="1"/>
  <c r="P674" i="1"/>
  <c r="Q674" i="1"/>
  <c r="J674" i="1"/>
  <c r="R674" i="1"/>
  <c r="K674" i="1"/>
  <c r="L674" i="1"/>
  <c r="M674" i="1"/>
  <c r="O674" i="1"/>
  <c r="N674" i="1"/>
  <c r="A666" i="1"/>
  <c r="B666" i="1"/>
  <c r="P666" i="1"/>
  <c r="Q666" i="1"/>
  <c r="J666" i="1"/>
  <c r="R666" i="1"/>
  <c r="K666" i="1"/>
  <c r="L666" i="1"/>
  <c r="M666" i="1"/>
  <c r="O666" i="1"/>
  <c r="N666" i="1"/>
  <c r="A658" i="1"/>
  <c r="B658" i="1"/>
  <c r="P658" i="1"/>
  <c r="Q658" i="1"/>
  <c r="J658" i="1"/>
  <c r="R658" i="1"/>
  <c r="K658" i="1"/>
  <c r="L658" i="1"/>
  <c r="M658" i="1"/>
  <c r="O658" i="1"/>
  <c r="N658" i="1"/>
  <c r="A650" i="1"/>
  <c r="B650" i="1"/>
  <c r="P650" i="1"/>
  <c r="Q650" i="1"/>
  <c r="J650" i="1"/>
  <c r="R650" i="1"/>
  <c r="K650" i="1"/>
  <c r="L650" i="1"/>
  <c r="M650" i="1"/>
  <c r="O650" i="1"/>
  <c r="N650" i="1"/>
  <c r="A642" i="1"/>
  <c r="B642" i="1"/>
  <c r="P642" i="1"/>
  <c r="Q642" i="1"/>
  <c r="J642" i="1"/>
  <c r="R642" i="1"/>
  <c r="K642" i="1"/>
  <c r="L642" i="1"/>
  <c r="M642" i="1"/>
  <c r="O642" i="1"/>
  <c r="N642" i="1"/>
  <c r="A634" i="1"/>
  <c r="B634" i="1"/>
  <c r="P634" i="1"/>
  <c r="Q634" i="1"/>
  <c r="J634" i="1"/>
  <c r="R634" i="1"/>
  <c r="K634" i="1"/>
  <c r="L634" i="1"/>
  <c r="M634" i="1"/>
  <c r="O634" i="1"/>
  <c r="N634" i="1"/>
  <c r="A626" i="1"/>
  <c r="B626" i="1"/>
  <c r="P626" i="1"/>
  <c r="Q626" i="1"/>
  <c r="J626" i="1"/>
  <c r="R626" i="1"/>
  <c r="K626" i="1"/>
  <c r="L626" i="1"/>
  <c r="M626" i="1"/>
  <c r="O626" i="1"/>
  <c r="N626" i="1"/>
  <c r="A618" i="1"/>
  <c r="B618" i="1"/>
  <c r="P618" i="1"/>
  <c r="Q618" i="1"/>
  <c r="J618" i="1"/>
  <c r="R618" i="1"/>
  <c r="K618" i="1"/>
  <c r="L618" i="1"/>
  <c r="M618" i="1"/>
  <c r="O618" i="1"/>
  <c r="N618" i="1"/>
  <c r="A610" i="1"/>
  <c r="B610" i="1"/>
  <c r="P610" i="1"/>
  <c r="Q610" i="1"/>
  <c r="J610" i="1"/>
  <c r="R610" i="1"/>
  <c r="K610" i="1"/>
  <c r="L610" i="1"/>
  <c r="M610" i="1"/>
  <c r="O610" i="1"/>
  <c r="N610" i="1"/>
  <c r="A602" i="1"/>
  <c r="B602" i="1"/>
  <c r="P602" i="1"/>
  <c r="Q602" i="1"/>
  <c r="J602" i="1"/>
  <c r="R602" i="1"/>
  <c r="K602" i="1"/>
  <c r="L602" i="1"/>
  <c r="M602" i="1"/>
  <c r="O602" i="1"/>
  <c r="N602" i="1"/>
  <c r="A594" i="1"/>
  <c r="B594" i="1"/>
  <c r="P594" i="1"/>
  <c r="Q594" i="1"/>
  <c r="J594" i="1"/>
  <c r="R594" i="1"/>
  <c r="K594" i="1"/>
  <c r="L594" i="1"/>
  <c r="M594" i="1"/>
  <c r="O594" i="1"/>
  <c r="N594" i="1"/>
  <c r="A586" i="1"/>
  <c r="B586" i="1"/>
  <c r="L586" i="1"/>
  <c r="M586" i="1"/>
  <c r="N586" i="1"/>
  <c r="O586" i="1"/>
  <c r="P586" i="1"/>
  <c r="Q586" i="1"/>
  <c r="R586" i="1"/>
  <c r="K586" i="1"/>
  <c r="J586" i="1"/>
  <c r="A578" i="1"/>
  <c r="B578" i="1"/>
  <c r="J578" i="1"/>
  <c r="R578" i="1"/>
  <c r="L578" i="1"/>
  <c r="M578" i="1"/>
  <c r="K578" i="1"/>
  <c r="N578" i="1"/>
  <c r="O578" i="1"/>
  <c r="P578" i="1"/>
  <c r="Q578" i="1"/>
  <c r="A570" i="1"/>
  <c r="B570" i="1"/>
  <c r="J570" i="1"/>
  <c r="R570" i="1"/>
  <c r="L570" i="1"/>
  <c r="M570" i="1"/>
  <c r="Q570" i="1"/>
  <c r="K570" i="1"/>
  <c r="N570" i="1"/>
  <c r="P570" i="1"/>
  <c r="O570" i="1"/>
  <c r="A562" i="1"/>
  <c r="B562" i="1"/>
  <c r="J562" i="1"/>
  <c r="R562" i="1"/>
  <c r="L562" i="1"/>
  <c r="M562" i="1"/>
  <c r="N562" i="1"/>
  <c r="Q562" i="1"/>
  <c r="K562" i="1"/>
  <c r="P562" i="1"/>
  <c r="O562" i="1"/>
  <c r="A554" i="1"/>
  <c r="B554" i="1"/>
  <c r="J554" i="1"/>
  <c r="R554" i="1"/>
  <c r="L554" i="1"/>
  <c r="M554" i="1"/>
  <c r="N554" i="1"/>
  <c r="Q554" i="1"/>
  <c r="K554" i="1"/>
  <c r="O554" i="1"/>
  <c r="P554" i="1"/>
  <c r="A546" i="1"/>
  <c r="B546" i="1"/>
  <c r="J546" i="1"/>
  <c r="R546" i="1"/>
  <c r="L546" i="1"/>
  <c r="M546" i="1"/>
  <c r="N546" i="1"/>
  <c r="Q546" i="1"/>
  <c r="P546" i="1"/>
  <c r="O546" i="1"/>
  <c r="K546" i="1"/>
  <c r="A538" i="1"/>
  <c r="B538" i="1"/>
  <c r="J538" i="1"/>
  <c r="R538" i="1"/>
  <c r="L538" i="1"/>
  <c r="M538" i="1"/>
  <c r="N538" i="1"/>
  <c r="Q538" i="1"/>
  <c r="K538" i="1"/>
  <c r="O538" i="1"/>
  <c r="P538" i="1"/>
  <c r="A530" i="1"/>
  <c r="B530" i="1"/>
  <c r="J530" i="1"/>
  <c r="R530" i="1"/>
  <c r="L530" i="1"/>
  <c r="M530" i="1"/>
  <c r="N530" i="1"/>
  <c r="Q530" i="1"/>
  <c r="K530" i="1"/>
  <c r="O530" i="1"/>
  <c r="P530" i="1"/>
  <c r="A522" i="1"/>
  <c r="B522" i="1"/>
  <c r="J522" i="1"/>
  <c r="R522" i="1"/>
  <c r="L522" i="1"/>
  <c r="M522" i="1"/>
  <c r="N522" i="1"/>
  <c r="O522" i="1"/>
  <c r="Q522" i="1"/>
  <c r="K522" i="1"/>
  <c r="P522" i="1"/>
  <c r="A514" i="1"/>
  <c r="B514" i="1"/>
  <c r="J514" i="1"/>
  <c r="R514" i="1"/>
  <c r="L514" i="1"/>
  <c r="M514" i="1"/>
  <c r="N514" i="1"/>
  <c r="O514" i="1"/>
  <c r="Q514" i="1"/>
  <c r="K514" i="1"/>
  <c r="P514" i="1"/>
  <c r="A664" i="1"/>
  <c r="B664" i="1"/>
  <c r="J664" i="1"/>
  <c r="R664" i="1"/>
  <c r="K664" i="1"/>
  <c r="L664" i="1"/>
  <c r="M664" i="1"/>
  <c r="N664" i="1"/>
  <c r="O664" i="1"/>
  <c r="Q664" i="1"/>
  <c r="P664" i="1"/>
  <c r="A663" i="1"/>
  <c r="B663" i="1"/>
  <c r="K663" i="1"/>
  <c r="L663" i="1"/>
  <c r="M663" i="1"/>
  <c r="N663" i="1"/>
  <c r="O663" i="1"/>
  <c r="P663" i="1"/>
  <c r="J663" i="1"/>
  <c r="R663" i="1"/>
  <c r="Q663" i="1"/>
  <c r="A631" i="1"/>
  <c r="B631" i="1"/>
  <c r="K631" i="1"/>
  <c r="L631" i="1"/>
  <c r="M631" i="1"/>
  <c r="N631" i="1"/>
  <c r="O631" i="1"/>
  <c r="P631" i="1"/>
  <c r="J631" i="1"/>
  <c r="R631" i="1"/>
  <c r="Q631" i="1"/>
  <c r="A599" i="1"/>
  <c r="B599" i="1"/>
  <c r="K599" i="1"/>
  <c r="L599" i="1"/>
  <c r="M599" i="1"/>
  <c r="N599" i="1"/>
  <c r="O599" i="1"/>
  <c r="P599" i="1"/>
  <c r="J599" i="1"/>
  <c r="R599" i="1"/>
  <c r="Q599" i="1"/>
  <c r="A551" i="1"/>
  <c r="B551" i="1"/>
  <c r="M551" i="1"/>
  <c r="O551" i="1"/>
  <c r="P551" i="1"/>
  <c r="Q551" i="1"/>
  <c r="L551" i="1"/>
  <c r="N551" i="1"/>
  <c r="R551" i="1"/>
  <c r="K551" i="1"/>
  <c r="J551" i="1"/>
  <c r="A669" i="1"/>
  <c r="B669" i="1"/>
  <c r="M669" i="1"/>
  <c r="N669" i="1"/>
  <c r="O669" i="1"/>
  <c r="P669" i="1"/>
  <c r="Q669" i="1"/>
  <c r="J669" i="1"/>
  <c r="R669" i="1"/>
  <c r="L669" i="1"/>
  <c r="K669" i="1"/>
  <c r="A661" i="1"/>
  <c r="B661" i="1"/>
  <c r="M661" i="1"/>
  <c r="N661" i="1"/>
  <c r="O661" i="1"/>
  <c r="P661" i="1"/>
  <c r="Q661" i="1"/>
  <c r="J661" i="1"/>
  <c r="R661" i="1"/>
  <c r="L661" i="1"/>
  <c r="K661" i="1"/>
  <c r="A645" i="1"/>
  <c r="B645" i="1"/>
  <c r="M645" i="1"/>
  <c r="N645" i="1"/>
  <c r="O645" i="1"/>
  <c r="P645" i="1"/>
  <c r="Q645" i="1"/>
  <c r="J645" i="1"/>
  <c r="R645" i="1"/>
  <c r="L645" i="1"/>
  <c r="K645" i="1"/>
  <c r="B629" i="1"/>
  <c r="A629" i="1"/>
  <c r="M629" i="1"/>
  <c r="N629" i="1"/>
  <c r="O629" i="1"/>
  <c r="P629" i="1"/>
  <c r="Q629" i="1"/>
  <c r="J629" i="1"/>
  <c r="R629" i="1"/>
  <c r="L629" i="1"/>
  <c r="K629" i="1"/>
  <c r="B605" i="1"/>
  <c r="A605" i="1"/>
  <c r="M605" i="1"/>
  <c r="N605" i="1"/>
  <c r="O605" i="1"/>
  <c r="P605" i="1"/>
  <c r="Q605" i="1"/>
  <c r="J605" i="1"/>
  <c r="R605" i="1"/>
  <c r="L605" i="1"/>
  <c r="K605" i="1"/>
  <c r="B565" i="1"/>
  <c r="A565" i="1"/>
  <c r="O565" i="1"/>
  <c r="Q565" i="1"/>
  <c r="J565" i="1"/>
  <c r="R565" i="1"/>
  <c r="K565" i="1"/>
  <c r="L565" i="1"/>
  <c r="M565" i="1"/>
  <c r="N565" i="1"/>
  <c r="P565" i="1"/>
  <c r="A673" i="1"/>
  <c r="B673" i="1"/>
  <c r="Q673" i="1"/>
  <c r="J673" i="1"/>
  <c r="R673" i="1"/>
  <c r="K673" i="1"/>
  <c r="L673" i="1"/>
  <c r="M673" i="1"/>
  <c r="N673" i="1"/>
  <c r="P673" i="1"/>
  <c r="O673" i="1"/>
  <c r="A665" i="1"/>
  <c r="B665" i="1"/>
  <c r="Q665" i="1"/>
  <c r="J665" i="1"/>
  <c r="R665" i="1"/>
  <c r="K665" i="1"/>
  <c r="L665" i="1"/>
  <c r="M665" i="1"/>
  <c r="N665" i="1"/>
  <c r="P665" i="1"/>
  <c r="O665" i="1"/>
  <c r="A657" i="1"/>
  <c r="B657" i="1"/>
  <c r="Q657" i="1"/>
  <c r="J657" i="1"/>
  <c r="R657" i="1"/>
  <c r="K657" i="1"/>
  <c r="L657" i="1"/>
  <c r="M657" i="1"/>
  <c r="N657" i="1"/>
  <c r="P657" i="1"/>
  <c r="O657" i="1"/>
  <c r="A649" i="1"/>
  <c r="B649" i="1"/>
  <c r="Q649" i="1"/>
  <c r="J649" i="1"/>
  <c r="R649" i="1"/>
  <c r="K649" i="1"/>
  <c r="L649" i="1"/>
  <c r="M649" i="1"/>
  <c r="N649" i="1"/>
  <c r="P649" i="1"/>
  <c r="O649" i="1"/>
  <c r="B641" i="1"/>
  <c r="A641" i="1"/>
  <c r="Q641" i="1"/>
  <c r="J641" i="1"/>
  <c r="R641" i="1"/>
  <c r="K641" i="1"/>
  <c r="L641" i="1"/>
  <c r="M641" i="1"/>
  <c r="N641" i="1"/>
  <c r="P641" i="1"/>
  <c r="O641" i="1"/>
  <c r="B633" i="1"/>
  <c r="A633" i="1"/>
  <c r="Q633" i="1"/>
  <c r="J633" i="1"/>
  <c r="R633" i="1"/>
  <c r="K633" i="1"/>
  <c r="L633" i="1"/>
  <c r="M633" i="1"/>
  <c r="N633" i="1"/>
  <c r="P633" i="1"/>
  <c r="O633" i="1"/>
  <c r="B625" i="1"/>
  <c r="A625" i="1"/>
  <c r="Q625" i="1"/>
  <c r="J625" i="1"/>
  <c r="R625" i="1"/>
  <c r="K625" i="1"/>
  <c r="L625" i="1"/>
  <c r="M625" i="1"/>
  <c r="N625" i="1"/>
  <c r="P625" i="1"/>
  <c r="O625" i="1"/>
  <c r="B617" i="1"/>
  <c r="A617" i="1"/>
  <c r="Q617" i="1"/>
  <c r="J617" i="1"/>
  <c r="R617" i="1"/>
  <c r="K617" i="1"/>
  <c r="L617" i="1"/>
  <c r="M617" i="1"/>
  <c r="N617" i="1"/>
  <c r="P617" i="1"/>
  <c r="O617" i="1"/>
  <c r="B609" i="1"/>
  <c r="A609" i="1"/>
  <c r="Q609" i="1"/>
  <c r="J609" i="1"/>
  <c r="R609" i="1"/>
  <c r="K609" i="1"/>
  <c r="L609" i="1"/>
  <c r="M609" i="1"/>
  <c r="N609" i="1"/>
  <c r="P609" i="1"/>
  <c r="O609" i="1"/>
  <c r="B601" i="1"/>
  <c r="A601" i="1"/>
  <c r="Q601" i="1"/>
  <c r="J601" i="1"/>
  <c r="R601" i="1"/>
  <c r="K601" i="1"/>
  <c r="L601" i="1"/>
  <c r="M601" i="1"/>
  <c r="N601" i="1"/>
  <c r="P601" i="1"/>
  <c r="O601" i="1"/>
  <c r="B593" i="1"/>
  <c r="A593" i="1"/>
  <c r="Q593" i="1"/>
  <c r="J593" i="1"/>
  <c r="R593" i="1"/>
  <c r="K593" i="1"/>
  <c r="L593" i="1"/>
  <c r="M593" i="1"/>
  <c r="N593" i="1"/>
  <c r="P593" i="1"/>
  <c r="O593" i="1"/>
  <c r="B585" i="1"/>
  <c r="A585" i="1"/>
  <c r="K585" i="1"/>
  <c r="M585" i="1"/>
  <c r="N585" i="1"/>
  <c r="J585" i="1"/>
  <c r="L585" i="1"/>
  <c r="O585" i="1"/>
  <c r="P585" i="1"/>
  <c r="Q585" i="1"/>
  <c r="R585" i="1"/>
  <c r="B577" i="1"/>
  <c r="A577" i="1"/>
  <c r="K577" i="1"/>
  <c r="M577" i="1"/>
  <c r="N577" i="1"/>
  <c r="R577" i="1"/>
  <c r="J577" i="1"/>
  <c r="L577" i="1"/>
  <c r="O577" i="1"/>
  <c r="Q577" i="1"/>
  <c r="P577" i="1"/>
  <c r="B569" i="1"/>
  <c r="A569" i="1"/>
  <c r="K569" i="1"/>
  <c r="M569" i="1"/>
  <c r="N569" i="1"/>
  <c r="O569" i="1"/>
  <c r="P569" i="1"/>
  <c r="Q569" i="1"/>
  <c r="R569" i="1"/>
  <c r="L569" i="1"/>
  <c r="J569" i="1"/>
  <c r="B561" i="1"/>
  <c r="A561" i="1"/>
  <c r="K561" i="1"/>
  <c r="M561" i="1"/>
  <c r="N561" i="1"/>
  <c r="O561" i="1"/>
  <c r="J561" i="1"/>
  <c r="L561" i="1"/>
  <c r="P561" i="1"/>
  <c r="Q561" i="1"/>
  <c r="R561" i="1"/>
  <c r="A553" i="1"/>
  <c r="B553" i="1"/>
  <c r="K553" i="1"/>
  <c r="M553" i="1"/>
  <c r="N553" i="1"/>
  <c r="O553" i="1"/>
  <c r="J553" i="1"/>
  <c r="R553" i="1"/>
  <c r="Q553" i="1"/>
  <c r="P553" i="1"/>
  <c r="L553" i="1"/>
  <c r="A545" i="1"/>
  <c r="B545" i="1"/>
  <c r="K545" i="1"/>
  <c r="M545" i="1"/>
  <c r="N545" i="1"/>
  <c r="O545" i="1"/>
  <c r="J545" i="1"/>
  <c r="R545" i="1"/>
  <c r="L545" i="1"/>
  <c r="P545" i="1"/>
  <c r="Q545" i="1"/>
  <c r="A537" i="1"/>
  <c r="B537" i="1"/>
  <c r="K537" i="1"/>
  <c r="M537" i="1"/>
  <c r="N537" i="1"/>
  <c r="O537" i="1"/>
  <c r="J537" i="1"/>
  <c r="R537" i="1"/>
  <c r="L537" i="1"/>
  <c r="P537" i="1"/>
  <c r="Q537" i="1"/>
  <c r="A529" i="1"/>
  <c r="B529" i="1"/>
  <c r="K529" i="1"/>
  <c r="M529" i="1"/>
  <c r="N529" i="1"/>
  <c r="O529" i="1"/>
  <c r="J529" i="1"/>
  <c r="R529" i="1"/>
  <c r="L529" i="1"/>
  <c r="Q529" i="1"/>
  <c r="P529" i="1"/>
  <c r="A521" i="1"/>
  <c r="B521" i="1"/>
  <c r="K521" i="1"/>
  <c r="M521" i="1"/>
  <c r="N521" i="1"/>
  <c r="O521" i="1"/>
  <c r="P521" i="1"/>
  <c r="J521" i="1"/>
  <c r="R521" i="1"/>
  <c r="L521" i="1"/>
  <c r="Q521" i="1"/>
  <c r="A513" i="1"/>
  <c r="B513" i="1"/>
  <c r="K513" i="1"/>
  <c r="M513" i="1"/>
  <c r="N513" i="1"/>
  <c r="O513" i="1"/>
  <c r="P513" i="1"/>
  <c r="J513" i="1"/>
  <c r="R513" i="1"/>
  <c r="Q513" i="1"/>
  <c r="L513" i="1"/>
  <c r="A640" i="1"/>
  <c r="B640" i="1"/>
  <c r="J640" i="1"/>
  <c r="R640" i="1"/>
  <c r="K640" i="1"/>
  <c r="L640" i="1"/>
  <c r="M640" i="1"/>
  <c r="N640" i="1"/>
  <c r="O640" i="1"/>
  <c r="Q640" i="1"/>
  <c r="P640" i="1"/>
  <c r="A632" i="1"/>
  <c r="B632" i="1"/>
  <c r="J632" i="1"/>
  <c r="R632" i="1"/>
  <c r="K632" i="1"/>
  <c r="L632" i="1"/>
  <c r="M632" i="1"/>
  <c r="N632" i="1"/>
  <c r="O632" i="1"/>
  <c r="Q632" i="1"/>
  <c r="P632" i="1"/>
  <c r="A624" i="1"/>
  <c r="B624" i="1"/>
  <c r="J624" i="1"/>
  <c r="R624" i="1"/>
  <c r="K624" i="1"/>
  <c r="L624" i="1"/>
  <c r="M624" i="1"/>
  <c r="N624" i="1"/>
  <c r="O624" i="1"/>
  <c r="Q624" i="1"/>
  <c r="P624" i="1"/>
  <c r="A616" i="1"/>
  <c r="B616" i="1"/>
  <c r="J616" i="1"/>
  <c r="R616" i="1"/>
  <c r="K616" i="1"/>
  <c r="L616" i="1"/>
  <c r="M616" i="1"/>
  <c r="N616" i="1"/>
  <c r="O616" i="1"/>
  <c r="Q616" i="1"/>
  <c r="P616" i="1"/>
  <c r="A608" i="1"/>
  <c r="B608" i="1"/>
  <c r="J608" i="1"/>
  <c r="R608" i="1"/>
  <c r="K608" i="1"/>
  <c r="L608" i="1"/>
  <c r="M608" i="1"/>
  <c r="N608" i="1"/>
  <c r="O608" i="1"/>
  <c r="Q608" i="1"/>
  <c r="P608" i="1"/>
  <c r="A600" i="1"/>
  <c r="B600" i="1"/>
  <c r="J600" i="1"/>
  <c r="R600" i="1"/>
  <c r="K600" i="1"/>
  <c r="L600" i="1"/>
  <c r="M600" i="1"/>
  <c r="N600" i="1"/>
  <c r="O600" i="1"/>
  <c r="Q600" i="1"/>
  <c r="P600" i="1"/>
  <c r="A592" i="1"/>
  <c r="B592" i="1"/>
  <c r="J592" i="1"/>
  <c r="R592" i="1"/>
  <c r="K592" i="1"/>
  <c r="L592" i="1"/>
  <c r="M592" i="1"/>
  <c r="N592" i="1"/>
  <c r="O592" i="1"/>
  <c r="Q592" i="1"/>
  <c r="P592" i="1"/>
  <c r="A584" i="1"/>
  <c r="B584" i="1"/>
  <c r="L584" i="1"/>
  <c r="N584" i="1"/>
  <c r="O584" i="1"/>
  <c r="J584" i="1"/>
  <c r="K584" i="1"/>
  <c r="M584" i="1"/>
  <c r="P584" i="1"/>
  <c r="R584" i="1"/>
  <c r="Q584" i="1"/>
  <c r="A576" i="1"/>
  <c r="B576" i="1"/>
  <c r="L576" i="1"/>
  <c r="N576" i="1"/>
  <c r="O576" i="1"/>
  <c r="P576" i="1"/>
  <c r="Q576" i="1"/>
  <c r="R576" i="1"/>
  <c r="J576" i="1"/>
  <c r="M576" i="1"/>
  <c r="K576" i="1"/>
  <c r="A568" i="1"/>
  <c r="B568" i="1"/>
  <c r="L568" i="1"/>
  <c r="N568" i="1"/>
  <c r="O568" i="1"/>
  <c r="J568" i="1"/>
  <c r="K568" i="1"/>
  <c r="M568" i="1"/>
  <c r="P568" i="1"/>
  <c r="Q568" i="1"/>
  <c r="R568" i="1"/>
  <c r="A560" i="1"/>
  <c r="B560" i="1"/>
  <c r="L560" i="1"/>
  <c r="N560" i="1"/>
  <c r="O560" i="1"/>
  <c r="P560" i="1"/>
  <c r="K560" i="1"/>
  <c r="R560" i="1"/>
  <c r="J560" i="1"/>
  <c r="Q560" i="1"/>
  <c r="M560" i="1"/>
  <c r="A552" i="1"/>
  <c r="B552" i="1"/>
  <c r="L552" i="1"/>
  <c r="N552" i="1"/>
  <c r="O552" i="1"/>
  <c r="P552" i="1"/>
  <c r="K552" i="1"/>
  <c r="J552" i="1"/>
  <c r="M552" i="1"/>
  <c r="Q552" i="1"/>
  <c r="R552" i="1"/>
  <c r="A544" i="1"/>
  <c r="B544" i="1"/>
  <c r="L544" i="1"/>
  <c r="N544" i="1"/>
  <c r="O544" i="1"/>
  <c r="P544" i="1"/>
  <c r="K544" i="1"/>
  <c r="M544" i="1"/>
  <c r="Q544" i="1"/>
  <c r="R544" i="1"/>
  <c r="J544" i="1"/>
  <c r="A536" i="1"/>
  <c r="B536" i="1"/>
  <c r="L536" i="1"/>
  <c r="N536" i="1"/>
  <c r="O536" i="1"/>
  <c r="P536" i="1"/>
  <c r="K536" i="1"/>
  <c r="J536" i="1"/>
  <c r="M536" i="1"/>
  <c r="R536" i="1"/>
  <c r="Q536" i="1"/>
  <c r="A528" i="1"/>
  <c r="B528" i="1"/>
  <c r="L528" i="1"/>
  <c r="N528" i="1"/>
  <c r="O528" i="1"/>
  <c r="P528" i="1"/>
  <c r="K528" i="1"/>
  <c r="J528" i="1"/>
  <c r="M528" i="1"/>
  <c r="Q528" i="1"/>
  <c r="R528" i="1"/>
  <c r="A520" i="1"/>
  <c r="B520" i="1"/>
  <c r="L520" i="1"/>
  <c r="N520" i="1"/>
  <c r="O520" i="1"/>
  <c r="P520" i="1"/>
  <c r="Q520" i="1"/>
  <c r="K520" i="1"/>
  <c r="R520" i="1"/>
  <c r="M520" i="1"/>
  <c r="J520" i="1"/>
  <c r="A512" i="1"/>
  <c r="B512" i="1"/>
  <c r="L512" i="1"/>
  <c r="N512" i="1"/>
  <c r="O512" i="1"/>
  <c r="P512" i="1"/>
  <c r="Q512" i="1"/>
  <c r="K512" i="1"/>
  <c r="J512" i="1"/>
  <c r="M512" i="1"/>
  <c r="R512"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A886" i="1" l="1"/>
  <c r="B886" i="1"/>
  <c r="M886" i="1"/>
  <c r="N886" i="1"/>
  <c r="O886" i="1"/>
  <c r="P886" i="1"/>
  <c r="Q886" i="1"/>
  <c r="J886" i="1"/>
  <c r="R886" i="1"/>
  <c r="K886" i="1"/>
  <c r="L886" i="1"/>
  <c r="A838" i="1"/>
  <c r="B838" i="1"/>
  <c r="K838" i="1"/>
  <c r="M838" i="1"/>
  <c r="N838" i="1"/>
  <c r="Q838" i="1"/>
  <c r="P838" i="1"/>
  <c r="R838" i="1"/>
  <c r="J838" i="1"/>
  <c r="L838" i="1"/>
  <c r="O838" i="1"/>
  <c r="A925" i="1"/>
  <c r="B925" i="1"/>
  <c r="N925" i="1"/>
  <c r="O925" i="1"/>
  <c r="P925" i="1"/>
  <c r="Q925" i="1"/>
  <c r="J925" i="1"/>
  <c r="R925" i="1"/>
  <c r="K925" i="1"/>
  <c r="L925" i="1"/>
  <c r="M925" i="1"/>
  <c r="A845" i="1"/>
  <c r="B845" i="1"/>
  <c r="L845" i="1"/>
  <c r="N845" i="1"/>
  <c r="O845" i="1"/>
  <c r="J845" i="1"/>
  <c r="R845" i="1"/>
  <c r="Q845" i="1"/>
  <c r="K845" i="1"/>
  <c r="M845" i="1"/>
  <c r="P845" i="1"/>
  <c r="A918" i="1"/>
  <c r="B918" i="1"/>
  <c r="M918" i="1"/>
  <c r="N918" i="1"/>
  <c r="O918" i="1"/>
  <c r="P918" i="1"/>
  <c r="Q918" i="1"/>
  <c r="J918" i="1"/>
  <c r="R918" i="1"/>
  <c r="K918" i="1"/>
  <c r="L918" i="1"/>
  <c r="A846" i="1"/>
  <c r="B846" i="1"/>
  <c r="K846" i="1"/>
  <c r="M846" i="1"/>
  <c r="N846" i="1"/>
  <c r="Q846" i="1"/>
  <c r="J846" i="1"/>
  <c r="L846" i="1"/>
  <c r="O846" i="1"/>
  <c r="P846" i="1"/>
  <c r="R846" i="1"/>
  <c r="A798" i="1"/>
  <c r="B798" i="1"/>
  <c r="Q798" i="1"/>
  <c r="K798" i="1"/>
  <c r="R798" i="1"/>
  <c r="J798" i="1"/>
  <c r="L798" i="1"/>
  <c r="O798" i="1"/>
  <c r="N798" i="1"/>
  <c r="P798" i="1"/>
  <c r="M798" i="1"/>
  <c r="A917" i="1"/>
  <c r="B917" i="1"/>
  <c r="N917" i="1"/>
  <c r="O917" i="1"/>
  <c r="P917" i="1"/>
  <c r="Q917" i="1"/>
  <c r="J917" i="1"/>
  <c r="R917" i="1"/>
  <c r="K917" i="1"/>
  <c r="L917" i="1"/>
  <c r="M917" i="1"/>
  <c r="A893" i="1"/>
  <c r="B893" i="1"/>
  <c r="N893" i="1"/>
  <c r="O893" i="1"/>
  <c r="P893" i="1"/>
  <c r="Q893" i="1"/>
  <c r="J893" i="1"/>
  <c r="R893" i="1"/>
  <c r="K893" i="1"/>
  <c r="L893" i="1"/>
  <c r="M893" i="1"/>
  <c r="A877" i="1"/>
  <c r="B877" i="1"/>
  <c r="L877" i="1"/>
  <c r="O877" i="1"/>
  <c r="Q877" i="1"/>
  <c r="R877" i="1"/>
  <c r="J877" i="1"/>
  <c r="K877" i="1"/>
  <c r="M877" i="1"/>
  <c r="N877" i="1"/>
  <c r="P877" i="1"/>
  <c r="A861" i="1"/>
  <c r="B861" i="1"/>
  <c r="L861" i="1"/>
  <c r="N861" i="1"/>
  <c r="O861" i="1"/>
  <c r="J861" i="1"/>
  <c r="R861" i="1"/>
  <c r="Q861" i="1"/>
  <c r="K861" i="1"/>
  <c r="M861" i="1"/>
  <c r="P861" i="1"/>
  <c r="A829" i="1"/>
  <c r="B829" i="1"/>
  <c r="L829" i="1"/>
  <c r="N829" i="1"/>
  <c r="O829" i="1"/>
  <c r="J829" i="1"/>
  <c r="R829" i="1"/>
  <c r="Q829" i="1"/>
  <c r="K829" i="1"/>
  <c r="M829" i="1"/>
  <c r="P829" i="1"/>
  <c r="A805" i="1"/>
  <c r="B805" i="1"/>
  <c r="J805" i="1"/>
  <c r="R805" i="1"/>
  <c r="L805" i="1"/>
  <c r="K805" i="1"/>
  <c r="M805" i="1"/>
  <c r="P805" i="1"/>
  <c r="O805" i="1"/>
  <c r="Q805" i="1"/>
  <c r="N805" i="1"/>
  <c r="A789" i="1"/>
  <c r="B789" i="1"/>
  <c r="J789" i="1"/>
  <c r="R789" i="1"/>
  <c r="L789" i="1"/>
  <c r="N789" i="1"/>
  <c r="P789" i="1"/>
  <c r="Q789" i="1"/>
  <c r="K789" i="1"/>
  <c r="M789" i="1"/>
  <c r="O789" i="1"/>
  <c r="A781" i="1"/>
  <c r="B781" i="1"/>
  <c r="J781" i="1"/>
  <c r="R781" i="1"/>
  <c r="L781" i="1"/>
  <c r="K781" i="1"/>
  <c r="N781" i="1"/>
  <c r="O781" i="1"/>
  <c r="Q781" i="1"/>
  <c r="M781" i="1"/>
  <c r="P781" i="1"/>
  <c r="A932" i="1"/>
  <c r="B932" i="1"/>
  <c r="O932" i="1"/>
  <c r="P932" i="1"/>
  <c r="Q932" i="1"/>
  <c r="J932" i="1"/>
  <c r="R932" i="1"/>
  <c r="K932" i="1"/>
  <c r="L932" i="1"/>
  <c r="M932" i="1"/>
  <c r="N932" i="1"/>
  <c r="A924" i="1"/>
  <c r="B924" i="1"/>
  <c r="O924" i="1"/>
  <c r="P924" i="1"/>
  <c r="Q924" i="1"/>
  <c r="J924" i="1"/>
  <c r="R924" i="1"/>
  <c r="K924" i="1"/>
  <c r="L924" i="1"/>
  <c r="M924" i="1"/>
  <c r="N924" i="1"/>
  <c r="A916" i="1"/>
  <c r="B916" i="1"/>
  <c r="O916" i="1"/>
  <c r="P916" i="1"/>
  <c r="Q916" i="1"/>
  <c r="J916" i="1"/>
  <c r="R916" i="1"/>
  <c r="K916" i="1"/>
  <c r="L916" i="1"/>
  <c r="M916" i="1"/>
  <c r="N916" i="1"/>
  <c r="A908" i="1"/>
  <c r="B908" i="1"/>
  <c r="O908" i="1"/>
  <c r="P908" i="1"/>
  <c r="Q908" i="1"/>
  <c r="J908" i="1"/>
  <c r="R908" i="1"/>
  <c r="K908" i="1"/>
  <c r="L908" i="1"/>
  <c r="M908" i="1"/>
  <c r="N908" i="1"/>
  <c r="A900" i="1"/>
  <c r="B900" i="1"/>
  <c r="O900" i="1"/>
  <c r="P900" i="1"/>
  <c r="Q900" i="1"/>
  <c r="J900" i="1"/>
  <c r="R900" i="1"/>
  <c r="K900" i="1"/>
  <c r="L900" i="1"/>
  <c r="M900" i="1"/>
  <c r="N900" i="1"/>
  <c r="B892" i="1"/>
  <c r="A892" i="1"/>
  <c r="O892" i="1"/>
  <c r="P892" i="1"/>
  <c r="Q892" i="1"/>
  <c r="J892" i="1"/>
  <c r="R892" i="1"/>
  <c r="K892" i="1"/>
  <c r="L892" i="1"/>
  <c r="M892" i="1"/>
  <c r="N892" i="1"/>
  <c r="B884" i="1"/>
  <c r="A884" i="1"/>
  <c r="O884" i="1"/>
  <c r="P884" i="1"/>
  <c r="Q884" i="1"/>
  <c r="J884" i="1"/>
  <c r="R884" i="1"/>
  <c r="K884" i="1"/>
  <c r="L884" i="1"/>
  <c r="M884" i="1"/>
  <c r="N884" i="1"/>
  <c r="B876" i="1"/>
  <c r="A876" i="1"/>
  <c r="M876" i="1"/>
  <c r="P876" i="1"/>
  <c r="O876" i="1"/>
  <c r="Q876" i="1"/>
  <c r="R876" i="1"/>
  <c r="J876" i="1"/>
  <c r="K876" i="1"/>
  <c r="L876" i="1"/>
  <c r="N876" i="1"/>
  <c r="B868" i="1"/>
  <c r="A868" i="1"/>
  <c r="M868" i="1"/>
  <c r="O868" i="1"/>
  <c r="P868" i="1"/>
  <c r="K868" i="1"/>
  <c r="R868" i="1"/>
  <c r="J868" i="1"/>
  <c r="L868" i="1"/>
  <c r="N868" i="1"/>
  <c r="Q868" i="1"/>
  <c r="B860" i="1"/>
  <c r="A860" i="1"/>
  <c r="M860" i="1"/>
  <c r="O860" i="1"/>
  <c r="P860" i="1"/>
  <c r="K860" i="1"/>
  <c r="J860" i="1"/>
  <c r="L860" i="1"/>
  <c r="N860" i="1"/>
  <c r="Q860" i="1"/>
  <c r="R860" i="1"/>
  <c r="B852" i="1"/>
  <c r="A852" i="1"/>
  <c r="M852" i="1"/>
  <c r="O852" i="1"/>
  <c r="P852" i="1"/>
  <c r="K852" i="1"/>
  <c r="R852" i="1"/>
  <c r="J852" i="1"/>
  <c r="L852" i="1"/>
  <c r="N852" i="1"/>
  <c r="Q852" i="1"/>
  <c r="B844" i="1"/>
  <c r="A844" i="1"/>
  <c r="M844" i="1"/>
  <c r="O844" i="1"/>
  <c r="P844" i="1"/>
  <c r="K844" i="1"/>
  <c r="J844" i="1"/>
  <c r="L844" i="1"/>
  <c r="N844" i="1"/>
  <c r="Q844" i="1"/>
  <c r="R844" i="1"/>
  <c r="B836" i="1"/>
  <c r="A836" i="1"/>
  <c r="M836" i="1"/>
  <c r="O836" i="1"/>
  <c r="P836" i="1"/>
  <c r="K836" i="1"/>
  <c r="R836" i="1"/>
  <c r="J836" i="1"/>
  <c r="L836" i="1"/>
  <c r="N836" i="1"/>
  <c r="Q836" i="1"/>
  <c r="B828" i="1"/>
  <c r="A828" i="1"/>
  <c r="M828" i="1"/>
  <c r="O828" i="1"/>
  <c r="P828" i="1"/>
  <c r="K828" i="1"/>
  <c r="J828" i="1"/>
  <c r="L828" i="1"/>
  <c r="N828" i="1"/>
  <c r="Q828" i="1"/>
  <c r="R828" i="1"/>
  <c r="B820" i="1"/>
  <c r="A820" i="1"/>
  <c r="M820" i="1"/>
  <c r="O820" i="1"/>
  <c r="P820" i="1"/>
  <c r="K820" i="1"/>
  <c r="R820" i="1"/>
  <c r="J820" i="1"/>
  <c r="L820" i="1"/>
  <c r="N820" i="1"/>
  <c r="Q820" i="1"/>
  <c r="B812" i="1"/>
  <c r="A812" i="1"/>
  <c r="K812" i="1"/>
  <c r="M812" i="1"/>
  <c r="L812" i="1"/>
  <c r="N812" i="1"/>
  <c r="Q812" i="1"/>
  <c r="P812" i="1"/>
  <c r="R812" i="1"/>
  <c r="J812" i="1"/>
  <c r="O812" i="1"/>
  <c r="B804" i="1"/>
  <c r="A804" i="1"/>
  <c r="K804" i="1"/>
  <c r="M804" i="1"/>
  <c r="Q804" i="1"/>
  <c r="J804" i="1"/>
  <c r="O804" i="1"/>
  <c r="L804" i="1"/>
  <c r="N804" i="1"/>
  <c r="P804" i="1"/>
  <c r="R804" i="1"/>
  <c r="B796" i="1"/>
  <c r="A796" i="1"/>
  <c r="K796" i="1"/>
  <c r="M796" i="1"/>
  <c r="O796" i="1"/>
  <c r="Q796" i="1"/>
  <c r="R796" i="1"/>
  <c r="L796" i="1"/>
  <c r="J796" i="1"/>
  <c r="N796" i="1"/>
  <c r="P796" i="1"/>
  <c r="B788" i="1"/>
  <c r="A788" i="1"/>
  <c r="K788" i="1"/>
  <c r="M788" i="1"/>
  <c r="L788" i="1"/>
  <c r="O788" i="1"/>
  <c r="P788" i="1"/>
  <c r="R788" i="1"/>
  <c r="J788" i="1"/>
  <c r="N788" i="1"/>
  <c r="Q788" i="1"/>
  <c r="B780" i="1"/>
  <c r="A780" i="1"/>
  <c r="K780" i="1"/>
  <c r="M780" i="1"/>
  <c r="L780" i="1"/>
  <c r="N780" i="1"/>
  <c r="Q780" i="1"/>
  <c r="J780" i="1"/>
  <c r="O780" i="1"/>
  <c r="P780" i="1"/>
  <c r="R780" i="1"/>
  <c r="B772" i="1"/>
  <c r="A772" i="1"/>
  <c r="K772" i="1"/>
  <c r="M772" i="1"/>
  <c r="Q772" i="1"/>
  <c r="J772" i="1"/>
  <c r="O772" i="1"/>
  <c r="N772" i="1"/>
  <c r="P772" i="1"/>
  <c r="R772" i="1"/>
  <c r="L772" i="1"/>
  <c r="B764" i="1"/>
  <c r="A764" i="1"/>
  <c r="K764" i="1"/>
  <c r="M764" i="1"/>
  <c r="O764" i="1"/>
  <c r="Q764" i="1"/>
  <c r="R764" i="1"/>
  <c r="L764" i="1"/>
  <c r="J764" i="1"/>
  <c r="N764" i="1"/>
  <c r="P764" i="1"/>
  <c r="A870" i="1"/>
  <c r="B870" i="1"/>
  <c r="K870" i="1"/>
  <c r="M870" i="1"/>
  <c r="N870" i="1"/>
  <c r="Q870" i="1"/>
  <c r="P870" i="1"/>
  <c r="R870" i="1"/>
  <c r="J870" i="1"/>
  <c r="L870" i="1"/>
  <c r="O870" i="1"/>
  <c r="A822" i="1"/>
  <c r="B822" i="1"/>
  <c r="K822" i="1"/>
  <c r="M822" i="1"/>
  <c r="N822" i="1"/>
  <c r="Q822" i="1"/>
  <c r="P822" i="1"/>
  <c r="R822" i="1"/>
  <c r="J822" i="1"/>
  <c r="L822" i="1"/>
  <c r="O822" i="1"/>
  <c r="A885" i="1"/>
  <c r="B885" i="1"/>
  <c r="N885" i="1"/>
  <c r="O885" i="1"/>
  <c r="P885" i="1"/>
  <c r="Q885" i="1"/>
  <c r="J885" i="1"/>
  <c r="R885" i="1"/>
  <c r="K885" i="1"/>
  <c r="L885" i="1"/>
  <c r="M885" i="1"/>
  <c r="A837" i="1"/>
  <c r="B837" i="1"/>
  <c r="L837" i="1"/>
  <c r="N837" i="1"/>
  <c r="O837" i="1"/>
  <c r="J837" i="1"/>
  <c r="R837" i="1"/>
  <c r="K837" i="1"/>
  <c r="M837" i="1"/>
  <c r="P837" i="1"/>
  <c r="Q837" i="1"/>
  <c r="A765" i="1"/>
  <c r="B765" i="1"/>
  <c r="J765" i="1"/>
  <c r="R765" i="1"/>
  <c r="L765" i="1"/>
  <c r="P765" i="1"/>
  <c r="N765" i="1"/>
  <c r="M765" i="1"/>
  <c r="O765" i="1"/>
  <c r="Q765" i="1"/>
  <c r="K765" i="1"/>
  <c r="A931" i="1"/>
  <c r="B931" i="1"/>
  <c r="P931" i="1"/>
  <c r="Q931" i="1"/>
  <c r="J931" i="1"/>
  <c r="R931" i="1"/>
  <c r="K931" i="1"/>
  <c r="L931" i="1"/>
  <c r="M931" i="1"/>
  <c r="N931" i="1"/>
  <c r="O931" i="1"/>
  <c r="B891" i="1"/>
  <c r="A891" i="1"/>
  <c r="P891" i="1"/>
  <c r="Q891" i="1"/>
  <c r="J891" i="1"/>
  <c r="R891" i="1"/>
  <c r="K891" i="1"/>
  <c r="L891" i="1"/>
  <c r="M891" i="1"/>
  <c r="N891" i="1"/>
  <c r="O891" i="1"/>
  <c r="A851" i="1"/>
  <c r="B851" i="1"/>
  <c r="N851" i="1"/>
  <c r="P851" i="1"/>
  <c r="Q851" i="1"/>
  <c r="L851" i="1"/>
  <c r="K851" i="1"/>
  <c r="M851" i="1"/>
  <c r="O851" i="1"/>
  <c r="R851" i="1"/>
  <c r="J851" i="1"/>
  <c r="A811" i="1"/>
  <c r="B811" i="1"/>
  <c r="L811" i="1"/>
  <c r="N811" i="1"/>
  <c r="R811" i="1"/>
  <c r="J811" i="1"/>
  <c r="K811" i="1"/>
  <c r="P811" i="1"/>
  <c r="M811" i="1"/>
  <c r="O811" i="1"/>
  <c r="Q811" i="1"/>
  <c r="A787" i="1"/>
  <c r="B787" i="1"/>
  <c r="L787" i="1"/>
  <c r="N787" i="1"/>
  <c r="J787" i="1"/>
  <c r="M787" i="1"/>
  <c r="O787" i="1"/>
  <c r="R787" i="1"/>
  <c r="K787" i="1"/>
  <c r="P787" i="1"/>
  <c r="Q787" i="1"/>
  <c r="A771" i="1"/>
  <c r="B771" i="1"/>
  <c r="L771" i="1"/>
  <c r="N771" i="1"/>
  <c r="P771" i="1"/>
  <c r="R771" i="1"/>
  <c r="M771" i="1"/>
  <c r="J771" i="1"/>
  <c r="K771" i="1"/>
  <c r="O771" i="1"/>
  <c r="Q771" i="1"/>
  <c r="A902" i="1"/>
  <c r="B902" i="1"/>
  <c r="M902" i="1"/>
  <c r="N902" i="1"/>
  <c r="O902" i="1"/>
  <c r="P902" i="1"/>
  <c r="Q902" i="1"/>
  <c r="J902" i="1"/>
  <c r="R902" i="1"/>
  <c r="K902" i="1"/>
  <c r="L902" i="1"/>
  <c r="A923" i="1"/>
  <c r="B923" i="1"/>
  <c r="P923" i="1"/>
  <c r="Q923" i="1"/>
  <c r="J923" i="1"/>
  <c r="R923" i="1"/>
  <c r="K923" i="1"/>
  <c r="L923" i="1"/>
  <c r="M923" i="1"/>
  <c r="N923" i="1"/>
  <c r="O923" i="1"/>
  <c r="A907" i="1"/>
  <c r="B907" i="1"/>
  <c r="P907" i="1"/>
  <c r="Q907" i="1"/>
  <c r="J907" i="1"/>
  <c r="R907" i="1"/>
  <c r="K907" i="1"/>
  <c r="L907" i="1"/>
  <c r="M907" i="1"/>
  <c r="N907" i="1"/>
  <c r="O907" i="1"/>
  <c r="A883" i="1"/>
  <c r="B883" i="1"/>
  <c r="N883" i="1"/>
  <c r="P883" i="1"/>
  <c r="Q883" i="1"/>
  <c r="R883" i="1"/>
  <c r="J883" i="1"/>
  <c r="K883" i="1"/>
  <c r="L883" i="1"/>
  <c r="M883" i="1"/>
  <c r="O883" i="1"/>
  <c r="A867" i="1"/>
  <c r="B867" i="1"/>
  <c r="N867" i="1"/>
  <c r="P867" i="1"/>
  <c r="Q867" i="1"/>
  <c r="L867" i="1"/>
  <c r="K867" i="1"/>
  <c r="M867" i="1"/>
  <c r="O867" i="1"/>
  <c r="R867" i="1"/>
  <c r="J867" i="1"/>
  <c r="A843" i="1"/>
  <c r="B843" i="1"/>
  <c r="N843" i="1"/>
  <c r="P843" i="1"/>
  <c r="Q843" i="1"/>
  <c r="L843" i="1"/>
  <c r="J843" i="1"/>
  <c r="K843" i="1"/>
  <c r="M843" i="1"/>
  <c r="O843" i="1"/>
  <c r="R843" i="1"/>
  <c r="A827" i="1"/>
  <c r="B827" i="1"/>
  <c r="N827" i="1"/>
  <c r="P827" i="1"/>
  <c r="Q827" i="1"/>
  <c r="L827" i="1"/>
  <c r="J827" i="1"/>
  <c r="K827" i="1"/>
  <c r="M827" i="1"/>
  <c r="O827" i="1"/>
  <c r="R827" i="1"/>
  <c r="A795" i="1"/>
  <c r="B795" i="1"/>
  <c r="L795" i="1"/>
  <c r="N795" i="1"/>
  <c r="M795" i="1"/>
  <c r="P795" i="1"/>
  <c r="Q795" i="1"/>
  <c r="J795" i="1"/>
  <c r="K795" i="1"/>
  <c r="O795" i="1"/>
  <c r="R795" i="1"/>
  <c r="A930" i="1"/>
  <c r="B930" i="1"/>
  <c r="Q930" i="1"/>
  <c r="J930" i="1"/>
  <c r="R930" i="1"/>
  <c r="K930" i="1"/>
  <c r="L930" i="1"/>
  <c r="M930" i="1"/>
  <c r="N930" i="1"/>
  <c r="O930" i="1"/>
  <c r="P930" i="1"/>
  <c r="A922" i="1"/>
  <c r="B922" i="1"/>
  <c r="Q922" i="1"/>
  <c r="J922" i="1"/>
  <c r="R922" i="1"/>
  <c r="K922" i="1"/>
  <c r="L922" i="1"/>
  <c r="M922" i="1"/>
  <c r="N922" i="1"/>
  <c r="O922" i="1"/>
  <c r="P922" i="1"/>
  <c r="A914" i="1"/>
  <c r="B914" i="1"/>
  <c r="Q914" i="1"/>
  <c r="J914" i="1"/>
  <c r="R914" i="1"/>
  <c r="K914" i="1"/>
  <c r="L914" i="1"/>
  <c r="M914" i="1"/>
  <c r="N914" i="1"/>
  <c r="O914" i="1"/>
  <c r="P914" i="1"/>
  <c r="A906" i="1"/>
  <c r="B906" i="1"/>
  <c r="Q906" i="1"/>
  <c r="J906" i="1"/>
  <c r="R906" i="1"/>
  <c r="K906" i="1"/>
  <c r="L906" i="1"/>
  <c r="M906" i="1"/>
  <c r="N906" i="1"/>
  <c r="O906" i="1"/>
  <c r="P906" i="1"/>
  <c r="A898" i="1"/>
  <c r="B898" i="1"/>
  <c r="Q898" i="1"/>
  <c r="J898" i="1"/>
  <c r="R898" i="1"/>
  <c r="K898" i="1"/>
  <c r="L898" i="1"/>
  <c r="M898" i="1"/>
  <c r="N898" i="1"/>
  <c r="O898" i="1"/>
  <c r="P898" i="1"/>
  <c r="A890" i="1"/>
  <c r="B890" i="1"/>
  <c r="Q890" i="1"/>
  <c r="J890" i="1"/>
  <c r="R890" i="1"/>
  <c r="K890" i="1"/>
  <c r="L890" i="1"/>
  <c r="M890" i="1"/>
  <c r="N890" i="1"/>
  <c r="O890" i="1"/>
  <c r="P890" i="1"/>
  <c r="A882" i="1"/>
  <c r="B882" i="1"/>
  <c r="O882" i="1"/>
  <c r="J882" i="1"/>
  <c r="R882" i="1"/>
  <c r="N882" i="1"/>
  <c r="P882" i="1"/>
  <c r="Q882" i="1"/>
  <c r="K882" i="1"/>
  <c r="L882" i="1"/>
  <c r="M882" i="1"/>
  <c r="A874" i="1"/>
  <c r="B874" i="1"/>
  <c r="O874" i="1"/>
  <c r="J874" i="1"/>
  <c r="R874" i="1"/>
  <c r="L874" i="1"/>
  <c r="M874" i="1"/>
  <c r="N874" i="1"/>
  <c r="P874" i="1"/>
  <c r="Q874" i="1"/>
  <c r="K874" i="1"/>
  <c r="A866" i="1"/>
  <c r="B866" i="1"/>
  <c r="O866" i="1"/>
  <c r="Q866" i="1"/>
  <c r="J866" i="1"/>
  <c r="R866" i="1"/>
  <c r="M866" i="1"/>
  <c r="K866" i="1"/>
  <c r="L866" i="1"/>
  <c r="N866" i="1"/>
  <c r="P866" i="1"/>
  <c r="A858" i="1"/>
  <c r="B858" i="1"/>
  <c r="O858" i="1"/>
  <c r="Q858" i="1"/>
  <c r="J858" i="1"/>
  <c r="R858" i="1"/>
  <c r="M858" i="1"/>
  <c r="L858" i="1"/>
  <c r="N858" i="1"/>
  <c r="P858" i="1"/>
  <c r="K858" i="1"/>
  <c r="A850" i="1"/>
  <c r="B850" i="1"/>
  <c r="O850" i="1"/>
  <c r="Q850" i="1"/>
  <c r="J850" i="1"/>
  <c r="R850" i="1"/>
  <c r="M850" i="1"/>
  <c r="K850" i="1"/>
  <c r="L850" i="1"/>
  <c r="N850" i="1"/>
  <c r="P850" i="1"/>
  <c r="A842" i="1"/>
  <c r="B842" i="1"/>
  <c r="O842" i="1"/>
  <c r="Q842" i="1"/>
  <c r="J842" i="1"/>
  <c r="R842" i="1"/>
  <c r="M842" i="1"/>
  <c r="L842" i="1"/>
  <c r="N842" i="1"/>
  <c r="P842" i="1"/>
  <c r="K842" i="1"/>
  <c r="A834" i="1"/>
  <c r="B834" i="1"/>
  <c r="O834" i="1"/>
  <c r="Q834" i="1"/>
  <c r="J834" i="1"/>
  <c r="R834" i="1"/>
  <c r="M834" i="1"/>
  <c r="K834" i="1"/>
  <c r="L834" i="1"/>
  <c r="N834" i="1"/>
  <c r="P834" i="1"/>
  <c r="A826" i="1"/>
  <c r="B826" i="1"/>
  <c r="O826" i="1"/>
  <c r="Q826" i="1"/>
  <c r="J826" i="1"/>
  <c r="R826" i="1"/>
  <c r="M826" i="1"/>
  <c r="L826" i="1"/>
  <c r="N826" i="1"/>
  <c r="P826" i="1"/>
  <c r="K826" i="1"/>
  <c r="A818" i="1"/>
  <c r="B818" i="1"/>
  <c r="M818" i="1"/>
  <c r="N818" i="1"/>
  <c r="P818" i="1"/>
  <c r="Q818" i="1"/>
  <c r="K818" i="1"/>
  <c r="J818" i="1"/>
  <c r="L818" i="1"/>
  <c r="O818" i="1"/>
  <c r="R818" i="1"/>
  <c r="A810" i="1"/>
  <c r="B810" i="1"/>
  <c r="M810" i="1"/>
  <c r="O810" i="1"/>
  <c r="Q810" i="1"/>
  <c r="J810" i="1"/>
  <c r="N810" i="1"/>
  <c r="L810" i="1"/>
  <c r="P810" i="1"/>
  <c r="R810" i="1"/>
  <c r="K810" i="1"/>
  <c r="A802" i="1"/>
  <c r="B802" i="1"/>
  <c r="M802" i="1"/>
  <c r="O802" i="1"/>
  <c r="N802" i="1"/>
  <c r="Q802" i="1"/>
  <c r="R802" i="1"/>
  <c r="K802" i="1"/>
  <c r="J802" i="1"/>
  <c r="L802" i="1"/>
  <c r="P802" i="1"/>
  <c r="A794" i="1"/>
  <c r="B794" i="1"/>
  <c r="M794" i="1"/>
  <c r="O794" i="1"/>
  <c r="K794" i="1"/>
  <c r="N794" i="1"/>
  <c r="P794" i="1"/>
  <c r="J794" i="1"/>
  <c r="L794" i="1"/>
  <c r="Q794" i="1"/>
  <c r="R794" i="1"/>
  <c r="A786" i="1"/>
  <c r="B786" i="1"/>
  <c r="M786" i="1"/>
  <c r="O786" i="1"/>
  <c r="K786" i="1"/>
  <c r="L786" i="1"/>
  <c r="Q786" i="1"/>
  <c r="P786" i="1"/>
  <c r="R786" i="1"/>
  <c r="J786" i="1"/>
  <c r="N786" i="1"/>
  <c r="A778" i="1"/>
  <c r="B778" i="1"/>
  <c r="M778" i="1"/>
  <c r="O778" i="1"/>
  <c r="Q778" i="1"/>
  <c r="J778" i="1"/>
  <c r="N778" i="1"/>
  <c r="K778" i="1"/>
  <c r="L778" i="1"/>
  <c r="P778" i="1"/>
  <c r="R778" i="1"/>
  <c r="A770" i="1"/>
  <c r="B770" i="1"/>
  <c r="M770" i="1"/>
  <c r="O770" i="1"/>
  <c r="N770" i="1"/>
  <c r="Q770" i="1"/>
  <c r="R770" i="1"/>
  <c r="K770" i="1"/>
  <c r="J770" i="1"/>
  <c r="L770" i="1"/>
  <c r="P770" i="1"/>
  <c r="A878" i="1"/>
  <c r="B878" i="1"/>
  <c r="K878" i="1"/>
  <c r="N878" i="1"/>
  <c r="R878" i="1"/>
  <c r="J878" i="1"/>
  <c r="L878" i="1"/>
  <c r="M878" i="1"/>
  <c r="O878" i="1"/>
  <c r="P878" i="1"/>
  <c r="Q878" i="1"/>
  <c r="A830" i="1"/>
  <c r="B830" i="1"/>
  <c r="K830" i="1"/>
  <c r="M830" i="1"/>
  <c r="N830" i="1"/>
  <c r="Q830" i="1"/>
  <c r="J830" i="1"/>
  <c r="L830" i="1"/>
  <c r="O830" i="1"/>
  <c r="P830" i="1"/>
  <c r="R830" i="1"/>
  <c r="A909" i="1"/>
  <c r="B909" i="1"/>
  <c r="N909" i="1"/>
  <c r="O909" i="1"/>
  <c r="P909" i="1"/>
  <c r="Q909" i="1"/>
  <c r="J909" i="1"/>
  <c r="R909" i="1"/>
  <c r="K909" i="1"/>
  <c r="L909" i="1"/>
  <c r="M909" i="1"/>
  <c r="A821" i="1"/>
  <c r="B821" i="1"/>
  <c r="L821" i="1"/>
  <c r="N821" i="1"/>
  <c r="O821" i="1"/>
  <c r="J821" i="1"/>
  <c r="R821" i="1"/>
  <c r="K821" i="1"/>
  <c r="M821" i="1"/>
  <c r="P821" i="1"/>
  <c r="Q821" i="1"/>
  <c r="A913" i="1"/>
  <c r="B913" i="1"/>
  <c r="J913" i="1"/>
  <c r="R913" i="1"/>
  <c r="K913" i="1"/>
  <c r="L913" i="1"/>
  <c r="M913" i="1"/>
  <c r="N913" i="1"/>
  <c r="O913" i="1"/>
  <c r="P913" i="1"/>
  <c r="Q913" i="1"/>
  <c r="A881" i="1"/>
  <c r="B881" i="1"/>
  <c r="P881" i="1"/>
  <c r="K881" i="1"/>
  <c r="M881" i="1"/>
  <c r="N881" i="1"/>
  <c r="O881" i="1"/>
  <c r="Q881" i="1"/>
  <c r="R881" i="1"/>
  <c r="J881" i="1"/>
  <c r="L881" i="1"/>
  <c r="A825" i="1"/>
  <c r="B825" i="1"/>
  <c r="P825" i="1"/>
  <c r="J825" i="1"/>
  <c r="R825" i="1"/>
  <c r="K825" i="1"/>
  <c r="N825" i="1"/>
  <c r="L825" i="1"/>
  <c r="M825" i="1"/>
  <c r="O825" i="1"/>
  <c r="Q825" i="1"/>
  <c r="A910" i="1"/>
  <c r="B910" i="1"/>
  <c r="M910" i="1"/>
  <c r="N910" i="1"/>
  <c r="O910" i="1"/>
  <c r="P910" i="1"/>
  <c r="Q910" i="1"/>
  <c r="J910" i="1"/>
  <c r="R910" i="1"/>
  <c r="K910" i="1"/>
  <c r="L910" i="1"/>
  <c r="A854" i="1"/>
  <c r="B854" i="1"/>
  <c r="K854" i="1"/>
  <c r="M854" i="1"/>
  <c r="N854" i="1"/>
  <c r="Q854" i="1"/>
  <c r="P854" i="1"/>
  <c r="R854" i="1"/>
  <c r="J854" i="1"/>
  <c r="L854" i="1"/>
  <c r="O854" i="1"/>
  <c r="A806" i="1"/>
  <c r="B806" i="1"/>
  <c r="Q806" i="1"/>
  <c r="K806" i="1"/>
  <c r="J806" i="1"/>
  <c r="M806" i="1"/>
  <c r="N806" i="1"/>
  <c r="R806" i="1"/>
  <c r="L806" i="1"/>
  <c r="O806" i="1"/>
  <c r="P806" i="1"/>
  <c r="A933" i="1"/>
  <c r="B933" i="1"/>
  <c r="N933" i="1"/>
  <c r="O933" i="1"/>
  <c r="P933" i="1"/>
  <c r="Q933" i="1"/>
  <c r="J933" i="1"/>
  <c r="R933" i="1"/>
  <c r="K933" i="1"/>
  <c r="L933" i="1"/>
  <c r="M933" i="1"/>
  <c r="A901" i="1"/>
  <c r="B901" i="1"/>
  <c r="N901" i="1"/>
  <c r="O901" i="1"/>
  <c r="P901" i="1"/>
  <c r="Q901" i="1"/>
  <c r="J901" i="1"/>
  <c r="R901" i="1"/>
  <c r="K901" i="1"/>
  <c r="L901" i="1"/>
  <c r="M901" i="1"/>
  <c r="A869" i="1"/>
  <c r="B869" i="1"/>
  <c r="L869" i="1"/>
  <c r="N869" i="1"/>
  <c r="O869" i="1"/>
  <c r="J869" i="1"/>
  <c r="R869" i="1"/>
  <c r="K869" i="1"/>
  <c r="M869" i="1"/>
  <c r="P869" i="1"/>
  <c r="Q869" i="1"/>
  <c r="A853" i="1"/>
  <c r="B853" i="1"/>
  <c r="L853" i="1"/>
  <c r="N853" i="1"/>
  <c r="O853" i="1"/>
  <c r="J853" i="1"/>
  <c r="R853" i="1"/>
  <c r="K853" i="1"/>
  <c r="M853" i="1"/>
  <c r="P853" i="1"/>
  <c r="Q853" i="1"/>
  <c r="A813" i="1"/>
  <c r="B813" i="1"/>
  <c r="J813" i="1"/>
  <c r="R813" i="1"/>
  <c r="L813" i="1"/>
  <c r="K813" i="1"/>
  <c r="N813" i="1"/>
  <c r="O813" i="1"/>
  <c r="M813" i="1"/>
  <c r="P813" i="1"/>
  <c r="Q813" i="1"/>
  <c r="A797" i="1"/>
  <c r="B797" i="1"/>
  <c r="J797" i="1"/>
  <c r="R797" i="1"/>
  <c r="L797" i="1"/>
  <c r="P797" i="1"/>
  <c r="N797" i="1"/>
  <c r="K797" i="1"/>
  <c r="M797" i="1"/>
  <c r="O797" i="1"/>
  <c r="Q797" i="1"/>
  <c r="A773" i="1"/>
  <c r="B773" i="1"/>
  <c r="J773" i="1"/>
  <c r="R773" i="1"/>
  <c r="L773" i="1"/>
  <c r="K773" i="1"/>
  <c r="M773" i="1"/>
  <c r="P773" i="1"/>
  <c r="N773" i="1"/>
  <c r="O773" i="1"/>
  <c r="Q773" i="1"/>
  <c r="A921" i="1"/>
  <c r="B921" i="1"/>
  <c r="J921" i="1"/>
  <c r="R921" i="1"/>
  <c r="K921" i="1"/>
  <c r="L921" i="1"/>
  <c r="M921" i="1"/>
  <c r="N921" i="1"/>
  <c r="O921" i="1"/>
  <c r="P921" i="1"/>
  <c r="Q921" i="1"/>
  <c r="A905" i="1"/>
  <c r="B905" i="1"/>
  <c r="J905" i="1"/>
  <c r="R905" i="1"/>
  <c r="K905" i="1"/>
  <c r="L905" i="1"/>
  <c r="M905" i="1"/>
  <c r="N905" i="1"/>
  <c r="O905" i="1"/>
  <c r="P905" i="1"/>
  <c r="Q905" i="1"/>
  <c r="A897" i="1"/>
  <c r="B897" i="1"/>
  <c r="J897" i="1"/>
  <c r="R897" i="1"/>
  <c r="K897" i="1"/>
  <c r="L897" i="1"/>
  <c r="M897" i="1"/>
  <c r="N897" i="1"/>
  <c r="O897" i="1"/>
  <c r="P897" i="1"/>
  <c r="Q897" i="1"/>
  <c r="A889" i="1"/>
  <c r="B889" i="1"/>
  <c r="J889" i="1"/>
  <c r="R889" i="1"/>
  <c r="K889" i="1"/>
  <c r="L889" i="1"/>
  <c r="M889" i="1"/>
  <c r="N889" i="1"/>
  <c r="O889" i="1"/>
  <c r="P889" i="1"/>
  <c r="Q889" i="1"/>
  <c r="A873" i="1"/>
  <c r="B873" i="1"/>
  <c r="P873" i="1"/>
  <c r="J873" i="1"/>
  <c r="R873" i="1"/>
  <c r="K873" i="1"/>
  <c r="N873" i="1"/>
  <c r="L873" i="1"/>
  <c r="M873" i="1"/>
  <c r="O873" i="1"/>
  <c r="Q873" i="1"/>
  <c r="A865" i="1"/>
  <c r="B865" i="1"/>
  <c r="P865" i="1"/>
  <c r="J865" i="1"/>
  <c r="R865" i="1"/>
  <c r="K865" i="1"/>
  <c r="N865" i="1"/>
  <c r="M865" i="1"/>
  <c r="O865" i="1"/>
  <c r="Q865" i="1"/>
  <c r="L865" i="1"/>
  <c r="A857" i="1"/>
  <c r="B857" i="1"/>
  <c r="P857" i="1"/>
  <c r="J857" i="1"/>
  <c r="R857" i="1"/>
  <c r="K857" i="1"/>
  <c r="N857" i="1"/>
  <c r="L857" i="1"/>
  <c r="M857" i="1"/>
  <c r="O857" i="1"/>
  <c r="Q857" i="1"/>
  <c r="A849" i="1"/>
  <c r="B849" i="1"/>
  <c r="P849" i="1"/>
  <c r="J849" i="1"/>
  <c r="R849" i="1"/>
  <c r="K849" i="1"/>
  <c r="N849" i="1"/>
  <c r="M849" i="1"/>
  <c r="O849" i="1"/>
  <c r="Q849" i="1"/>
  <c r="L849" i="1"/>
  <c r="A841" i="1"/>
  <c r="B841" i="1"/>
  <c r="P841" i="1"/>
  <c r="J841" i="1"/>
  <c r="R841" i="1"/>
  <c r="K841" i="1"/>
  <c r="N841" i="1"/>
  <c r="L841" i="1"/>
  <c r="M841" i="1"/>
  <c r="O841" i="1"/>
  <c r="Q841" i="1"/>
  <c r="A833" i="1"/>
  <c r="B833" i="1"/>
  <c r="P833" i="1"/>
  <c r="J833" i="1"/>
  <c r="R833" i="1"/>
  <c r="K833" i="1"/>
  <c r="N833" i="1"/>
  <c r="M833" i="1"/>
  <c r="O833" i="1"/>
  <c r="Q833" i="1"/>
  <c r="L833" i="1"/>
  <c r="A817" i="1"/>
  <c r="B817" i="1"/>
  <c r="N817" i="1"/>
  <c r="M817" i="1"/>
  <c r="P817" i="1"/>
  <c r="Q817" i="1"/>
  <c r="K817" i="1"/>
  <c r="J817" i="1"/>
  <c r="L817" i="1"/>
  <c r="O817" i="1"/>
  <c r="R817" i="1"/>
  <c r="A809" i="1"/>
  <c r="B809" i="1"/>
  <c r="N809" i="1"/>
  <c r="P809" i="1"/>
  <c r="O809" i="1"/>
  <c r="R809" i="1"/>
  <c r="L809" i="1"/>
  <c r="J809" i="1"/>
  <c r="K809" i="1"/>
  <c r="M809" i="1"/>
  <c r="Q809" i="1"/>
  <c r="A801" i="1"/>
  <c r="B801" i="1"/>
  <c r="N801" i="1"/>
  <c r="P801" i="1"/>
  <c r="L801" i="1"/>
  <c r="O801" i="1"/>
  <c r="Q801" i="1"/>
  <c r="J801" i="1"/>
  <c r="K801" i="1"/>
  <c r="M801" i="1"/>
  <c r="R801" i="1"/>
  <c r="A793" i="1"/>
  <c r="B793" i="1"/>
  <c r="N793" i="1"/>
  <c r="P793" i="1"/>
  <c r="J793" i="1"/>
  <c r="L793" i="1"/>
  <c r="M793" i="1"/>
  <c r="R793" i="1"/>
  <c r="Q793" i="1"/>
  <c r="K793" i="1"/>
  <c r="O793" i="1"/>
  <c r="A785" i="1"/>
  <c r="B785" i="1"/>
  <c r="N785" i="1"/>
  <c r="P785" i="1"/>
  <c r="R785" i="1"/>
  <c r="J785" i="1"/>
  <c r="K785" i="1"/>
  <c r="O785" i="1"/>
  <c r="L785" i="1"/>
  <c r="M785" i="1"/>
  <c r="Q785" i="1"/>
  <c r="A777" i="1"/>
  <c r="B777" i="1"/>
  <c r="N777" i="1"/>
  <c r="P777" i="1"/>
  <c r="O777" i="1"/>
  <c r="R777" i="1"/>
  <c r="L777" i="1"/>
  <c r="K777" i="1"/>
  <c r="M777" i="1"/>
  <c r="Q777" i="1"/>
  <c r="J777" i="1"/>
  <c r="A769" i="1"/>
  <c r="B769" i="1"/>
  <c r="N769" i="1"/>
  <c r="P769" i="1"/>
  <c r="L769" i="1"/>
  <c r="O769" i="1"/>
  <c r="Q769" i="1"/>
  <c r="J769" i="1"/>
  <c r="K769" i="1"/>
  <c r="M769" i="1"/>
  <c r="R769" i="1"/>
  <c r="A928" i="1"/>
  <c r="B928" i="1"/>
  <c r="K928" i="1"/>
  <c r="L928" i="1"/>
  <c r="M928" i="1"/>
  <c r="N928" i="1"/>
  <c r="O928" i="1"/>
  <c r="P928" i="1"/>
  <c r="Q928" i="1"/>
  <c r="J928" i="1"/>
  <c r="R928" i="1"/>
  <c r="A896" i="1"/>
  <c r="B896" i="1"/>
  <c r="K896" i="1"/>
  <c r="L896" i="1"/>
  <c r="M896" i="1"/>
  <c r="N896" i="1"/>
  <c r="O896" i="1"/>
  <c r="P896" i="1"/>
  <c r="Q896" i="1"/>
  <c r="J896" i="1"/>
  <c r="R896" i="1"/>
  <c r="B872" i="1"/>
  <c r="A872" i="1"/>
  <c r="Q872" i="1"/>
  <c r="K872" i="1"/>
  <c r="L872" i="1"/>
  <c r="O872" i="1"/>
  <c r="N872" i="1"/>
  <c r="P872" i="1"/>
  <c r="R872" i="1"/>
  <c r="J872" i="1"/>
  <c r="M872" i="1"/>
  <c r="B856" i="1"/>
  <c r="A856" i="1"/>
  <c r="Q856" i="1"/>
  <c r="K856" i="1"/>
  <c r="L856" i="1"/>
  <c r="O856" i="1"/>
  <c r="N856" i="1"/>
  <c r="P856" i="1"/>
  <c r="R856" i="1"/>
  <c r="J856" i="1"/>
  <c r="M856" i="1"/>
  <c r="B840" i="1"/>
  <c r="A840" i="1"/>
  <c r="Q840" i="1"/>
  <c r="K840" i="1"/>
  <c r="L840" i="1"/>
  <c r="O840" i="1"/>
  <c r="N840" i="1"/>
  <c r="P840" i="1"/>
  <c r="R840" i="1"/>
  <c r="J840" i="1"/>
  <c r="M840" i="1"/>
  <c r="B832" i="1"/>
  <c r="A832" i="1"/>
  <c r="Q832" i="1"/>
  <c r="K832" i="1"/>
  <c r="L832" i="1"/>
  <c r="O832" i="1"/>
  <c r="J832" i="1"/>
  <c r="M832" i="1"/>
  <c r="N832" i="1"/>
  <c r="P832" i="1"/>
  <c r="R832" i="1"/>
  <c r="B816" i="1"/>
  <c r="A816" i="1"/>
  <c r="O816" i="1"/>
  <c r="M816" i="1"/>
  <c r="P816" i="1"/>
  <c r="Q816" i="1"/>
  <c r="K816" i="1"/>
  <c r="J816" i="1"/>
  <c r="L816" i="1"/>
  <c r="N816" i="1"/>
  <c r="R816" i="1"/>
  <c r="B808" i="1"/>
  <c r="A808" i="1"/>
  <c r="O808" i="1"/>
  <c r="Q808" i="1"/>
  <c r="M808" i="1"/>
  <c r="P808" i="1"/>
  <c r="R808" i="1"/>
  <c r="K808" i="1"/>
  <c r="J808" i="1"/>
  <c r="L808" i="1"/>
  <c r="N808" i="1"/>
  <c r="B800" i="1"/>
  <c r="A800" i="1"/>
  <c r="O800" i="1"/>
  <c r="Q800" i="1"/>
  <c r="K800" i="1"/>
  <c r="M800" i="1"/>
  <c r="N800" i="1"/>
  <c r="R800" i="1"/>
  <c r="J800" i="1"/>
  <c r="L800" i="1"/>
  <c r="P800" i="1"/>
  <c r="B792" i="1"/>
  <c r="A792" i="1"/>
  <c r="O792" i="1"/>
  <c r="Q792" i="1"/>
  <c r="K792" i="1"/>
  <c r="L792" i="1"/>
  <c r="P792" i="1"/>
  <c r="J792" i="1"/>
  <c r="M792" i="1"/>
  <c r="N792" i="1"/>
  <c r="R792" i="1"/>
  <c r="B784" i="1"/>
  <c r="A784" i="1"/>
  <c r="O784" i="1"/>
  <c r="Q784" i="1"/>
  <c r="P784" i="1"/>
  <c r="J784" i="1"/>
  <c r="M784" i="1"/>
  <c r="L784" i="1"/>
  <c r="N784" i="1"/>
  <c r="R784" i="1"/>
  <c r="K784" i="1"/>
  <c r="B776" i="1"/>
  <c r="A776" i="1"/>
  <c r="O776" i="1"/>
  <c r="Q776" i="1"/>
  <c r="M776" i="1"/>
  <c r="P776" i="1"/>
  <c r="R776" i="1"/>
  <c r="K776" i="1"/>
  <c r="J776" i="1"/>
  <c r="L776" i="1"/>
  <c r="N776" i="1"/>
  <c r="B768" i="1"/>
  <c r="A768" i="1"/>
  <c r="O768" i="1"/>
  <c r="Q768" i="1"/>
  <c r="K768" i="1"/>
  <c r="M768" i="1"/>
  <c r="N768" i="1"/>
  <c r="J768" i="1"/>
  <c r="L768" i="1"/>
  <c r="P768" i="1"/>
  <c r="R768" i="1"/>
  <c r="A894" i="1"/>
  <c r="B894" i="1"/>
  <c r="M894" i="1"/>
  <c r="N894" i="1"/>
  <c r="O894" i="1"/>
  <c r="P894" i="1"/>
  <c r="Q894" i="1"/>
  <c r="J894" i="1"/>
  <c r="R894" i="1"/>
  <c r="K894" i="1"/>
  <c r="L894" i="1"/>
  <c r="A915" i="1"/>
  <c r="B915" i="1"/>
  <c r="P915" i="1"/>
  <c r="Q915" i="1"/>
  <c r="J915" i="1"/>
  <c r="R915" i="1"/>
  <c r="K915" i="1"/>
  <c r="L915" i="1"/>
  <c r="M915" i="1"/>
  <c r="N915" i="1"/>
  <c r="O915" i="1"/>
  <c r="A899" i="1"/>
  <c r="B899" i="1"/>
  <c r="P899" i="1"/>
  <c r="Q899" i="1"/>
  <c r="J899" i="1"/>
  <c r="R899" i="1"/>
  <c r="K899" i="1"/>
  <c r="L899" i="1"/>
  <c r="M899" i="1"/>
  <c r="N899" i="1"/>
  <c r="O899" i="1"/>
  <c r="A875" i="1"/>
  <c r="B875" i="1"/>
  <c r="N875" i="1"/>
  <c r="Q875" i="1"/>
  <c r="M875" i="1"/>
  <c r="O875" i="1"/>
  <c r="P875" i="1"/>
  <c r="R875" i="1"/>
  <c r="J875" i="1"/>
  <c r="K875" i="1"/>
  <c r="L875" i="1"/>
  <c r="A859" i="1"/>
  <c r="B859" i="1"/>
  <c r="N859" i="1"/>
  <c r="P859" i="1"/>
  <c r="Q859" i="1"/>
  <c r="L859" i="1"/>
  <c r="J859" i="1"/>
  <c r="K859" i="1"/>
  <c r="M859" i="1"/>
  <c r="O859" i="1"/>
  <c r="R859" i="1"/>
  <c r="A835" i="1"/>
  <c r="B835" i="1"/>
  <c r="N835" i="1"/>
  <c r="P835" i="1"/>
  <c r="Q835" i="1"/>
  <c r="L835" i="1"/>
  <c r="K835" i="1"/>
  <c r="M835" i="1"/>
  <c r="O835" i="1"/>
  <c r="R835" i="1"/>
  <c r="J835" i="1"/>
  <c r="A819" i="1"/>
  <c r="B819" i="1"/>
  <c r="L819" i="1"/>
  <c r="N819" i="1"/>
  <c r="P819" i="1"/>
  <c r="Q819" i="1"/>
  <c r="K819" i="1"/>
  <c r="J819" i="1"/>
  <c r="M819" i="1"/>
  <c r="O819" i="1"/>
  <c r="R819" i="1"/>
  <c r="A803" i="1"/>
  <c r="B803" i="1"/>
  <c r="L803" i="1"/>
  <c r="N803" i="1"/>
  <c r="P803" i="1"/>
  <c r="R803" i="1"/>
  <c r="M803" i="1"/>
  <c r="K803" i="1"/>
  <c r="O803" i="1"/>
  <c r="Q803" i="1"/>
  <c r="J803" i="1"/>
  <c r="A779" i="1"/>
  <c r="B779" i="1"/>
  <c r="L779" i="1"/>
  <c r="N779" i="1"/>
  <c r="R779" i="1"/>
  <c r="J779" i="1"/>
  <c r="K779" i="1"/>
  <c r="P779" i="1"/>
  <c r="O779" i="1"/>
  <c r="Q779" i="1"/>
  <c r="M779" i="1"/>
  <c r="A929" i="1"/>
  <c r="B929" i="1"/>
  <c r="J929" i="1"/>
  <c r="R929" i="1"/>
  <c r="K929" i="1"/>
  <c r="L929" i="1"/>
  <c r="M929" i="1"/>
  <c r="N929" i="1"/>
  <c r="O929" i="1"/>
  <c r="P929" i="1"/>
  <c r="Q929" i="1"/>
  <c r="A920" i="1"/>
  <c r="B920" i="1"/>
  <c r="K920" i="1"/>
  <c r="L920" i="1"/>
  <c r="M920" i="1"/>
  <c r="N920" i="1"/>
  <c r="O920" i="1"/>
  <c r="P920" i="1"/>
  <c r="Q920" i="1"/>
  <c r="J920" i="1"/>
  <c r="R920" i="1"/>
  <c r="A912" i="1"/>
  <c r="B912" i="1"/>
  <c r="K912" i="1"/>
  <c r="L912" i="1"/>
  <c r="M912" i="1"/>
  <c r="N912" i="1"/>
  <c r="O912" i="1"/>
  <c r="P912" i="1"/>
  <c r="Q912" i="1"/>
  <c r="J912" i="1"/>
  <c r="R912" i="1"/>
  <c r="A904" i="1"/>
  <c r="B904" i="1"/>
  <c r="K904" i="1"/>
  <c r="L904" i="1"/>
  <c r="M904" i="1"/>
  <c r="N904" i="1"/>
  <c r="O904" i="1"/>
  <c r="P904" i="1"/>
  <c r="Q904" i="1"/>
  <c r="J904" i="1"/>
  <c r="R904" i="1"/>
  <c r="B888" i="1"/>
  <c r="A888" i="1"/>
  <c r="K888" i="1"/>
  <c r="L888" i="1"/>
  <c r="M888" i="1"/>
  <c r="N888" i="1"/>
  <c r="O888" i="1"/>
  <c r="P888" i="1"/>
  <c r="Q888" i="1"/>
  <c r="J888" i="1"/>
  <c r="R888" i="1"/>
  <c r="B880" i="1"/>
  <c r="A880" i="1"/>
  <c r="Q880" i="1"/>
  <c r="L880" i="1"/>
  <c r="K880" i="1"/>
  <c r="M880" i="1"/>
  <c r="N880" i="1"/>
  <c r="O880" i="1"/>
  <c r="P880" i="1"/>
  <c r="R880" i="1"/>
  <c r="J880" i="1"/>
  <c r="B864" i="1"/>
  <c r="A864" i="1"/>
  <c r="Q864" i="1"/>
  <c r="K864" i="1"/>
  <c r="L864" i="1"/>
  <c r="O864" i="1"/>
  <c r="J864" i="1"/>
  <c r="M864" i="1"/>
  <c r="N864" i="1"/>
  <c r="P864" i="1"/>
  <c r="R864" i="1"/>
  <c r="B848" i="1"/>
  <c r="A848" i="1"/>
  <c r="Q848" i="1"/>
  <c r="K848" i="1"/>
  <c r="L848" i="1"/>
  <c r="O848" i="1"/>
  <c r="J848" i="1"/>
  <c r="M848" i="1"/>
  <c r="N848" i="1"/>
  <c r="P848" i="1"/>
  <c r="R848" i="1"/>
  <c r="B824" i="1"/>
  <c r="A824" i="1"/>
  <c r="Q824" i="1"/>
  <c r="K824" i="1"/>
  <c r="L824" i="1"/>
  <c r="O824" i="1"/>
  <c r="N824" i="1"/>
  <c r="P824" i="1"/>
  <c r="R824" i="1"/>
  <c r="J824" i="1"/>
  <c r="M824" i="1"/>
  <c r="A927" i="1"/>
  <c r="B927" i="1"/>
  <c r="L927" i="1"/>
  <c r="M927" i="1"/>
  <c r="N927" i="1"/>
  <c r="O927" i="1"/>
  <c r="P927" i="1"/>
  <c r="Q927" i="1"/>
  <c r="J927" i="1"/>
  <c r="R927" i="1"/>
  <c r="K927" i="1"/>
  <c r="A919" i="1"/>
  <c r="B919" i="1"/>
  <c r="L919" i="1"/>
  <c r="M919" i="1"/>
  <c r="N919" i="1"/>
  <c r="O919" i="1"/>
  <c r="P919" i="1"/>
  <c r="Q919" i="1"/>
  <c r="J919" i="1"/>
  <c r="R919" i="1"/>
  <c r="K919" i="1"/>
  <c r="A911" i="1"/>
  <c r="B911" i="1"/>
  <c r="L911" i="1"/>
  <c r="M911" i="1"/>
  <c r="N911" i="1"/>
  <c r="O911" i="1"/>
  <c r="P911" i="1"/>
  <c r="Q911" i="1"/>
  <c r="J911" i="1"/>
  <c r="R911" i="1"/>
  <c r="K911" i="1"/>
  <c r="A903" i="1"/>
  <c r="B903" i="1"/>
  <c r="L903" i="1"/>
  <c r="M903" i="1"/>
  <c r="N903" i="1"/>
  <c r="O903" i="1"/>
  <c r="P903" i="1"/>
  <c r="Q903" i="1"/>
  <c r="J903" i="1"/>
  <c r="R903" i="1"/>
  <c r="K903" i="1"/>
  <c r="A895" i="1"/>
  <c r="B895" i="1"/>
  <c r="L895" i="1"/>
  <c r="M895" i="1"/>
  <c r="N895" i="1"/>
  <c r="O895" i="1"/>
  <c r="P895" i="1"/>
  <c r="Q895" i="1"/>
  <c r="J895" i="1"/>
  <c r="R895" i="1"/>
  <c r="K895" i="1"/>
  <c r="A887" i="1"/>
  <c r="B887" i="1"/>
  <c r="L887" i="1"/>
  <c r="M887" i="1"/>
  <c r="N887" i="1"/>
  <c r="O887" i="1"/>
  <c r="P887" i="1"/>
  <c r="Q887" i="1"/>
  <c r="J887" i="1"/>
  <c r="R887" i="1"/>
  <c r="K887" i="1"/>
  <c r="A879" i="1"/>
  <c r="B879" i="1"/>
  <c r="J879" i="1"/>
  <c r="R879" i="1"/>
  <c r="M879" i="1"/>
  <c r="K879" i="1"/>
  <c r="L879" i="1"/>
  <c r="N879" i="1"/>
  <c r="O879" i="1"/>
  <c r="P879" i="1"/>
  <c r="Q879" i="1"/>
  <c r="A871" i="1"/>
  <c r="B871" i="1"/>
  <c r="J871" i="1"/>
  <c r="R871" i="1"/>
  <c r="L871" i="1"/>
  <c r="M871" i="1"/>
  <c r="P871" i="1"/>
  <c r="K871" i="1"/>
  <c r="N871" i="1"/>
  <c r="O871" i="1"/>
  <c r="Q871" i="1"/>
  <c r="A863" i="1"/>
  <c r="B863" i="1"/>
  <c r="J863" i="1"/>
  <c r="R863" i="1"/>
  <c r="L863" i="1"/>
  <c r="M863" i="1"/>
  <c r="P863" i="1"/>
  <c r="O863" i="1"/>
  <c r="Q863" i="1"/>
  <c r="K863" i="1"/>
  <c r="N863" i="1"/>
  <c r="A855" i="1"/>
  <c r="B855" i="1"/>
  <c r="J855" i="1"/>
  <c r="R855" i="1"/>
  <c r="L855" i="1"/>
  <c r="M855" i="1"/>
  <c r="P855" i="1"/>
  <c r="K855" i="1"/>
  <c r="N855" i="1"/>
  <c r="O855" i="1"/>
  <c r="Q855" i="1"/>
  <c r="A847" i="1"/>
  <c r="B847" i="1"/>
  <c r="J847" i="1"/>
  <c r="R847" i="1"/>
  <c r="L847" i="1"/>
  <c r="M847" i="1"/>
  <c r="P847" i="1"/>
  <c r="O847" i="1"/>
  <c r="Q847" i="1"/>
  <c r="K847" i="1"/>
  <c r="N847" i="1"/>
  <c r="A839" i="1"/>
  <c r="B839" i="1"/>
  <c r="J839" i="1"/>
  <c r="R839" i="1"/>
  <c r="L839" i="1"/>
  <c r="M839" i="1"/>
  <c r="P839" i="1"/>
  <c r="K839" i="1"/>
  <c r="N839" i="1"/>
  <c r="O839" i="1"/>
  <c r="Q839" i="1"/>
  <c r="A831" i="1"/>
  <c r="B831" i="1"/>
  <c r="J831" i="1"/>
  <c r="R831" i="1"/>
  <c r="L831" i="1"/>
  <c r="M831" i="1"/>
  <c r="P831" i="1"/>
  <c r="O831" i="1"/>
  <c r="Q831" i="1"/>
  <c r="K831" i="1"/>
  <c r="N831" i="1"/>
  <c r="A823" i="1"/>
  <c r="B823" i="1"/>
  <c r="J823" i="1"/>
  <c r="R823" i="1"/>
  <c r="L823" i="1"/>
  <c r="M823" i="1"/>
  <c r="P823" i="1"/>
  <c r="K823" i="1"/>
  <c r="N823" i="1"/>
  <c r="O823" i="1"/>
  <c r="Q823" i="1"/>
  <c r="A815" i="1"/>
  <c r="B815" i="1"/>
  <c r="P815" i="1"/>
  <c r="M815" i="1"/>
  <c r="O815" i="1"/>
  <c r="Q815" i="1"/>
  <c r="K815" i="1"/>
  <c r="J815" i="1"/>
  <c r="L815" i="1"/>
  <c r="N815" i="1"/>
  <c r="R815" i="1"/>
  <c r="A807" i="1"/>
  <c r="B807" i="1"/>
  <c r="P807" i="1"/>
  <c r="J807" i="1"/>
  <c r="R807" i="1"/>
  <c r="L807" i="1"/>
  <c r="N807" i="1"/>
  <c r="O807" i="1"/>
  <c r="K807" i="1"/>
  <c r="M807" i="1"/>
  <c r="Q807" i="1"/>
  <c r="A799" i="1"/>
  <c r="B799" i="1"/>
  <c r="P799" i="1"/>
  <c r="J799" i="1"/>
  <c r="R799" i="1"/>
  <c r="L799" i="1"/>
  <c r="M799" i="1"/>
  <c r="Q799" i="1"/>
  <c r="K799" i="1"/>
  <c r="N799" i="1"/>
  <c r="O799" i="1"/>
  <c r="A791" i="1"/>
  <c r="B791" i="1"/>
  <c r="P791" i="1"/>
  <c r="J791" i="1"/>
  <c r="R791" i="1"/>
  <c r="Q791" i="1"/>
  <c r="K791" i="1"/>
  <c r="N791" i="1"/>
  <c r="M791" i="1"/>
  <c r="O791" i="1"/>
  <c r="L791" i="1"/>
  <c r="A783" i="1"/>
  <c r="B783" i="1"/>
  <c r="P783" i="1"/>
  <c r="J783" i="1"/>
  <c r="R783" i="1"/>
  <c r="N783" i="1"/>
  <c r="Q783" i="1"/>
  <c r="L783" i="1"/>
  <c r="K783" i="1"/>
  <c r="M783" i="1"/>
  <c r="O783" i="1"/>
  <c r="A775" i="1"/>
  <c r="B775" i="1"/>
  <c r="P775" i="1"/>
  <c r="J775" i="1"/>
  <c r="R775" i="1"/>
  <c r="L775" i="1"/>
  <c r="N775" i="1"/>
  <c r="O775" i="1"/>
  <c r="K775" i="1"/>
  <c r="M775" i="1"/>
  <c r="Q775" i="1"/>
  <c r="A767" i="1"/>
  <c r="B767" i="1"/>
  <c r="P767" i="1"/>
  <c r="J767" i="1"/>
  <c r="R767" i="1"/>
  <c r="L767" i="1"/>
  <c r="M767" i="1"/>
  <c r="Q767" i="1"/>
  <c r="O767" i="1"/>
  <c r="K767" i="1"/>
  <c r="N767" i="1"/>
  <c r="A926" i="1"/>
  <c r="B926" i="1"/>
  <c r="M926" i="1"/>
  <c r="N926" i="1"/>
  <c r="O926" i="1"/>
  <c r="P926" i="1"/>
  <c r="Q926" i="1"/>
  <c r="J926" i="1"/>
  <c r="R926" i="1"/>
  <c r="K926" i="1"/>
  <c r="L926" i="1"/>
  <c r="A862" i="1"/>
  <c r="B862" i="1"/>
  <c r="K862" i="1"/>
  <c r="M862" i="1"/>
  <c r="N862" i="1"/>
  <c r="Q862" i="1"/>
  <c r="J862" i="1"/>
  <c r="L862" i="1"/>
  <c r="O862" i="1"/>
  <c r="P862" i="1"/>
  <c r="R862" i="1"/>
  <c r="A814" i="1"/>
  <c r="B814" i="1"/>
  <c r="Q814" i="1"/>
  <c r="K814" i="1"/>
  <c r="M814" i="1"/>
  <c r="O814" i="1"/>
  <c r="P814" i="1"/>
  <c r="J814" i="1"/>
  <c r="L814" i="1"/>
  <c r="N814" i="1"/>
  <c r="R814" i="1"/>
  <c r="A790" i="1"/>
  <c r="B790" i="1"/>
  <c r="Q790" i="1"/>
  <c r="K790" i="1"/>
  <c r="O790" i="1"/>
  <c r="R790" i="1"/>
  <c r="M790" i="1"/>
  <c r="J790" i="1"/>
  <c r="L790" i="1"/>
  <c r="N790" i="1"/>
  <c r="P790" i="1"/>
  <c r="A782" i="1"/>
  <c r="B782" i="1"/>
  <c r="Q782" i="1"/>
  <c r="K782" i="1"/>
  <c r="M782" i="1"/>
  <c r="O782" i="1"/>
  <c r="P782" i="1"/>
  <c r="J782" i="1"/>
  <c r="L782" i="1"/>
  <c r="N782" i="1"/>
  <c r="R782" i="1"/>
  <c r="A774" i="1"/>
  <c r="B774" i="1"/>
  <c r="Q774" i="1"/>
  <c r="K774" i="1"/>
  <c r="J774" i="1"/>
  <c r="M774" i="1"/>
  <c r="N774" i="1"/>
  <c r="R774" i="1"/>
  <c r="P774" i="1"/>
  <c r="L774" i="1"/>
  <c r="O774" i="1"/>
  <c r="A766" i="1"/>
  <c r="B766" i="1"/>
  <c r="Q766" i="1"/>
  <c r="K766" i="1"/>
  <c r="R766" i="1"/>
  <c r="J766" i="1"/>
  <c r="L766" i="1"/>
  <c r="O766" i="1"/>
  <c r="M766" i="1"/>
  <c r="N766" i="1"/>
  <c r="P766"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A416" i="1" l="1"/>
  <c r="B416" i="1"/>
  <c r="Q416" i="1"/>
  <c r="K416" i="1"/>
  <c r="L416" i="1"/>
  <c r="M416" i="1"/>
  <c r="N416" i="1"/>
  <c r="O416" i="1"/>
  <c r="R416" i="1"/>
  <c r="J416" i="1"/>
  <c r="P416" i="1"/>
  <c r="A400" i="1"/>
  <c r="B400" i="1"/>
  <c r="Q400" i="1"/>
  <c r="J400" i="1"/>
  <c r="R400" i="1"/>
  <c r="K400" i="1"/>
  <c r="L400" i="1"/>
  <c r="M400" i="1"/>
  <c r="N400" i="1"/>
  <c r="O400" i="1"/>
  <c r="P400" i="1"/>
  <c r="B425" i="1"/>
  <c r="A425" i="1"/>
  <c r="P425" i="1"/>
  <c r="K425" i="1"/>
  <c r="L425" i="1"/>
  <c r="M425" i="1"/>
  <c r="N425" i="1"/>
  <c r="J425" i="1"/>
  <c r="O425" i="1"/>
  <c r="Q425" i="1"/>
  <c r="R425" i="1"/>
  <c r="B417" i="1"/>
  <c r="A417" i="1"/>
  <c r="P417" i="1"/>
  <c r="J417" i="1"/>
  <c r="R417" i="1"/>
  <c r="K417" i="1"/>
  <c r="L417" i="1"/>
  <c r="M417" i="1"/>
  <c r="N417" i="1"/>
  <c r="O417" i="1"/>
  <c r="Q417" i="1"/>
  <c r="B409" i="1"/>
  <c r="A409" i="1"/>
  <c r="P409" i="1"/>
  <c r="Q409" i="1"/>
  <c r="J409" i="1"/>
  <c r="R409" i="1"/>
  <c r="K409" i="1"/>
  <c r="L409" i="1"/>
  <c r="M409" i="1"/>
  <c r="N409" i="1"/>
  <c r="O409" i="1"/>
  <c r="B401" i="1"/>
  <c r="A401" i="1"/>
  <c r="P401" i="1"/>
  <c r="Q401" i="1"/>
  <c r="J401" i="1"/>
  <c r="R401" i="1"/>
  <c r="K401" i="1"/>
  <c r="L401" i="1"/>
  <c r="M401" i="1"/>
  <c r="N401" i="1"/>
  <c r="O401" i="1"/>
  <c r="B393" i="1"/>
  <c r="A393" i="1"/>
  <c r="P393" i="1"/>
  <c r="Q393" i="1"/>
  <c r="J393" i="1"/>
  <c r="R393" i="1"/>
  <c r="K393" i="1"/>
  <c r="L393" i="1"/>
  <c r="M393" i="1"/>
  <c r="N393" i="1"/>
  <c r="O393" i="1"/>
  <c r="A423" i="1"/>
  <c r="B423" i="1"/>
  <c r="J423" i="1"/>
  <c r="R423" i="1"/>
  <c r="L423" i="1"/>
  <c r="M423" i="1"/>
  <c r="N423" i="1"/>
  <c r="O423" i="1"/>
  <c r="P423" i="1"/>
  <c r="K423" i="1"/>
  <c r="Q423" i="1"/>
  <c r="A415" i="1"/>
  <c r="B415" i="1"/>
  <c r="J415" i="1"/>
  <c r="R415" i="1"/>
  <c r="K415" i="1"/>
  <c r="L415" i="1"/>
  <c r="M415" i="1"/>
  <c r="N415" i="1"/>
  <c r="O415" i="1"/>
  <c r="P415" i="1"/>
  <c r="Q415" i="1"/>
  <c r="A407" i="1"/>
  <c r="B407" i="1"/>
  <c r="J407" i="1"/>
  <c r="R407" i="1"/>
  <c r="K407" i="1"/>
  <c r="L407" i="1"/>
  <c r="M407" i="1"/>
  <c r="N407" i="1"/>
  <c r="O407" i="1"/>
  <c r="P407" i="1"/>
  <c r="Q407" i="1"/>
  <c r="A399" i="1"/>
  <c r="B399" i="1"/>
  <c r="J399" i="1"/>
  <c r="R399" i="1"/>
  <c r="K399" i="1"/>
  <c r="L399" i="1"/>
  <c r="M399" i="1"/>
  <c r="N399" i="1"/>
  <c r="O399" i="1"/>
  <c r="P399" i="1"/>
  <c r="Q399" i="1"/>
  <c r="A424" i="1"/>
  <c r="B424" i="1"/>
  <c r="Q424" i="1"/>
  <c r="L424" i="1"/>
  <c r="M424" i="1"/>
  <c r="N424" i="1"/>
  <c r="O424" i="1"/>
  <c r="J424" i="1"/>
  <c r="K424" i="1"/>
  <c r="P424" i="1"/>
  <c r="R424" i="1"/>
  <c r="A392" i="1"/>
  <c r="B392" i="1"/>
  <c r="Q392" i="1"/>
  <c r="J392" i="1"/>
  <c r="R392" i="1"/>
  <c r="K392" i="1"/>
  <c r="L392" i="1"/>
  <c r="M392" i="1"/>
  <c r="N392" i="1"/>
  <c r="O392" i="1"/>
  <c r="P392" i="1"/>
  <c r="B421" i="1"/>
  <c r="A421" i="1"/>
  <c r="L421" i="1"/>
  <c r="N421" i="1"/>
  <c r="O421" i="1"/>
  <c r="P421" i="1"/>
  <c r="Q421" i="1"/>
  <c r="J421" i="1"/>
  <c r="R421" i="1"/>
  <c r="K421" i="1"/>
  <c r="M421" i="1"/>
  <c r="B413" i="1"/>
  <c r="A413" i="1"/>
  <c r="L413" i="1"/>
  <c r="M413" i="1"/>
  <c r="N413" i="1"/>
  <c r="O413" i="1"/>
  <c r="P413" i="1"/>
  <c r="Q413" i="1"/>
  <c r="J413" i="1"/>
  <c r="R413" i="1"/>
  <c r="K413" i="1"/>
  <c r="B405" i="1"/>
  <c r="A405" i="1"/>
  <c r="L405" i="1"/>
  <c r="M405" i="1"/>
  <c r="N405" i="1"/>
  <c r="O405" i="1"/>
  <c r="P405" i="1"/>
  <c r="Q405" i="1"/>
  <c r="J405" i="1"/>
  <c r="R405" i="1"/>
  <c r="K405" i="1"/>
  <c r="B397" i="1"/>
  <c r="A397" i="1"/>
  <c r="L397" i="1"/>
  <c r="M397" i="1"/>
  <c r="N397" i="1"/>
  <c r="O397" i="1"/>
  <c r="P397" i="1"/>
  <c r="Q397" i="1"/>
  <c r="J397" i="1"/>
  <c r="R397" i="1"/>
  <c r="K397" i="1"/>
  <c r="A422" i="1"/>
  <c r="B422" i="1"/>
  <c r="K422" i="1"/>
  <c r="M422" i="1"/>
  <c r="N422" i="1"/>
  <c r="O422" i="1"/>
  <c r="P422" i="1"/>
  <c r="Q422" i="1"/>
  <c r="J422" i="1"/>
  <c r="L422" i="1"/>
  <c r="R422" i="1"/>
  <c r="A414" i="1"/>
  <c r="B414" i="1"/>
  <c r="K414" i="1"/>
  <c r="L414" i="1"/>
  <c r="M414" i="1"/>
  <c r="N414" i="1"/>
  <c r="O414" i="1"/>
  <c r="P414" i="1"/>
  <c r="Q414" i="1"/>
  <c r="J414" i="1"/>
  <c r="R414" i="1"/>
  <c r="A406" i="1"/>
  <c r="B406" i="1"/>
  <c r="K406" i="1"/>
  <c r="L406" i="1"/>
  <c r="M406" i="1"/>
  <c r="N406" i="1"/>
  <c r="O406" i="1"/>
  <c r="P406" i="1"/>
  <c r="Q406" i="1"/>
  <c r="J406" i="1"/>
  <c r="R406" i="1"/>
  <c r="A398" i="1"/>
  <c r="B398" i="1"/>
  <c r="K398" i="1"/>
  <c r="L398" i="1"/>
  <c r="M398" i="1"/>
  <c r="N398" i="1"/>
  <c r="O398" i="1"/>
  <c r="P398" i="1"/>
  <c r="Q398" i="1"/>
  <c r="J398" i="1"/>
  <c r="R398" i="1"/>
  <c r="A420" i="1"/>
  <c r="B420" i="1"/>
  <c r="M420" i="1"/>
  <c r="O420" i="1"/>
  <c r="P420" i="1"/>
  <c r="Q420" i="1"/>
  <c r="J420" i="1"/>
  <c r="R420" i="1"/>
  <c r="K420" i="1"/>
  <c r="N420" i="1"/>
  <c r="L420" i="1"/>
  <c r="A412" i="1"/>
  <c r="B412" i="1"/>
  <c r="M412" i="1"/>
  <c r="N412" i="1"/>
  <c r="O412" i="1"/>
  <c r="P412" i="1"/>
  <c r="Q412" i="1"/>
  <c r="J412" i="1"/>
  <c r="R412" i="1"/>
  <c r="K412" i="1"/>
  <c r="L412" i="1"/>
  <c r="A404" i="1"/>
  <c r="B404" i="1"/>
  <c r="M404" i="1"/>
  <c r="N404" i="1"/>
  <c r="O404" i="1"/>
  <c r="P404" i="1"/>
  <c r="Q404" i="1"/>
  <c r="J404" i="1"/>
  <c r="R404" i="1"/>
  <c r="K404" i="1"/>
  <c r="L404" i="1"/>
  <c r="A396" i="1"/>
  <c r="B396" i="1"/>
  <c r="M396" i="1"/>
  <c r="N396" i="1"/>
  <c r="O396" i="1"/>
  <c r="P396" i="1"/>
  <c r="Q396" i="1"/>
  <c r="J396" i="1"/>
  <c r="R396" i="1"/>
  <c r="K396" i="1"/>
  <c r="L396" i="1"/>
  <c r="A408" i="1"/>
  <c r="B408" i="1"/>
  <c r="Q408" i="1"/>
  <c r="J408" i="1"/>
  <c r="R408" i="1"/>
  <c r="K408" i="1"/>
  <c r="L408" i="1"/>
  <c r="M408" i="1"/>
  <c r="N408" i="1"/>
  <c r="O408" i="1"/>
  <c r="P408" i="1"/>
  <c r="A419" i="1"/>
  <c r="B419" i="1"/>
  <c r="N419" i="1"/>
  <c r="P419" i="1"/>
  <c r="Q419" i="1"/>
  <c r="J419" i="1"/>
  <c r="R419" i="1"/>
  <c r="K419" i="1"/>
  <c r="L419" i="1"/>
  <c r="M419" i="1"/>
  <c r="O419" i="1"/>
  <c r="A411" i="1"/>
  <c r="B411" i="1"/>
  <c r="N411" i="1"/>
  <c r="O411" i="1"/>
  <c r="P411" i="1"/>
  <c r="Q411" i="1"/>
  <c r="J411" i="1"/>
  <c r="R411" i="1"/>
  <c r="K411" i="1"/>
  <c r="L411" i="1"/>
  <c r="M411" i="1"/>
  <c r="A403" i="1"/>
  <c r="B403" i="1"/>
  <c r="N403" i="1"/>
  <c r="O403" i="1"/>
  <c r="P403" i="1"/>
  <c r="Q403" i="1"/>
  <c r="J403" i="1"/>
  <c r="R403" i="1"/>
  <c r="K403" i="1"/>
  <c r="L403" i="1"/>
  <c r="M403" i="1"/>
  <c r="A395" i="1"/>
  <c r="B395" i="1"/>
  <c r="N395" i="1"/>
  <c r="O395" i="1"/>
  <c r="P395" i="1"/>
  <c r="Q395" i="1"/>
  <c r="J395" i="1"/>
  <c r="R395" i="1"/>
  <c r="K395" i="1"/>
  <c r="L395" i="1"/>
  <c r="M395" i="1"/>
  <c r="A418" i="1"/>
  <c r="B418" i="1"/>
  <c r="O418" i="1"/>
  <c r="Q418" i="1"/>
  <c r="J418" i="1"/>
  <c r="R418" i="1"/>
  <c r="K418" i="1"/>
  <c r="L418" i="1"/>
  <c r="M418" i="1"/>
  <c r="N418" i="1"/>
  <c r="P418" i="1"/>
  <c r="A410" i="1"/>
  <c r="B410" i="1"/>
  <c r="O410" i="1"/>
  <c r="P410" i="1"/>
  <c r="Q410" i="1"/>
  <c r="J410" i="1"/>
  <c r="R410" i="1"/>
  <c r="K410" i="1"/>
  <c r="L410" i="1"/>
  <c r="M410" i="1"/>
  <c r="N410" i="1"/>
  <c r="A402" i="1"/>
  <c r="B402" i="1"/>
  <c r="O402" i="1"/>
  <c r="P402" i="1"/>
  <c r="Q402" i="1"/>
  <c r="J402" i="1"/>
  <c r="R402" i="1"/>
  <c r="K402" i="1"/>
  <c r="L402" i="1"/>
  <c r="M402" i="1"/>
  <c r="N402" i="1"/>
  <c r="A394" i="1"/>
  <c r="B394" i="1"/>
  <c r="O394" i="1"/>
  <c r="P394" i="1"/>
  <c r="Q394" i="1"/>
  <c r="J394" i="1"/>
  <c r="R394" i="1"/>
  <c r="K394" i="1"/>
  <c r="L394" i="1"/>
  <c r="M394" i="1"/>
  <c r="N394" i="1"/>
  <c r="G152" i="13"/>
  <c r="G139" i="13"/>
  <c r="C378" i="1" l="1"/>
  <c r="C379" i="1"/>
  <c r="C380" i="1"/>
  <c r="C381" i="1"/>
  <c r="C382" i="1"/>
  <c r="C383" i="1"/>
  <c r="C384" i="1"/>
  <c r="C385" i="1"/>
  <c r="C386" i="1"/>
  <c r="C387" i="1"/>
  <c r="C388" i="1"/>
  <c r="C389" i="1"/>
  <c r="C390" i="1"/>
  <c r="C391" i="1"/>
  <c r="C377" i="1"/>
  <c r="A378" i="1" l="1"/>
  <c r="B378" i="1"/>
  <c r="O378" i="1"/>
  <c r="P378" i="1"/>
  <c r="Q378" i="1"/>
  <c r="J378" i="1"/>
  <c r="R378" i="1"/>
  <c r="K378" i="1"/>
  <c r="L378" i="1"/>
  <c r="M378" i="1"/>
  <c r="N378" i="1"/>
  <c r="B385" i="1"/>
  <c r="A385" i="1"/>
  <c r="P385" i="1"/>
  <c r="Q385" i="1"/>
  <c r="J385" i="1"/>
  <c r="R385" i="1"/>
  <c r="K385" i="1"/>
  <c r="L385" i="1"/>
  <c r="M385" i="1"/>
  <c r="N385" i="1"/>
  <c r="O385" i="1"/>
  <c r="B377" i="1"/>
  <c r="A377" i="1"/>
  <c r="P377" i="1"/>
  <c r="Q377" i="1"/>
  <c r="J377" i="1"/>
  <c r="R377" i="1"/>
  <c r="K377" i="1"/>
  <c r="L377" i="1"/>
  <c r="M377" i="1"/>
  <c r="N377" i="1"/>
  <c r="O377" i="1"/>
  <c r="A384" i="1"/>
  <c r="B384" i="1"/>
  <c r="Q384" i="1"/>
  <c r="J384" i="1"/>
  <c r="R384" i="1"/>
  <c r="K384" i="1"/>
  <c r="L384" i="1"/>
  <c r="M384" i="1"/>
  <c r="N384" i="1"/>
  <c r="O384" i="1"/>
  <c r="P384" i="1"/>
  <c r="A391" i="1"/>
  <c r="B391" i="1"/>
  <c r="J391" i="1"/>
  <c r="R391" i="1"/>
  <c r="K391" i="1"/>
  <c r="L391" i="1"/>
  <c r="M391" i="1"/>
  <c r="N391" i="1"/>
  <c r="O391" i="1"/>
  <c r="P391" i="1"/>
  <c r="Q391" i="1"/>
  <c r="A383" i="1"/>
  <c r="B383" i="1"/>
  <c r="J383" i="1"/>
  <c r="R383" i="1"/>
  <c r="K383" i="1"/>
  <c r="L383" i="1"/>
  <c r="M383" i="1"/>
  <c r="N383" i="1"/>
  <c r="O383" i="1"/>
  <c r="P383" i="1"/>
  <c r="Q383" i="1"/>
  <c r="B381" i="1"/>
  <c r="A381" i="1"/>
  <c r="L381" i="1"/>
  <c r="M381" i="1"/>
  <c r="N381" i="1"/>
  <c r="O381" i="1"/>
  <c r="P381" i="1"/>
  <c r="Q381" i="1"/>
  <c r="J381" i="1"/>
  <c r="R381" i="1"/>
  <c r="K381" i="1"/>
  <c r="A380" i="1"/>
  <c r="B380" i="1"/>
  <c r="M380" i="1"/>
  <c r="N380" i="1"/>
  <c r="O380" i="1"/>
  <c r="P380" i="1"/>
  <c r="Q380" i="1"/>
  <c r="J380" i="1"/>
  <c r="R380" i="1"/>
  <c r="K380" i="1"/>
  <c r="L380" i="1"/>
  <c r="A386" i="1"/>
  <c r="B386" i="1"/>
  <c r="O386" i="1"/>
  <c r="P386" i="1"/>
  <c r="Q386" i="1"/>
  <c r="J386" i="1"/>
  <c r="R386" i="1"/>
  <c r="K386" i="1"/>
  <c r="L386" i="1"/>
  <c r="M386" i="1"/>
  <c r="N386" i="1"/>
  <c r="A390" i="1"/>
  <c r="B390" i="1"/>
  <c r="K390" i="1"/>
  <c r="L390" i="1"/>
  <c r="M390" i="1"/>
  <c r="N390" i="1"/>
  <c r="O390" i="1"/>
  <c r="P390" i="1"/>
  <c r="Q390" i="1"/>
  <c r="J390" i="1"/>
  <c r="R390" i="1"/>
  <c r="A382" i="1"/>
  <c r="B382" i="1"/>
  <c r="K382" i="1"/>
  <c r="L382" i="1"/>
  <c r="M382" i="1"/>
  <c r="N382" i="1"/>
  <c r="O382" i="1"/>
  <c r="P382" i="1"/>
  <c r="Q382" i="1"/>
  <c r="R382" i="1"/>
  <c r="J382" i="1"/>
  <c r="B389" i="1"/>
  <c r="A389" i="1"/>
  <c r="L389" i="1"/>
  <c r="M389" i="1"/>
  <c r="N389" i="1"/>
  <c r="O389" i="1"/>
  <c r="P389" i="1"/>
  <c r="Q389" i="1"/>
  <c r="J389" i="1"/>
  <c r="R389" i="1"/>
  <c r="K389" i="1"/>
  <c r="A388" i="1"/>
  <c r="B388" i="1"/>
  <c r="M388" i="1"/>
  <c r="N388" i="1"/>
  <c r="O388" i="1"/>
  <c r="P388" i="1"/>
  <c r="Q388" i="1"/>
  <c r="J388" i="1"/>
  <c r="R388" i="1"/>
  <c r="K388" i="1"/>
  <c r="L388" i="1"/>
  <c r="A387" i="1"/>
  <c r="B387" i="1"/>
  <c r="N387" i="1"/>
  <c r="O387" i="1"/>
  <c r="P387" i="1"/>
  <c r="Q387" i="1"/>
  <c r="J387" i="1"/>
  <c r="R387" i="1"/>
  <c r="K387" i="1"/>
  <c r="L387" i="1"/>
  <c r="M387" i="1"/>
  <c r="A379" i="1"/>
  <c r="B379" i="1"/>
  <c r="N379" i="1"/>
  <c r="O379" i="1"/>
  <c r="P379" i="1"/>
  <c r="Q379" i="1"/>
  <c r="J379" i="1"/>
  <c r="R379" i="1"/>
  <c r="K379" i="1"/>
  <c r="L379" i="1"/>
  <c r="M379"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01" i="1"/>
  <c r="C1002" i="1"/>
  <c r="C1003" i="1"/>
  <c r="C1004" i="1"/>
  <c r="C1005" i="1"/>
  <c r="C1006" i="1"/>
  <c r="C1007" i="1"/>
  <c r="C1008" i="1"/>
  <c r="C1009" i="1"/>
  <c r="C1010" i="1"/>
  <c r="C1000" i="1"/>
  <c r="A1009" i="1" l="1"/>
  <c r="B1009" i="1"/>
  <c r="K1009" i="1"/>
  <c r="L1009" i="1"/>
  <c r="M1009" i="1"/>
  <c r="N1009" i="1"/>
  <c r="O1009" i="1"/>
  <c r="P1009" i="1"/>
  <c r="Q1009" i="1"/>
  <c r="J1009" i="1"/>
  <c r="R1009" i="1"/>
  <c r="A1008" i="1"/>
  <c r="B1008" i="1"/>
  <c r="L1008" i="1"/>
  <c r="M1008" i="1"/>
  <c r="N1008" i="1"/>
  <c r="O1008" i="1"/>
  <c r="P1008" i="1"/>
  <c r="Q1008" i="1"/>
  <c r="J1008" i="1"/>
  <c r="R1008" i="1"/>
  <c r="K1008" i="1"/>
  <c r="A1002" i="1"/>
  <c r="B1002" i="1"/>
  <c r="J1002" i="1"/>
  <c r="R1002" i="1"/>
  <c r="K1002" i="1"/>
  <c r="L1002" i="1"/>
  <c r="M1002" i="1"/>
  <c r="N1002" i="1"/>
  <c r="O1002" i="1"/>
  <c r="P1002" i="1"/>
  <c r="Q1002" i="1"/>
  <c r="A1001" i="1"/>
  <c r="B1001" i="1"/>
  <c r="K1001" i="1"/>
  <c r="L1001" i="1"/>
  <c r="M1001" i="1"/>
  <c r="N1001" i="1"/>
  <c r="O1001" i="1"/>
  <c r="P1001" i="1"/>
  <c r="Q1001" i="1"/>
  <c r="J1001" i="1"/>
  <c r="R1001" i="1"/>
  <c r="A1007" i="1"/>
  <c r="B1007" i="1"/>
  <c r="M1007" i="1"/>
  <c r="N1007" i="1"/>
  <c r="O1007" i="1"/>
  <c r="P1007" i="1"/>
  <c r="Q1007" i="1"/>
  <c r="J1007" i="1"/>
  <c r="R1007" i="1"/>
  <c r="K1007" i="1"/>
  <c r="L1007" i="1"/>
  <c r="A1006" i="1"/>
  <c r="B1006" i="1"/>
  <c r="N1006" i="1"/>
  <c r="O1006" i="1"/>
  <c r="P1006" i="1"/>
  <c r="Q1006" i="1"/>
  <c r="J1006" i="1"/>
  <c r="R1006" i="1"/>
  <c r="K1006" i="1"/>
  <c r="L1006" i="1"/>
  <c r="M1006" i="1"/>
  <c r="A1010" i="1"/>
  <c r="B1010" i="1"/>
  <c r="J1010" i="1"/>
  <c r="R1010" i="1"/>
  <c r="K1010" i="1"/>
  <c r="L1010" i="1"/>
  <c r="M1010" i="1"/>
  <c r="N1010" i="1"/>
  <c r="O1010" i="1"/>
  <c r="P1010" i="1"/>
  <c r="Q1010" i="1"/>
  <c r="A1005" i="1"/>
  <c r="B1005" i="1"/>
  <c r="O1005" i="1"/>
  <c r="P1005" i="1"/>
  <c r="Q1005" i="1"/>
  <c r="J1005" i="1"/>
  <c r="R1005" i="1"/>
  <c r="K1005" i="1"/>
  <c r="L1005" i="1"/>
  <c r="M1005" i="1"/>
  <c r="N1005" i="1"/>
  <c r="A1004" i="1"/>
  <c r="B1004" i="1"/>
  <c r="P1004" i="1"/>
  <c r="Q1004" i="1"/>
  <c r="J1004" i="1"/>
  <c r="R1004" i="1"/>
  <c r="K1004" i="1"/>
  <c r="L1004" i="1"/>
  <c r="M1004" i="1"/>
  <c r="N1004" i="1"/>
  <c r="O1004" i="1"/>
  <c r="A1000" i="1"/>
  <c r="B1000" i="1"/>
  <c r="L1000" i="1"/>
  <c r="M1000" i="1"/>
  <c r="N1000" i="1"/>
  <c r="O1000" i="1"/>
  <c r="P1000" i="1"/>
  <c r="Q1000" i="1"/>
  <c r="J1000" i="1"/>
  <c r="R1000" i="1"/>
  <c r="K1000" i="1"/>
  <c r="A1003" i="1"/>
  <c r="B1003" i="1"/>
  <c r="Q1003" i="1"/>
  <c r="J1003" i="1"/>
  <c r="R1003" i="1"/>
  <c r="K1003" i="1"/>
  <c r="L1003" i="1"/>
  <c r="M1003" i="1"/>
  <c r="N1003" i="1"/>
  <c r="O1003" i="1"/>
  <c r="P1003"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B756" i="1" l="1"/>
  <c r="A756" i="1"/>
  <c r="K756" i="1"/>
  <c r="L756" i="1"/>
  <c r="M756" i="1"/>
  <c r="N756" i="1"/>
  <c r="P756" i="1"/>
  <c r="Q756" i="1"/>
  <c r="R756" i="1"/>
  <c r="J756" i="1"/>
  <c r="O756" i="1"/>
  <c r="B748" i="1"/>
  <c r="A748" i="1"/>
  <c r="K748" i="1"/>
  <c r="L748" i="1"/>
  <c r="M748" i="1"/>
  <c r="J748" i="1"/>
  <c r="N748" i="1"/>
  <c r="O748" i="1"/>
  <c r="Q748" i="1"/>
  <c r="P748" i="1"/>
  <c r="R748" i="1"/>
  <c r="B732" i="1"/>
  <c r="A732" i="1"/>
  <c r="K732" i="1"/>
  <c r="L732" i="1"/>
  <c r="M732" i="1"/>
  <c r="J732" i="1"/>
  <c r="N732" i="1"/>
  <c r="O732" i="1"/>
  <c r="P732" i="1"/>
  <c r="Q732" i="1"/>
  <c r="R732" i="1"/>
  <c r="B724" i="1"/>
  <c r="A724" i="1"/>
  <c r="K724" i="1"/>
  <c r="L724" i="1"/>
  <c r="M724" i="1"/>
  <c r="R724" i="1"/>
  <c r="J724" i="1"/>
  <c r="N724" i="1"/>
  <c r="P724" i="1"/>
  <c r="O724" i="1"/>
  <c r="Q724" i="1"/>
  <c r="B716" i="1"/>
  <c r="A716" i="1"/>
  <c r="K716" i="1"/>
  <c r="L716" i="1"/>
  <c r="M716" i="1"/>
  <c r="O716" i="1"/>
  <c r="P716" i="1"/>
  <c r="Q716" i="1"/>
  <c r="R716" i="1"/>
  <c r="J716" i="1"/>
  <c r="N716" i="1"/>
  <c r="B700" i="1"/>
  <c r="A700" i="1"/>
  <c r="K700" i="1"/>
  <c r="L700" i="1"/>
  <c r="M700" i="1"/>
  <c r="O700" i="1"/>
  <c r="J700" i="1"/>
  <c r="N700" i="1"/>
  <c r="P700" i="1"/>
  <c r="Q700" i="1"/>
  <c r="R700" i="1"/>
  <c r="B692" i="1"/>
  <c r="A692" i="1"/>
  <c r="Q692" i="1"/>
  <c r="J692" i="1"/>
  <c r="R692" i="1"/>
  <c r="P692" i="1"/>
  <c r="K692" i="1"/>
  <c r="L692" i="1"/>
  <c r="M692" i="1"/>
  <c r="N692" i="1"/>
  <c r="O692" i="1"/>
  <c r="A713" i="1"/>
  <c r="B713" i="1"/>
  <c r="N713" i="1"/>
  <c r="O713" i="1"/>
  <c r="P713" i="1"/>
  <c r="Q713" i="1"/>
  <c r="R713" i="1"/>
  <c r="J713" i="1"/>
  <c r="L713" i="1"/>
  <c r="K713" i="1"/>
  <c r="M713" i="1"/>
  <c r="A762" i="1"/>
  <c r="B762" i="1"/>
  <c r="M762" i="1"/>
  <c r="N762" i="1"/>
  <c r="O762" i="1"/>
  <c r="J762" i="1"/>
  <c r="L762" i="1"/>
  <c r="P762" i="1"/>
  <c r="Q762" i="1"/>
  <c r="R762" i="1"/>
  <c r="K762" i="1"/>
  <c r="A754" i="1"/>
  <c r="B754" i="1"/>
  <c r="M754" i="1"/>
  <c r="N754" i="1"/>
  <c r="O754" i="1"/>
  <c r="R754" i="1"/>
  <c r="J754" i="1"/>
  <c r="K754" i="1"/>
  <c r="P754" i="1"/>
  <c r="L754" i="1"/>
  <c r="Q754" i="1"/>
  <c r="A746" i="1"/>
  <c r="B746" i="1"/>
  <c r="M746" i="1"/>
  <c r="N746" i="1"/>
  <c r="O746" i="1"/>
  <c r="L746" i="1"/>
  <c r="Q746" i="1"/>
  <c r="R746" i="1"/>
  <c r="J746" i="1"/>
  <c r="K746" i="1"/>
  <c r="P746" i="1"/>
  <c r="A738" i="1"/>
  <c r="B738" i="1"/>
  <c r="M738" i="1"/>
  <c r="N738" i="1"/>
  <c r="O738" i="1"/>
  <c r="J738" i="1"/>
  <c r="K738" i="1"/>
  <c r="L738" i="1"/>
  <c r="P738" i="1"/>
  <c r="R738" i="1"/>
  <c r="Q738" i="1"/>
  <c r="A730" i="1"/>
  <c r="B730" i="1"/>
  <c r="M730" i="1"/>
  <c r="N730" i="1"/>
  <c r="O730" i="1"/>
  <c r="Q730" i="1"/>
  <c r="R730" i="1"/>
  <c r="J730" i="1"/>
  <c r="L730" i="1"/>
  <c r="K730" i="1"/>
  <c r="P730" i="1"/>
  <c r="A714" i="1"/>
  <c r="B714" i="1"/>
  <c r="M714" i="1"/>
  <c r="N714" i="1"/>
  <c r="O714" i="1"/>
  <c r="J714" i="1"/>
  <c r="K714" i="1"/>
  <c r="L714" i="1"/>
  <c r="Q714" i="1"/>
  <c r="P714" i="1"/>
  <c r="R714" i="1"/>
  <c r="A706" i="1"/>
  <c r="B706" i="1"/>
  <c r="M706" i="1"/>
  <c r="N706" i="1"/>
  <c r="O706" i="1"/>
  <c r="Q706" i="1"/>
  <c r="J706" i="1"/>
  <c r="K706" i="1"/>
  <c r="L706" i="1"/>
  <c r="P706" i="1"/>
  <c r="R706" i="1"/>
  <c r="A698" i="1"/>
  <c r="B698" i="1"/>
  <c r="M698" i="1"/>
  <c r="N698" i="1"/>
  <c r="O698" i="1"/>
  <c r="Q698" i="1"/>
  <c r="L698" i="1"/>
  <c r="P698" i="1"/>
  <c r="R698" i="1"/>
  <c r="J698" i="1"/>
  <c r="K698" i="1"/>
  <c r="A761" i="1"/>
  <c r="B761" i="1"/>
  <c r="N761" i="1"/>
  <c r="O761" i="1"/>
  <c r="P761" i="1"/>
  <c r="J761" i="1"/>
  <c r="K761" i="1"/>
  <c r="L761" i="1"/>
  <c r="Q761" i="1"/>
  <c r="M761" i="1"/>
  <c r="R761" i="1"/>
  <c r="A737" i="1"/>
  <c r="B737" i="1"/>
  <c r="N737" i="1"/>
  <c r="O737" i="1"/>
  <c r="P737" i="1"/>
  <c r="R737" i="1"/>
  <c r="J737" i="1"/>
  <c r="K737" i="1"/>
  <c r="M737" i="1"/>
  <c r="L737" i="1"/>
  <c r="Q737" i="1"/>
  <c r="A721" i="1"/>
  <c r="B721" i="1"/>
  <c r="N721" i="1"/>
  <c r="O721" i="1"/>
  <c r="P721" i="1"/>
  <c r="J721" i="1"/>
  <c r="K721" i="1"/>
  <c r="L721" i="1"/>
  <c r="M721" i="1"/>
  <c r="R721" i="1"/>
  <c r="Q721" i="1"/>
  <c r="A759" i="1"/>
  <c r="B759" i="1"/>
  <c r="P759" i="1"/>
  <c r="Q759" i="1"/>
  <c r="J759" i="1"/>
  <c r="R759" i="1"/>
  <c r="L759" i="1"/>
  <c r="N759" i="1"/>
  <c r="O759" i="1"/>
  <c r="K759" i="1"/>
  <c r="M759" i="1"/>
  <c r="A751" i="1"/>
  <c r="B751" i="1"/>
  <c r="P751" i="1"/>
  <c r="Q751" i="1"/>
  <c r="J751" i="1"/>
  <c r="R751" i="1"/>
  <c r="K751" i="1"/>
  <c r="L751" i="1"/>
  <c r="M751" i="1"/>
  <c r="O751" i="1"/>
  <c r="N751" i="1"/>
  <c r="A743" i="1"/>
  <c r="B743" i="1"/>
  <c r="P743" i="1"/>
  <c r="Q743" i="1"/>
  <c r="J743" i="1"/>
  <c r="R743" i="1"/>
  <c r="N743" i="1"/>
  <c r="L743" i="1"/>
  <c r="O743" i="1"/>
  <c r="K743" i="1"/>
  <c r="M743" i="1"/>
  <c r="A735" i="1"/>
  <c r="B735" i="1"/>
  <c r="P735" i="1"/>
  <c r="Q735" i="1"/>
  <c r="J735" i="1"/>
  <c r="R735" i="1"/>
  <c r="K735" i="1"/>
  <c r="L735" i="1"/>
  <c r="M735" i="1"/>
  <c r="N735" i="1"/>
  <c r="O735" i="1"/>
  <c r="A727" i="1"/>
  <c r="B727" i="1"/>
  <c r="P727" i="1"/>
  <c r="Q727" i="1"/>
  <c r="J727" i="1"/>
  <c r="R727" i="1"/>
  <c r="K727" i="1"/>
  <c r="L727" i="1"/>
  <c r="N727" i="1"/>
  <c r="O727" i="1"/>
  <c r="M727" i="1"/>
  <c r="A719" i="1"/>
  <c r="B719" i="1"/>
  <c r="P719" i="1"/>
  <c r="Q719" i="1"/>
  <c r="J719" i="1"/>
  <c r="R719" i="1"/>
  <c r="M719" i="1"/>
  <c r="N719" i="1"/>
  <c r="O719" i="1"/>
  <c r="K719" i="1"/>
  <c r="L719" i="1"/>
  <c r="A711" i="1"/>
  <c r="B711" i="1"/>
  <c r="P711" i="1"/>
  <c r="Q711" i="1"/>
  <c r="J711" i="1"/>
  <c r="R711" i="1"/>
  <c r="K711" i="1"/>
  <c r="L711" i="1"/>
  <c r="M711" i="1"/>
  <c r="N711" i="1"/>
  <c r="O711" i="1"/>
  <c r="A703" i="1"/>
  <c r="B703" i="1"/>
  <c r="P703" i="1"/>
  <c r="Q703" i="1"/>
  <c r="J703" i="1"/>
  <c r="R703" i="1"/>
  <c r="L703" i="1"/>
  <c r="O703" i="1"/>
  <c r="K703" i="1"/>
  <c r="M703" i="1"/>
  <c r="N703" i="1"/>
  <c r="A695" i="1"/>
  <c r="B695" i="1"/>
  <c r="P695" i="1"/>
  <c r="Q695" i="1"/>
  <c r="J695" i="1"/>
  <c r="R695" i="1"/>
  <c r="K695" i="1"/>
  <c r="L695" i="1"/>
  <c r="M695" i="1"/>
  <c r="N695" i="1"/>
  <c r="O695" i="1"/>
  <c r="A745" i="1"/>
  <c r="B745" i="1"/>
  <c r="N745" i="1"/>
  <c r="O745" i="1"/>
  <c r="P745" i="1"/>
  <c r="J745" i="1"/>
  <c r="L745" i="1"/>
  <c r="M745" i="1"/>
  <c r="Q745" i="1"/>
  <c r="K745" i="1"/>
  <c r="R745" i="1"/>
  <c r="A729" i="1"/>
  <c r="B729" i="1"/>
  <c r="N729" i="1"/>
  <c r="O729" i="1"/>
  <c r="P729" i="1"/>
  <c r="L729" i="1"/>
  <c r="M729" i="1"/>
  <c r="Q729" i="1"/>
  <c r="R729" i="1"/>
  <c r="J729" i="1"/>
  <c r="K729" i="1"/>
  <c r="A697" i="1"/>
  <c r="B697" i="1"/>
  <c r="N697" i="1"/>
  <c r="O697" i="1"/>
  <c r="P697" i="1"/>
  <c r="Q697" i="1"/>
  <c r="J697" i="1"/>
  <c r="R697" i="1"/>
  <c r="K697" i="1"/>
  <c r="L697" i="1"/>
  <c r="M697" i="1"/>
  <c r="B760" i="1"/>
  <c r="A760" i="1"/>
  <c r="O760" i="1"/>
  <c r="P760" i="1"/>
  <c r="Q760" i="1"/>
  <c r="N760" i="1"/>
  <c r="J760" i="1"/>
  <c r="L760" i="1"/>
  <c r="K760" i="1"/>
  <c r="M760" i="1"/>
  <c r="R760" i="1"/>
  <c r="B704" i="1"/>
  <c r="A704" i="1"/>
  <c r="O704" i="1"/>
  <c r="P704" i="1"/>
  <c r="Q704" i="1"/>
  <c r="K704" i="1"/>
  <c r="J704" i="1"/>
  <c r="L704" i="1"/>
  <c r="M704" i="1"/>
  <c r="N704" i="1"/>
  <c r="R704" i="1"/>
  <c r="B696" i="1"/>
  <c r="A696" i="1"/>
  <c r="O696" i="1"/>
  <c r="P696" i="1"/>
  <c r="Q696" i="1"/>
  <c r="J696" i="1"/>
  <c r="R696" i="1"/>
  <c r="K696" i="1"/>
  <c r="L696" i="1"/>
  <c r="M696" i="1"/>
  <c r="N696" i="1"/>
  <c r="A758" i="1"/>
  <c r="B758" i="1"/>
  <c r="Q758" i="1"/>
  <c r="J758" i="1"/>
  <c r="R758" i="1"/>
  <c r="K758" i="1"/>
  <c r="L758" i="1"/>
  <c r="M758" i="1"/>
  <c r="N758" i="1"/>
  <c r="P758" i="1"/>
  <c r="O758" i="1"/>
  <c r="A750" i="1"/>
  <c r="B750" i="1"/>
  <c r="Q750" i="1"/>
  <c r="J750" i="1"/>
  <c r="R750" i="1"/>
  <c r="K750" i="1"/>
  <c r="O750" i="1"/>
  <c r="M750" i="1"/>
  <c r="L750" i="1"/>
  <c r="N750" i="1"/>
  <c r="P750" i="1"/>
  <c r="A742" i="1"/>
  <c r="B742" i="1"/>
  <c r="Q742" i="1"/>
  <c r="J742" i="1"/>
  <c r="R742" i="1"/>
  <c r="K742" i="1"/>
  <c r="L742" i="1"/>
  <c r="N742" i="1"/>
  <c r="O742" i="1"/>
  <c r="P742" i="1"/>
  <c r="M742" i="1"/>
  <c r="A734" i="1"/>
  <c r="B734" i="1"/>
  <c r="Q734" i="1"/>
  <c r="J734" i="1"/>
  <c r="R734" i="1"/>
  <c r="K734" i="1"/>
  <c r="L734" i="1"/>
  <c r="M734" i="1"/>
  <c r="O734" i="1"/>
  <c r="N734" i="1"/>
  <c r="P734" i="1"/>
  <c r="A726" i="1"/>
  <c r="B726" i="1"/>
  <c r="Q726" i="1"/>
  <c r="J726" i="1"/>
  <c r="R726" i="1"/>
  <c r="K726" i="1"/>
  <c r="N726" i="1"/>
  <c r="O726" i="1"/>
  <c r="P726" i="1"/>
  <c r="L726" i="1"/>
  <c r="M726" i="1"/>
  <c r="A718" i="1"/>
  <c r="B718" i="1"/>
  <c r="Q718" i="1"/>
  <c r="J718" i="1"/>
  <c r="R718" i="1"/>
  <c r="K718" i="1"/>
  <c r="L718" i="1"/>
  <c r="M718" i="1"/>
  <c r="N718" i="1"/>
  <c r="O718" i="1"/>
  <c r="P718" i="1"/>
  <c r="A710" i="1"/>
  <c r="B710" i="1"/>
  <c r="Q710" i="1"/>
  <c r="J710" i="1"/>
  <c r="R710" i="1"/>
  <c r="K710" i="1"/>
  <c r="M710" i="1"/>
  <c r="P710" i="1"/>
  <c r="L710" i="1"/>
  <c r="N710" i="1"/>
  <c r="O710" i="1"/>
  <c r="A702" i="1"/>
  <c r="B702" i="1"/>
  <c r="Q702" i="1"/>
  <c r="J702" i="1"/>
  <c r="R702" i="1"/>
  <c r="K702" i="1"/>
  <c r="M702" i="1"/>
  <c r="L702" i="1"/>
  <c r="N702" i="1"/>
  <c r="O702" i="1"/>
  <c r="P702" i="1"/>
  <c r="A694" i="1"/>
  <c r="B694" i="1"/>
  <c r="Q694" i="1"/>
  <c r="J694" i="1"/>
  <c r="R694" i="1"/>
  <c r="K694" i="1"/>
  <c r="L694" i="1"/>
  <c r="M694" i="1"/>
  <c r="N694" i="1"/>
  <c r="O694" i="1"/>
  <c r="P694" i="1"/>
  <c r="A722" i="1"/>
  <c r="B722" i="1"/>
  <c r="M722" i="1"/>
  <c r="N722" i="1"/>
  <c r="O722" i="1"/>
  <c r="K722" i="1"/>
  <c r="L722" i="1"/>
  <c r="P722" i="1"/>
  <c r="Q722" i="1"/>
  <c r="R722" i="1"/>
  <c r="J722" i="1"/>
  <c r="A753" i="1"/>
  <c r="B753" i="1"/>
  <c r="N753" i="1"/>
  <c r="O753" i="1"/>
  <c r="P753" i="1"/>
  <c r="M753" i="1"/>
  <c r="R753" i="1"/>
  <c r="K753" i="1"/>
  <c r="J753" i="1"/>
  <c r="L753" i="1"/>
  <c r="Q753" i="1"/>
  <c r="A705" i="1"/>
  <c r="B705" i="1"/>
  <c r="N705" i="1"/>
  <c r="O705" i="1"/>
  <c r="P705" i="1"/>
  <c r="J705" i="1"/>
  <c r="R705" i="1"/>
  <c r="M705" i="1"/>
  <c r="Q705" i="1"/>
  <c r="K705" i="1"/>
  <c r="L705" i="1"/>
  <c r="B752" i="1"/>
  <c r="A752" i="1"/>
  <c r="O752" i="1"/>
  <c r="P752" i="1"/>
  <c r="Q752" i="1"/>
  <c r="K752" i="1"/>
  <c r="M752" i="1"/>
  <c r="N752" i="1"/>
  <c r="R752" i="1"/>
  <c r="J752" i="1"/>
  <c r="L752" i="1"/>
  <c r="B744" i="1"/>
  <c r="A744" i="1"/>
  <c r="O744" i="1"/>
  <c r="P744" i="1"/>
  <c r="Q744" i="1"/>
  <c r="J744" i="1"/>
  <c r="K744" i="1"/>
  <c r="L744" i="1"/>
  <c r="N744" i="1"/>
  <c r="M744" i="1"/>
  <c r="R744" i="1"/>
  <c r="B736" i="1"/>
  <c r="A736" i="1"/>
  <c r="O736" i="1"/>
  <c r="P736" i="1"/>
  <c r="Q736" i="1"/>
  <c r="M736" i="1"/>
  <c r="N736" i="1"/>
  <c r="R736" i="1"/>
  <c r="K736" i="1"/>
  <c r="J736" i="1"/>
  <c r="L736" i="1"/>
  <c r="B728" i="1"/>
  <c r="A728" i="1"/>
  <c r="O728" i="1"/>
  <c r="P728" i="1"/>
  <c r="Q728" i="1"/>
  <c r="J728" i="1"/>
  <c r="K728" i="1"/>
  <c r="L728" i="1"/>
  <c r="M728" i="1"/>
  <c r="N728" i="1"/>
  <c r="R728" i="1"/>
  <c r="B720" i="1"/>
  <c r="A720" i="1"/>
  <c r="O720" i="1"/>
  <c r="P720" i="1"/>
  <c r="Q720" i="1"/>
  <c r="R720" i="1"/>
  <c r="J720" i="1"/>
  <c r="K720" i="1"/>
  <c r="M720" i="1"/>
  <c r="L720" i="1"/>
  <c r="N720" i="1"/>
  <c r="B712" i="1"/>
  <c r="A712" i="1"/>
  <c r="O712" i="1"/>
  <c r="P712" i="1"/>
  <c r="Q712" i="1"/>
  <c r="L712" i="1"/>
  <c r="M712" i="1"/>
  <c r="N712" i="1"/>
  <c r="R712" i="1"/>
  <c r="J712" i="1"/>
  <c r="K712" i="1"/>
  <c r="A757" i="1"/>
  <c r="B757" i="1"/>
  <c r="J757" i="1"/>
  <c r="R757" i="1"/>
  <c r="K757" i="1"/>
  <c r="L757" i="1"/>
  <c r="P757" i="1"/>
  <c r="N757" i="1"/>
  <c r="M757" i="1"/>
  <c r="O757" i="1"/>
  <c r="Q757" i="1"/>
  <c r="A749" i="1"/>
  <c r="B749" i="1"/>
  <c r="J749" i="1"/>
  <c r="R749" i="1"/>
  <c r="K749" i="1"/>
  <c r="L749" i="1"/>
  <c r="M749" i="1"/>
  <c r="O749" i="1"/>
  <c r="P749" i="1"/>
  <c r="Q749" i="1"/>
  <c r="N749" i="1"/>
  <c r="A741" i="1"/>
  <c r="B741" i="1"/>
  <c r="J741" i="1"/>
  <c r="R741" i="1"/>
  <c r="K741" i="1"/>
  <c r="L741" i="1"/>
  <c r="M741" i="1"/>
  <c r="N741" i="1"/>
  <c r="P741" i="1"/>
  <c r="O741" i="1"/>
  <c r="Q741" i="1"/>
  <c r="A733" i="1"/>
  <c r="B733" i="1"/>
  <c r="J733" i="1"/>
  <c r="R733" i="1"/>
  <c r="K733" i="1"/>
  <c r="L733" i="1"/>
  <c r="O733" i="1"/>
  <c r="P733" i="1"/>
  <c r="Q733" i="1"/>
  <c r="M733" i="1"/>
  <c r="N733" i="1"/>
  <c r="A725" i="1"/>
  <c r="B725" i="1"/>
  <c r="J725" i="1"/>
  <c r="R725" i="1"/>
  <c r="K725" i="1"/>
  <c r="L725" i="1"/>
  <c r="M725" i="1"/>
  <c r="N725" i="1"/>
  <c r="O725" i="1"/>
  <c r="P725" i="1"/>
  <c r="Q725" i="1"/>
  <c r="A717" i="1"/>
  <c r="B717" i="1"/>
  <c r="J717" i="1"/>
  <c r="R717" i="1"/>
  <c r="K717" i="1"/>
  <c r="L717" i="1"/>
  <c r="Q717" i="1"/>
  <c r="M717" i="1"/>
  <c r="O717" i="1"/>
  <c r="N717" i="1"/>
  <c r="P717" i="1"/>
  <c r="A709" i="1"/>
  <c r="B709" i="1"/>
  <c r="J709" i="1"/>
  <c r="R709" i="1"/>
  <c r="K709" i="1"/>
  <c r="L709" i="1"/>
  <c r="N709" i="1"/>
  <c r="M709" i="1"/>
  <c r="O709" i="1"/>
  <c r="P709" i="1"/>
  <c r="Q709" i="1"/>
  <c r="A701" i="1"/>
  <c r="B701" i="1"/>
  <c r="J701" i="1"/>
  <c r="R701" i="1"/>
  <c r="K701" i="1"/>
  <c r="L701" i="1"/>
  <c r="N701" i="1"/>
  <c r="Q701" i="1"/>
  <c r="M701" i="1"/>
  <c r="O701" i="1"/>
  <c r="P701" i="1"/>
  <c r="A693" i="1"/>
  <c r="B693" i="1"/>
  <c r="Q693" i="1"/>
  <c r="R693" i="1"/>
  <c r="J693" i="1"/>
  <c r="K693" i="1"/>
  <c r="L693" i="1"/>
  <c r="M693" i="1"/>
  <c r="O693" i="1"/>
  <c r="P693" i="1"/>
  <c r="N693" i="1"/>
  <c r="B740" i="1"/>
  <c r="A740" i="1"/>
  <c r="K740" i="1"/>
  <c r="L740" i="1"/>
  <c r="M740" i="1"/>
  <c r="P740" i="1"/>
  <c r="Q740" i="1"/>
  <c r="R740" i="1"/>
  <c r="N740" i="1"/>
  <c r="J740" i="1"/>
  <c r="O740" i="1"/>
  <c r="B708" i="1"/>
  <c r="A708" i="1"/>
  <c r="K708" i="1"/>
  <c r="L708" i="1"/>
  <c r="M708" i="1"/>
  <c r="O708" i="1"/>
  <c r="R708" i="1"/>
  <c r="J708" i="1"/>
  <c r="N708" i="1"/>
  <c r="P708" i="1"/>
  <c r="Q708" i="1"/>
  <c r="A763" i="1"/>
  <c r="B763" i="1"/>
  <c r="L763" i="1"/>
  <c r="N763" i="1"/>
  <c r="M763" i="1"/>
  <c r="P763" i="1"/>
  <c r="Q763" i="1"/>
  <c r="J763" i="1"/>
  <c r="K763" i="1"/>
  <c r="O763" i="1"/>
  <c r="R763" i="1"/>
  <c r="A755" i="1"/>
  <c r="B755" i="1"/>
  <c r="L755" i="1"/>
  <c r="M755" i="1"/>
  <c r="N755" i="1"/>
  <c r="K755" i="1"/>
  <c r="O755" i="1"/>
  <c r="P755" i="1"/>
  <c r="R755" i="1"/>
  <c r="J755" i="1"/>
  <c r="Q755" i="1"/>
  <c r="A747" i="1"/>
  <c r="B747" i="1"/>
  <c r="L747" i="1"/>
  <c r="M747" i="1"/>
  <c r="N747" i="1"/>
  <c r="Q747" i="1"/>
  <c r="J747" i="1"/>
  <c r="O747" i="1"/>
  <c r="P747" i="1"/>
  <c r="R747" i="1"/>
  <c r="K747" i="1"/>
  <c r="A739" i="1"/>
  <c r="B739" i="1"/>
  <c r="L739" i="1"/>
  <c r="M739" i="1"/>
  <c r="N739" i="1"/>
  <c r="K739" i="1"/>
  <c r="O739" i="1"/>
  <c r="P739" i="1"/>
  <c r="Q739" i="1"/>
  <c r="R739" i="1"/>
  <c r="J739" i="1"/>
  <c r="A731" i="1"/>
  <c r="B731" i="1"/>
  <c r="L731" i="1"/>
  <c r="M731" i="1"/>
  <c r="N731" i="1"/>
  <c r="J731" i="1"/>
  <c r="K731" i="1"/>
  <c r="O731" i="1"/>
  <c r="Q731" i="1"/>
  <c r="P731" i="1"/>
  <c r="R731" i="1"/>
  <c r="A723" i="1"/>
  <c r="B723" i="1"/>
  <c r="L723" i="1"/>
  <c r="M723" i="1"/>
  <c r="N723" i="1"/>
  <c r="P723" i="1"/>
  <c r="Q723" i="1"/>
  <c r="R723" i="1"/>
  <c r="K723" i="1"/>
  <c r="J723" i="1"/>
  <c r="O723" i="1"/>
  <c r="A715" i="1"/>
  <c r="B715" i="1"/>
  <c r="L715" i="1"/>
  <c r="M715" i="1"/>
  <c r="N715" i="1"/>
  <c r="J715" i="1"/>
  <c r="K715" i="1"/>
  <c r="O715" i="1"/>
  <c r="P715" i="1"/>
  <c r="Q715" i="1"/>
  <c r="R715" i="1"/>
  <c r="A707" i="1"/>
  <c r="B707" i="1"/>
  <c r="L707" i="1"/>
  <c r="M707" i="1"/>
  <c r="N707" i="1"/>
  <c r="P707" i="1"/>
  <c r="K707" i="1"/>
  <c r="O707" i="1"/>
  <c r="Q707" i="1"/>
  <c r="R707" i="1"/>
  <c r="J707" i="1"/>
  <c r="A699" i="1"/>
  <c r="B699" i="1"/>
  <c r="L699" i="1"/>
  <c r="M699" i="1"/>
  <c r="N699" i="1"/>
  <c r="P699" i="1"/>
  <c r="J699" i="1"/>
  <c r="K699" i="1"/>
  <c r="O699" i="1"/>
  <c r="Q699" i="1"/>
  <c r="R699"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189" i="1"/>
  <c r="I1188" i="1"/>
  <c r="I1187" i="1"/>
  <c r="I1186" i="1"/>
  <c r="I1184" i="1"/>
  <c r="I1183" i="1"/>
  <c r="I1182" i="1"/>
  <c r="I1181" i="1"/>
  <c r="I1179" i="1"/>
  <c r="I1178" i="1"/>
  <c r="I1177" i="1"/>
  <c r="I1176" i="1"/>
  <c r="I1174" i="1"/>
  <c r="I1173" i="1"/>
  <c r="I1172" i="1"/>
  <c r="I1171" i="1"/>
  <c r="I1169" i="1"/>
  <c r="I1168" i="1"/>
  <c r="I1167" i="1"/>
  <c r="I1166" i="1"/>
  <c r="I1164" i="1"/>
  <c r="I1163" i="1"/>
  <c r="I1162" i="1"/>
  <c r="I1161" i="1"/>
  <c r="I1159" i="1"/>
  <c r="I1158" i="1"/>
  <c r="I1157" i="1"/>
  <c r="I1156" i="1"/>
  <c r="I1154" i="1"/>
  <c r="I1153" i="1"/>
  <c r="I1152" i="1"/>
  <c r="I1151" i="1"/>
  <c r="C1152" i="1"/>
  <c r="C1153" i="1"/>
  <c r="C1154" i="1"/>
  <c r="C1151" i="1"/>
  <c r="C1157" i="1"/>
  <c r="C1158" i="1"/>
  <c r="C1159" i="1"/>
  <c r="C1156" i="1"/>
  <c r="C1162" i="1"/>
  <c r="C1163" i="1"/>
  <c r="C1164" i="1"/>
  <c r="C1161" i="1"/>
  <c r="C1167" i="1"/>
  <c r="C1168" i="1"/>
  <c r="C1169" i="1"/>
  <c r="C1166" i="1"/>
  <c r="C1172" i="1"/>
  <c r="C1173" i="1"/>
  <c r="C1174" i="1"/>
  <c r="C1171" i="1"/>
  <c r="C1177" i="1"/>
  <c r="C1178" i="1"/>
  <c r="C1179" i="1"/>
  <c r="C1176" i="1"/>
  <c r="C1182" i="1"/>
  <c r="C1183" i="1"/>
  <c r="C1184" i="1"/>
  <c r="C1181" i="1"/>
  <c r="C1186" i="1"/>
  <c r="C1187" i="1"/>
  <c r="C1188" i="1"/>
  <c r="C1189" i="1"/>
  <c r="I1149" i="1"/>
  <c r="I1148" i="1"/>
  <c r="I1147" i="1"/>
  <c r="I1146" i="1"/>
  <c r="C1146" i="1"/>
  <c r="C1147" i="1"/>
  <c r="C1148" i="1"/>
  <c r="C1149" i="1"/>
  <c r="B9" i="18"/>
  <c r="F44" i="8" s="1"/>
  <c r="B11" i="18"/>
  <c r="B12" i="18"/>
  <c r="B13" i="18"/>
  <c r="F64" i="8" s="1"/>
  <c r="B10" i="18"/>
  <c r="B18" i="10" a="1"/>
  <c r="B18" i="10" s="1"/>
  <c r="B26" i="18"/>
  <c r="F133" i="8" s="1"/>
  <c r="B6" i="18"/>
  <c r="F31" i="8" s="1"/>
  <c r="B4" i="18"/>
  <c r="F7" i="8" s="1"/>
  <c r="B45" i="18"/>
  <c r="B44" i="18"/>
  <c r="B40" i="18"/>
  <c r="F171" i="8" s="1"/>
  <c r="B39" i="18"/>
  <c r="F168" i="8" s="1"/>
  <c r="B38" i="18"/>
  <c r="F167" i="8" s="1"/>
  <c r="B37" i="18"/>
  <c r="F166" i="8" s="1"/>
  <c r="B36" i="18"/>
  <c r="F165" i="8" s="1"/>
  <c r="B35" i="18"/>
  <c r="F163" i="8" s="1"/>
  <c r="B34" i="18"/>
  <c r="F161" i="8" s="1"/>
  <c r="B33" i="18"/>
  <c r="F159" i="8" s="1"/>
  <c r="B32" i="18"/>
  <c r="F162" i="8" s="1"/>
  <c r="B31" i="18"/>
  <c r="F150" i="8" s="1"/>
  <c r="B30" i="18"/>
  <c r="F141" i="8" s="1"/>
  <c r="B29" i="18"/>
  <c r="F138" i="8" s="1"/>
  <c r="B28" i="18"/>
  <c r="F137" i="8" s="1"/>
  <c r="B27" i="18"/>
  <c r="F140" i="8" s="1"/>
  <c r="B25" i="18"/>
  <c r="F128" i="8" s="1"/>
  <c r="B24" i="18"/>
  <c r="F109" i="8" s="1"/>
  <c r="B23" i="18"/>
  <c r="F108" i="8" s="1"/>
  <c r="B22" i="18"/>
  <c r="F104" i="8" s="1"/>
  <c r="B21" i="18"/>
  <c r="F103" i="8" s="1"/>
  <c r="B20" i="18"/>
  <c r="F117" i="8" s="1"/>
  <c r="B19" i="18"/>
  <c r="F116" i="8" s="1"/>
  <c r="B18" i="18"/>
  <c r="F102" i="8" s="1"/>
  <c r="B17" i="18"/>
  <c r="F98" i="8" s="1"/>
  <c r="B16" i="18"/>
  <c r="F96" i="8" s="1"/>
  <c r="B15" i="18"/>
  <c r="F134" i="8" s="1"/>
  <c r="B14" i="18"/>
  <c r="B8" i="18"/>
  <c r="F73" i="8" s="1"/>
  <c r="B7" i="18"/>
  <c r="B5" i="18"/>
  <c r="F143" i="8" s="1"/>
  <c r="B3" i="18"/>
  <c r="C180" i="1"/>
  <c r="C221" i="1"/>
  <c r="C220" i="1"/>
  <c r="C219" i="1"/>
  <c r="C218" i="1"/>
  <c r="C217" i="1"/>
  <c r="C216" i="1"/>
  <c r="C215" i="1"/>
  <c r="C214" i="1"/>
  <c r="C213" i="1"/>
  <c r="C212" i="1"/>
  <c r="C211" i="1"/>
  <c r="C210" i="1"/>
  <c r="C209" i="1"/>
  <c r="C208" i="1"/>
  <c r="C207" i="1"/>
  <c r="C1143" i="1"/>
  <c r="C1092" i="1"/>
  <c r="C337" i="1"/>
  <c r="C336" i="1"/>
  <c r="C335" i="1"/>
  <c r="C334" i="1"/>
  <c r="C333" i="1"/>
  <c r="C332" i="1"/>
  <c r="C331" i="1"/>
  <c r="C330" i="1"/>
  <c r="C329" i="1"/>
  <c r="C328" i="1"/>
  <c r="C327" i="1"/>
  <c r="C326" i="1"/>
  <c r="C944" i="1"/>
  <c r="C943" i="1"/>
  <c r="C939" i="1"/>
  <c r="C940" i="1"/>
  <c r="C1025" i="1"/>
  <c r="C1024" i="1"/>
  <c r="C1023" i="1"/>
  <c r="C1022" i="1"/>
  <c r="C1021" i="1"/>
  <c r="C1020" i="1"/>
  <c r="C1019" i="1"/>
  <c r="C1018" i="1"/>
  <c r="C1017" i="1"/>
  <c r="C1016" i="1"/>
  <c r="C1015" i="1"/>
  <c r="C1014" i="1"/>
  <c r="C1013" i="1"/>
  <c r="C1012" i="1"/>
  <c r="C350" i="1"/>
  <c r="C349" i="1"/>
  <c r="C348" i="1"/>
  <c r="C320" i="1"/>
  <c r="C319" i="1"/>
  <c r="C318" i="1"/>
  <c r="C317" i="1"/>
  <c r="C316" i="1"/>
  <c r="C315" i="1"/>
  <c r="C314" i="1"/>
  <c r="C313" i="1"/>
  <c r="C312" i="1"/>
  <c r="C273" i="1"/>
  <c r="C272" i="1"/>
  <c r="C271" i="1"/>
  <c r="C239" i="1"/>
  <c r="C238" i="1"/>
  <c r="C237" i="1"/>
  <c r="C187" i="1"/>
  <c r="C186" i="1"/>
  <c r="C185" i="1"/>
  <c r="C998" i="1"/>
  <c r="C997"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438" i="1"/>
  <c r="C437" i="1"/>
  <c r="C436" i="1"/>
  <c r="C435" i="1"/>
  <c r="C112" i="1"/>
  <c r="C111" i="1"/>
  <c r="C110" i="1"/>
  <c r="C109" i="1"/>
  <c r="C108" i="1"/>
  <c r="C107" i="1"/>
  <c r="C106" i="1"/>
  <c r="C105" i="1"/>
  <c r="C104" i="1"/>
  <c r="C103" i="1"/>
  <c r="C102" i="1"/>
  <c r="C954" i="1"/>
  <c r="C953" i="1"/>
  <c r="C952" i="1"/>
  <c r="C951" i="1"/>
  <c r="C950" i="1"/>
  <c r="C949" i="1"/>
  <c r="C948" i="1"/>
  <c r="C947" i="1"/>
  <c r="C989" i="1"/>
  <c r="C990" i="1"/>
  <c r="C991" i="1"/>
  <c r="C992" i="1"/>
  <c r="C993" i="1"/>
  <c r="C1038" i="1"/>
  <c r="C1039" i="1"/>
  <c r="C1040" i="1"/>
  <c r="C1041" i="1"/>
  <c r="C1042" i="1"/>
  <c r="C130" i="1"/>
  <c r="C135" i="1"/>
  <c r="C140" i="1"/>
  <c r="C128" i="1"/>
  <c r="C129" i="1"/>
  <c r="C131" i="1"/>
  <c r="C132" i="1"/>
  <c r="C133" i="1"/>
  <c r="C134" i="1"/>
  <c r="C136" i="1"/>
  <c r="C137" i="1"/>
  <c r="C138" i="1"/>
  <c r="C139" i="1"/>
  <c r="B17" i="10"/>
  <c r="C936" i="1"/>
  <c r="C935"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34" i="1"/>
  <c r="C433" i="1"/>
  <c r="C432" i="1"/>
  <c r="C431" i="1"/>
  <c r="C430" i="1"/>
  <c r="C323" i="1"/>
  <c r="C322" i="1"/>
  <c r="C1109" i="1"/>
  <c r="C1058"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47" i="1"/>
  <c r="C1111" i="1"/>
  <c r="C1060" i="1"/>
  <c r="C311" i="1"/>
  <c r="C310" i="1"/>
  <c r="C309" i="1"/>
  <c r="C184" i="1"/>
  <c r="C236" i="1"/>
  <c r="C346" i="1"/>
  <c r="C1110" i="1"/>
  <c r="C1059" i="1"/>
  <c r="C308" i="1"/>
  <c r="C307" i="1"/>
  <c r="C306" i="1"/>
  <c r="C183" i="1"/>
  <c r="C235" i="1"/>
  <c r="C988" i="1"/>
  <c r="C1037" i="1"/>
  <c r="C115" i="1"/>
  <c r="C987"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968" i="1"/>
  <c r="C969" i="1"/>
  <c r="C970" i="1"/>
  <c r="C971" i="1"/>
  <c r="C972"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42" i="1"/>
  <c r="C1141" i="1"/>
  <c r="C1140" i="1"/>
  <c r="C1139" i="1"/>
  <c r="C1138" i="1"/>
  <c r="C1119" i="1"/>
  <c r="C1118" i="1"/>
  <c r="C1117" i="1"/>
  <c r="C1116" i="1"/>
  <c r="C1115" i="1"/>
  <c r="C1114" i="1"/>
  <c r="C1113" i="1"/>
  <c r="C1108" i="1"/>
  <c r="C1107" i="1"/>
  <c r="C1106" i="1"/>
  <c r="C1105" i="1"/>
  <c r="C1104" i="1"/>
  <c r="C1103" i="1"/>
  <c r="C1102" i="1"/>
  <c r="C1091" i="1"/>
  <c r="C1090" i="1"/>
  <c r="C1089" i="1"/>
  <c r="C1088" i="1"/>
  <c r="C1087" i="1"/>
  <c r="C1099" i="1"/>
  <c r="C1098" i="1"/>
  <c r="C1097" i="1"/>
  <c r="C1096" i="1"/>
  <c r="C1095" i="1"/>
  <c r="C1068" i="1"/>
  <c r="C1067" i="1"/>
  <c r="C1066" i="1"/>
  <c r="C1065" i="1"/>
  <c r="C1064" i="1"/>
  <c r="C1063" i="1"/>
  <c r="C1062" i="1"/>
  <c r="C1052" i="1"/>
  <c r="C1053" i="1"/>
  <c r="C1054" i="1"/>
  <c r="C1055" i="1"/>
  <c r="C1056" i="1"/>
  <c r="C1057" i="1"/>
  <c r="C1051" i="1"/>
  <c r="C1045" i="1"/>
  <c r="C1046" i="1"/>
  <c r="C1047" i="1"/>
  <c r="C1048" i="1"/>
  <c r="C1044" i="1"/>
  <c r="C986" i="1"/>
  <c r="C975" i="1"/>
  <c r="C976" i="1"/>
  <c r="C977" i="1"/>
  <c r="C978" i="1"/>
  <c r="C979" i="1"/>
  <c r="C980" i="1"/>
  <c r="C981" i="1"/>
  <c r="C982" i="1"/>
  <c r="C983" i="1"/>
  <c r="C984" i="1"/>
  <c r="C985" i="1"/>
  <c r="C974" i="1"/>
  <c r="C690" i="1"/>
  <c r="C691" i="1"/>
  <c r="C689" i="1"/>
  <c r="C688" i="1"/>
  <c r="C687" i="1"/>
  <c r="C686" i="1"/>
  <c r="C685" i="1"/>
  <c r="C226" i="1"/>
  <c r="C227" i="1"/>
  <c r="C228" i="1"/>
  <c r="C229" i="1"/>
  <c r="C230" i="1"/>
  <c r="C231" i="1"/>
  <c r="C225" i="1"/>
  <c r="C168" i="1"/>
  <c r="C169" i="1"/>
  <c r="C170" i="1"/>
  <c r="C171" i="1"/>
  <c r="C167" i="1"/>
  <c r="C165" i="1"/>
  <c r="C164" i="1"/>
  <c r="C143" i="1"/>
  <c r="C144" i="1"/>
  <c r="C145" i="1"/>
  <c r="C146" i="1"/>
  <c r="C142" i="1"/>
  <c r="C91" i="1"/>
  <c r="C1036" i="1"/>
  <c r="C1035" i="1"/>
  <c r="C1034" i="1"/>
  <c r="C1033" i="1"/>
  <c r="C1032" i="1"/>
  <c r="C1031" i="1"/>
  <c r="C1030" i="1"/>
  <c r="C1029" i="1"/>
  <c r="C1028" i="1"/>
  <c r="C1027" i="1"/>
  <c r="C343" i="1"/>
  <c r="C345" i="1"/>
  <c r="C344" i="1"/>
  <c r="C342" i="1"/>
  <c r="C341" i="1"/>
  <c r="C340" i="1"/>
  <c r="C339" i="1"/>
  <c r="F39" i="8"/>
  <c r="F38" i="8"/>
  <c r="F40" i="8"/>
  <c r="F76" i="8" l="1"/>
  <c r="F84" i="8"/>
  <c r="F82" i="8"/>
  <c r="F78" i="8"/>
  <c r="F80" i="8"/>
  <c r="F59" i="8"/>
  <c r="F52" i="8"/>
  <c r="F48" i="8"/>
  <c r="F50" i="8"/>
  <c r="F54" i="8"/>
  <c r="F89" i="8"/>
  <c r="F61" i="8"/>
  <c r="F49" i="8"/>
  <c r="F57" i="8"/>
  <c r="F77" i="8"/>
  <c r="F51" i="8"/>
  <c r="F83" i="8"/>
  <c r="F53" i="8"/>
  <c r="F81" i="8"/>
  <c r="F55" i="8"/>
  <c r="F79" i="8"/>
  <c r="F685" i="15"/>
  <c r="A979" i="1"/>
  <c r="B979" i="1"/>
  <c r="Q979" i="1"/>
  <c r="J979" i="1"/>
  <c r="R979" i="1"/>
  <c r="K979" i="1"/>
  <c r="L979" i="1"/>
  <c r="M979" i="1"/>
  <c r="N979" i="1"/>
  <c r="O979" i="1"/>
  <c r="P979"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00" i="1"/>
  <c r="B500" i="1"/>
  <c r="P500" i="1"/>
  <c r="J500" i="1"/>
  <c r="R500" i="1"/>
  <c r="K500" i="1"/>
  <c r="L500" i="1"/>
  <c r="M500" i="1"/>
  <c r="O500" i="1"/>
  <c r="N500" i="1"/>
  <c r="Q500" i="1"/>
  <c r="A685" i="1"/>
  <c r="B685" i="1"/>
  <c r="P685" i="1"/>
  <c r="Q685" i="1"/>
  <c r="O685" i="1"/>
  <c r="R685" i="1"/>
  <c r="J685" i="1"/>
  <c r="K685" i="1"/>
  <c r="L685" i="1"/>
  <c r="M685" i="1"/>
  <c r="N685" i="1"/>
  <c r="A1091" i="1"/>
  <c r="B1091" i="1"/>
  <c r="J1091" i="1"/>
  <c r="R1091" i="1"/>
  <c r="K1091" i="1"/>
  <c r="L1091" i="1"/>
  <c r="M1091" i="1"/>
  <c r="N1091" i="1"/>
  <c r="O1091" i="1"/>
  <c r="Q1091" i="1"/>
  <c r="P1091" i="1"/>
  <c r="A969" i="1"/>
  <c r="B969" i="1"/>
  <c r="K969" i="1"/>
  <c r="L969" i="1"/>
  <c r="M969" i="1"/>
  <c r="N969" i="1"/>
  <c r="O969" i="1"/>
  <c r="P969" i="1"/>
  <c r="Q969" i="1"/>
  <c r="J969" i="1"/>
  <c r="R969"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07" i="1"/>
  <c r="B1107" i="1"/>
  <c r="K1107" i="1"/>
  <c r="L1107" i="1"/>
  <c r="M1107" i="1"/>
  <c r="N1107" i="1"/>
  <c r="O1107" i="1"/>
  <c r="P1107" i="1"/>
  <c r="Q1107" i="1"/>
  <c r="J1107" i="1"/>
  <c r="R1107"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492" i="1"/>
  <c r="B492" i="1"/>
  <c r="P492" i="1"/>
  <c r="J492" i="1"/>
  <c r="R492" i="1"/>
  <c r="K492" i="1"/>
  <c r="L492" i="1"/>
  <c r="M492" i="1"/>
  <c r="O492" i="1"/>
  <c r="N492" i="1"/>
  <c r="Q492" i="1"/>
  <c r="A168" i="1"/>
  <c r="B168" i="1"/>
  <c r="Q168" i="1"/>
  <c r="K168" i="1"/>
  <c r="M168" i="1"/>
  <c r="N168" i="1"/>
  <c r="O168" i="1"/>
  <c r="P168" i="1"/>
  <c r="L168" i="1"/>
  <c r="R168" i="1"/>
  <c r="J168" i="1"/>
  <c r="A977" i="1"/>
  <c r="B977" i="1"/>
  <c r="K977" i="1"/>
  <c r="L977" i="1"/>
  <c r="M977" i="1"/>
  <c r="N977" i="1"/>
  <c r="O977" i="1"/>
  <c r="P977" i="1"/>
  <c r="Q977" i="1"/>
  <c r="J977" i="1"/>
  <c r="R977" i="1"/>
  <c r="B1062" i="1"/>
  <c r="A1062" i="1"/>
  <c r="N1062" i="1"/>
  <c r="O1062" i="1"/>
  <c r="P1062" i="1"/>
  <c r="Q1062" i="1"/>
  <c r="J1062" i="1"/>
  <c r="R1062" i="1"/>
  <c r="K1062" i="1"/>
  <c r="L1062" i="1"/>
  <c r="M1062" i="1"/>
  <c r="A1139" i="1"/>
  <c r="B1139" i="1"/>
  <c r="K1139" i="1"/>
  <c r="L1139" i="1"/>
  <c r="M1139" i="1"/>
  <c r="N1139" i="1"/>
  <c r="O1139" i="1"/>
  <c r="P1139" i="1"/>
  <c r="Q1139" i="1"/>
  <c r="J1139" i="1"/>
  <c r="R1139"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39" i="1"/>
  <c r="B1039" i="1"/>
  <c r="M1039" i="1"/>
  <c r="N1039" i="1"/>
  <c r="O1039" i="1"/>
  <c r="P1039" i="1"/>
  <c r="Q1039" i="1"/>
  <c r="J1039" i="1"/>
  <c r="R1039" i="1"/>
  <c r="K1039" i="1"/>
  <c r="L1039" i="1"/>
  <c r="A103" i="1"/>
  <c r="B103" i="1"/>
  <c r="J103" i="1"/>
  <c r="R103" i="1"/>
  <c r="K103" i="1"/>
  <c r="M103" i="1"/>
  <c r="O103" i="1"/>
  <c r="Q103" i="1"/>
  <c r="L103" i="1"/>
  <c r="N103" i="1"/>
  <c r="P103" i="1"/>
  <c r="A498" i="1"/>
  <c r="B498" i="1"/>
  <c r="J498" i="1"/>
  <c r="R498" i="1"/>
  <c r="L498" i="1"/>
  <c r="M498" i="1"/>
  <c r="N498" i="1"/>
  <c r="O498" i="1"/>
  <c r="Q498" i="1"/>
  <c r="K498" i="1"/>
  <c r="P498" i="1"/>
  <c r="A482" i="1"/>
  <c r="B482" i="1"/>
  <c r="J482" i="1"/>
  <c r="R482" i="1"/>
  <c r="L482" i="1"/>
  <c r="M482" i="1"/>
  <c r="N482" i="1"/>
  <c r="O482" i="1"/>
  <c r="Q482" i="1"/>
  <c r="K482" i="1"/>
  <c r="P482" i="1"/>
  <c r="A458" i="1"/>
  <c r="B458" i="1"/>
  <c r="Q458" i="1"/>
  <c r="N458" i="1"/>
  <c r="R458" i="1"/>
  <c r="J458" i="1"/>
  <c r="K458" i="1"/>
  <c r="L458" i="1"/>
  <c r="M458" i="1"/>
  <c r="P458" i="1"/>
  <c r="O458" i="1"/>
  <c r="A187" i="1"/>
  <c r="B187" i="1"/>
  <c r="N187" i="1"/>
  <c r="P187" i="1"/>
  <c r="J187" i="1"/>
  <c r="R187" i="1"/>
  <c r="L187" i="1"/>
  <c r="M187" i="1"/>
  <c r="K187" i="1"/>
  <c r="O187" i="1"/>
  <c r="Q187" i="1"/>
  <c r="B348" i="1"/>
  <c r="A348" i="1"/>
  <c r="M348" i="1"/>
  <c r="P348" i="1"/>
  <c r="Q348" i="1"/>
  <c r="J348" i="1"/>
  <c r="R348" i="1"/>
  <c r="K348" i="1"/>
  <c r="L348" i="1"/>
  <c r="A1025" i="1"/>
  <c r="B1025" i="1"/>
  <c r="K1025" i="1"/>
  <c r="L1025" i="1"/>
  <c r="M1025" i="1"/>
  <c r="N1025" i="1"/>
  <c r="O1025" i="1"/>
  <c r="P1025" i="1"/>
  <c r="Q1025" i="1"/>
  <c r="J1025" i="1"/>
  <c r="R1025" i="1"/>
  <c r="A1151" i="1"/>
  <c r="B1151" i="1"/>
  <c r="O1151" i="1"/>
  <c r="P1151" i="1"/>
  <c r="Q1151" i="1"/>
  <c r="J1151" i="1"/>
  <c r="R1151" i="1"/>
  <c r="K1151" i="1"/>
  <c r="L1151" i="1"/>
  <c r="M1151" i="1"/>
  <c r="N1151" i="1"/>
  <c r="A1035" i="1"/>
  <c r="B1035" i="1"/>
  <c r="Q1035" i="1"/>
  <c r="J1035" i="1"/>
  <c r="R1035" i="1"/>
  <c r="K1035" i="1"/>
  <c r="L1035" i="1"/>
  <c r="M1035" i="1"/>
  <c r="N1035" i="1"/>
  <c r="O1035" i="1"/>
  <c r="P1035" i="1"/>
  <c r="A687" i="1"/>
  <c r="B687" i="1"/>
  <c r="N687" i="1"/>
  <c r="O687" i="1"/>
  <c r="J687" i="1"/>
  <c r="K687" i="1"/>
  <c r="L687" i="1"/>
  <c r="M687" i="1"/>
  <c r="P687" i="1"/>
  <c r="Q687" i="1"/>
  <c r="R687" i="1"/>
  <c r="A1057" i="1"/>
  <c r="B1057" i="1"/>
  <c r="K1057" i="1"/>
  <c r="L1057" i="1"/>
  <c r="M1057" i="1"/>
  <c r="N1057" i="1"/>
  <c r="O1057" i="1"/>
  <c r="P1057" i="1"/>
  <c r="Q1057" i="1"/>
  <c r="J1057" i="1"/>
  <c r="R1057" i="1"/>
  <c r="B1098" i="1"/>
  <c r="A1098" i="1"/>
  <c r="K1098" i="1"/>
  <c r="L1098" i="1"/>
  <c r="N1098" i="1"/>
  <c r="P1098" i="1"/>
  <c r="J1098" i="1"/>
  <c r="M1098" i="1"/>
  <c r="O1098" i="1"/>
  <c r="Q1098" i="1"/>
  <c r="R1098" i="1"/>
  <c r="A1141" i="1"/>
  <c r="B1141" i="1"/>
  <c r="Q1141" i="1"/>
  <c r="J1141" i="1"/>
  <c r="R1141" i="1"/>
  <c r="K1141" i="1"/>
  <c r="L1141" i="1"/>
  <c r="M1141" i="1"/>
  <c r="N1141" i="1"/>
  <c r="O1141" i="1"/>
  <c r="P1141"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32" i="1"/>
  <c r="B432" i="1"/>
  <c r="K432" i="1"/>
  <c r="P432" i="1"/>
  <c r="Q432" i="1"/>
  <c r="R432" i="1"/>
  <c r="J432" i="1"/>
  <c r="L432" i="1"/>
  <c r="M432" i="1"/>
  <c r="O432" i="1"/>
  <c r="N432"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50" i="1"/>
  <c r="B950" i="1"/>
  <c r="K950" i="1"/>
  <c r="O950" i="1"/>
  <c r="P950" i="1"/>
  <c r="Q950" i="1"/>
  <c r="R950" i="1"/>
  <c r="J950" i="1"/>
  <c r="L950" i="1"/>
  <c r="M950" i="1"/>
  <c r="N950" i="1"/>
  <c r="A435" i="1"/>
  <c r="B435" i="1"/>
  <c r="P435" i="1"/>
  <c r="M435" i="1"/>
  <c r="K435" i="1"/>
  <c r="L435" i="1"/>
  <c r="N435" i="1"/>
  <c r="O435" i="1"/>
  <c r="Q435" i="1"/>
  <c r="R435" i="1"/>
  <c r="J435" i="1"/>
  <c r="A496" i="1"/>
  <c r="B496" i="1"/>
  <c r="L496" i="1"/>
  <c r="N496" i="1"/>
  <c r="O496" i="1"/>
  <c r="P496" i="1"/>
  <c r="Q496" i="1"/>
  <c r="K496" i="1"/>
  <c r="J496" i="1"/>
  <c r="M496" i="1"/>
  <c r="R496" i="1"/>
  <c r="A480" i="1"/>
  <c r="B480" i="1"/>
  <c r="L480" i="1"/>
  <c r="M480" i="1"/>
  <c r="N480" i="1"/>
  <c r="O480" i="1"/>
  <c r="P480" i="1"/>
  <c r="Q480" i="1"/>
  <c r="K480" i="1"/>
  <c r="J480" i="1"/>
  <c r="R480" i="1"/>
  <c r="A456" i="1"/>
  <c r="B456" i="1"/>
  <c r="K456" i="1"/>
  <c r="P456" i="1"/>
  <c r="N456" i="1"/>
  <c r="O456" i="1"/>
  <c r="Q456" i="1"/>
  <c r="R456" i="1"/>
  <c r="J456" i="1"/>
  <c r="M456" i="1"/>
  <c r="L456" i="1"/>
  <c r="A440" i="1"/>
  <c r="B440" i="1"/>
  <c r="K440" i="1"/>
  <c r="P440" i="1"/>
  <c r="J440" i="1"/>
  <c r="L440" i="1"/>
  <c r="M440" i="1"/>
  <c r="N440" i="1"/>
  <c r="O440" i="1"/>
  <c r="R440" i="1"/>
  <c r="Q440" i="1"/>
  <c r="A315" i="1"/>
  <c r="B315" i="1"/>
  <c r="N315" i="1"/>
  <c r="O315" i="1"/>
  <c r="P315" i="1"/>
  <c r="Q315" i="1"/>
  <c r="J315" i="1"/>
  <c r="R315" i="1"/>
  <c r="K315" i="1"/>
  <c r="L315" i="1"/>
  <c r="M315" i="1"/>
  <c r="A1019" i="1"/>
  <c r="B1019" i="1"/>
  <c r="Q1019" i="1"/>
  <c r="J1019" i="1"/>
  <c r="R1019" i="1"/>
  <c r="K1019" i="1"/>
  <c r="L1019" i="1"/>
  <c r="M1019" i="1"/>
  <c r="N1019" i="1"/>
  <c r="O1019" i="1"/>
  <c r="P1019" i="1"/>
  <c r="A331" i="1"/>
  <c r="B331" i="1"/>
  <c r="N331" i="1"/>
  <c r="O331" i="1"/>
  <c r="P331" i="1"/>
  <c r="Q331" i="1"/>
  <c r="J331" i="1"/>
  <c r="R331" i="1"/>
  <c r="K331" i="1"/>
  <c r="L331" i="1"/>
  <c r="M331" i="1"/>
  <c r="B214" i="1"/>
  <c r="A214" i="1"/>
  <c r="J214" i="1"/>
  <c r="R214" i="1"/>
  <c r="K214" i="1"/>
  <c r="L214" i="1"/>
  <c r="M214" i="1"/>
  <c r="N214" i="1"/>
  <c r="O214" i="1"/>
  <c r="P214" i="1"/>
  <c r="Q214" i="1"/>
  <c r="A339" i="1"/>
  <c r="B339" i="1"/>
  <c r="P339" i="1"/>
  <c r="Q339" i="1"/>
  <c r="J339" i="1"/>
  <c r="R339" i="1"/>
  <c r="K339" i="1"/>
  <c r="L339" i="1"/>
  <c r="M339" i="1"/>
  <c r="A1028" i="1"/>
  <c r="B1028" i="1"/>
  <c r="P1028" i="1"/>
  <c r="Q1028" i="1"/>
  <c r="J1028" i="1"/>
  <c r="R1028" i="1"/>
  <c r="K1028" i="1"/>
  <c r="L1028" i="1"/>
  <c r="M1028" i="1"/>
  <c r="N1028" i="1"/>
  <c r="O1028" i="1"/>
  <c r="A1036" i="1"/>
  <c r="B1036" i="1"/>
  <c r="P1036" i="1"/>
  <c r="Q1036" i="1"/>
  <c r="J1036" i="1"/>
  <c r="R1036" i="1"/>
  <c r="K1036" i="1"/>
  <c r="L1036" i="1"/>
  <c r="M1036" i="1"/>
  <c r="N1036" i="1"/>
  <c r="O1036" i="1"/>
  <c r="A165" i="1"/>
  <c r="B165" i="1"/>
  <c r="L165" i="1"/>
  <c r="M165" i="1"/>
  <c r="N165" i="1"/>
  <c r="P165" i="1"/>
  <c r="Q165" i="1"/>
  <c r="J165" i="1"/>
  <c r="R165" i="1"/>
  <c r="K165" i="1"/>
  <c r="O165" i="1"/>
  <c r="B230" i="1"/>
  <c r="A230" i="1"/>
  <c r="J230" i="1"/>
  <c r="R230" i="1"/>
  <c r="K230" i="1"/>
  <c r="L230" i="1"/>
  <c r="M230" i="1"/>
  <c r="N230" i="1"/>
  <c r="O230" i="1"/>
  <c r="P230" i="1"/>
  <c r="Q230" i="1"/>
  <c r="B688" i="1"/>
  <c r="A688" i="1"/>
  <c r="M688" i="1"/>
  <c r="N688" i="1"/>
  <c r="J688" i="1"/>
  <c r="K688" i="1"/>
  <c r="L688" i="1"/>
  <c r="O688" i="1"/>
  <c r="P688" i="1"/>
  <c r="Q688" i="1"/>
  <c r="R688" i="1"/>
  <c r="A982" i="1"/>
  <c r="B982" i="1"/>
  <c r="N982" i="1"/>
  <c r="O982" i="1"/>
  <c r="P982" i="1"/>
  <c r="Q982" i="1"/>
  <c r="J982" i="1"/>
  <c r="R982" i="1"/>
  <c r="K982" i="1"/>
  <c r="L982" i="1"/>
  <c r="M982" i="1"/>
  <c r="A986" i="1"/>
  <c r="B986" i="1"/>
  <c r="J986" i="1"/>
  <c r="R986" i="1"/>
  <c r="K986" i="1"/>
  <c r="L986" i="1"/>
  <c r="M986" i="1"/>
  <c r="N986" i="1"/>
  <c r="O986" i="1"/>
  <c r="P986" i="1"/>
  <c r="Q986" i="1"/>
  <c r="A1056" i="1"/>
  <c r="B1056" i="1"/>
  <c r="L1056" i="1"/>
  <c r="M1056" i="1"/>
  <c r="N1056" i="1"/>
  <c r="O1056" i="1"/>
  <c r="P1056" i="1"/>
  <c r="Q1056" i="1"/>
  <c r="J1056" i="1"/>
  <c r="R1056" i="1"/>
  <c r="K1056" i="1"/>
  <c r="A1065" i="1"/>
  <c r="B1065" i="1"/>
  <c r="K1065" i="1"/>
  <c r="L1065" i="1"/>
  <c r="M1065" i="1"/>
  <c r="N1065" i="1"/>
  <c r="O1065" i="1"/>
  <c r="P1065" i="1"/>
  <c r="Q1065" i="1"/>
  <c r="J1065" i="1"/>
  <c r="R1065" i="1"/>
  <c r="A1099" i="1"/>
  <c r="B1099" i="1"/>
  <c r="J1099" i="1"/>
  <c r="R1099" i="1"/>
  <c r="K1099" i="1"/>
  <c r="M1099" i="1"/>
  <c r="O1099" i="1"/>
  <c r="L1099" i="1"/>
  <c r="N1099" i="1"/>
  <c r="P1099" i="1"/>
  <c r="Q1099" i="1"/>
  <c r="A1104" i="1"/>
  <c r="B1104" i="1"/>
  <c r="J1104" i="1"/>
  <c r="R1104" i="1"/>
  <c r="M1104" i="1"/>
  <c r="N1104" i="1"/>
  <c r="O1104" i="1"/>
  <c r="P1104" i="1"/>
  <c r="Q1104" i="1"/>
  <c r="K1104" i="1"/>
  <c r="L1104" i="1"/>
  <c r="A1116" i="1"/>
  <c r="B1116" i="1"/>
  <c r="J1116" i="1"/>
  <c r="R1116" i="1"/>
  <c r="K1116" i="1"/>
  <c r="L1116" i="1"/>
  <c r="M1116" i="1"/>
  <c r="N1116" i="1"/>
  <c r="O1116" i="1"/>
  <c r="P1116" i="1"/>
  <c r="Q1116" i="1"/>
  <c r="B1142" i="1"/>
  <c r="A1142" i="1"/>
  <c r="P1142" i="1"/>
  <c r="Q1142" i="1"/>
  <c r="J1142" i="1"/>
  <c r="R1142" i="1"/>
  <c r="K1142" i="1"/>
  <c r="L1142" i="1"/>
  <c r="M1142" i="1"/>
  <c r="N1142" i="1"/>
  <c r="O1142"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59" i="1"/>
  <c r="B1059" i="1"/>
  <c r="Q1059" i="1"/>
  <c r="J1059" i="1"/>
  <c r="R1059" i="1"/>
  <c r="K1059" i="1"/>
  <c r="L1059" i="1"/>
  <c r="M1059" i="1"/>
  <c r="N1059" i="1"/>
  <c r="O1059" i="1"/>
  <c r="P1059" i="1"/>
  <c r="A1060" i="1"/>
  <c r="B1060" i="1"/>
  <c r="P1060" i="1"/>
  <c r="Q1060" i="1"/>
  <c r="J1060" i="1"/>
  <c r="R1060" i="1"/>
  <c r="K1060" i="1"/>
  <c r="L1060" i="1"/>
  <c r="M1060" i="1"/>
  <c r="N1060" i="1"/>
  <c r="O1060"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33" i="1"/>
  <c r="B433" i="1"/>
  <c r="J433" i="1"/>
  <c r="R433" i="1"/>
  <c r="O433" i="1"/>
  <c r="K433" i="1"/>
  <c r="L433" i="1"/>
  <c r="M433" i="1"/>
  <c r="N433" i="1"/>
  <c r="Q433" i="1"/>
  <c r="P433"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992" i="1"/>
  <c r="B992" i="1"/>
  <c r="L992" i="1"/>
  <c r="M992" i="1"/>
  <c r="N992" i="1"/>
  <c r="O992" i="1"/>
  <c r="P992" i="1"/>
  <c r="Q992" i="1"/>
  <c r="J992" i="1"/>
  <c r="R992" i="1"/>
  <c r="K992" i="1"/>
  <c r="A951" i="1"/>
  <c r="B951" i="1"/>
  <c r="J951" i="1"/>
  <c r="R951" i="1"/>
  <c r="N951" i="1"/>
  <c r="Q951" i="1"/>
  <c r="K951" i="1"/>
  <c r="L951" i="1"/>
  <c r="M951" i="1"/>
  <c r="O951" i="1"/>
  <c r="P951" i="1"/>
  <c r="B106" i="1"/>
  <c r="A106" i="1"/>
  <c r="O106" i="1"/>
  <c r="P106" i="1"/>
  <c r="J106" i="1"/>
  <c r="R106" i="1"/>
  <c r="L106" i="1"/>
  <c r="K106" i="1"/>
  <c r="M106" i="1"/>
  <c r="N106" i="1"/>
  <c r="Q106" i="1"/>
  <c r="A436" i="1"/>
  <c r="B436" i="1"/>
  <c r="O436" i="1"/>
  <c r="L436" i="1"/>
  <c r="M436" i="1"/>
  <c r="N436" i="1"/>
  <c r="P436" i="1"/>
  <c r="Q436" i="1"/>
  <c r="R436" i="1"/>
  <c r="K436" i="1"/>
  <c r="J436" i="1"/>
  <c r="A503" i="1"/>
  <c r="B503" i="1"/>
  <c r="M503" i="1"/>
  <c r="O503" i="1"/>
  <c r="P503" i="1"/>
  <c r="Q503" i="1"/>
  <c r="J503" i="1"/>
  <c r="R503" i="1"/>
  <c r="L503" i="1"/>
  <c r="K503" i="1"/>
  <c r="N503" i="1"/>
  <c r="A495" i="1"/>
  <c r="B495" i="1"/>
  <c r="M495" i="1"/>
  <c r="O495" i="1"/>
  <c r="P495" i="1"/>
  <c r="Q495" i="1"/>
  <c r="J495" i="1"/>
  <c r="R495" i="1"/>
  <c r="L495" i="1"/>
  <c r="N495" i="1"/>
  <c r="K495" i="1"/>
  <c r="A487" i="1"/>
  <c r="B487" i="1"/>
  <c r="M487" i="1"/>
  <c r="O487" i="1"/>
  <c r="P487" i="1"/>
  <c r="Q487" i="1"/>
  <c r="J487" i="1"/>
  <c r="R487" i="1"/>
  <c r="L487" i="1"/>
  <c r="K487" i="1"/>
  <c r="N487" i="1"/>
  <c r="A479" i="1"/>
  <c r="B479" i="1"/>
  <c r="M479" i="1"/>
  <c r="N479" i="1"/>
  <c r="O479" i="1"/>
  <c r="P479" i="1"/>
  <c r="Q479" i="1"/>
  <c r="J479" i="1"/>
  <c r="R479" i="1"/>
  <c r="L479" i="1"/>
  <c r="K479" i="1"/>
  <c r="A471" i="1"/>
  <c r="B471" i="1"/>
  <c r="M471" i="1"/>
  <c r="N471" i="1"/>
  <c r="O471" i="1"/>
  <c r="P471" i="1"/>
  <c r="Q471" i="1"/>
  <c r="J471" i="1"/>
  <c r="R471" i="1"/>
  <c r="L471" i="1"/>
  <c r="K471" i="1"/>
  <c r="A463" i="1"/>
  <c r="B463" i="1"/>
  <c r="M463" i="1"/>
  <c r="N463" i="1"/>
  <c r="O463" i="1"/>
  <c r="P463" i="1"/>
  <c r="Q463" i="1"/>
  <c r="J463" i="1"/>
  <c r="R463" i="1"/>
  <c r="L463" i="1"/>
  <c r="K463" i="1"/>
  <c r="A455" i="1"/>
  <c r="B455" i="1"/>
  <c r="L455" i="1"/>
  <c r="Q455" i="1"/>
  <c r="M455" i="1"/>
  <c r="N455" i="1"/>
  <c r="O455" i="1"/>
  <c r="P455" i="1"/>
  <c r="R455" i="1"/>
  <c r="K455" i="1"/>
  <c r="J455" i="1"/>
  <c r="A447" i="1"/>
  <c r="B447" i="1"/>
  <c r="L447" i="1"/>
  <c r="Q447" i="1"/>
  <c r="J447" i="1"/>
  <c r="K447" i="1"/>
  <c r="M447" i="1"/>
  <c r="N447" i="1"/>
  <c r="O447" i="1"/>
  <c r="P447" i="1"/>
  <c r="R447" i="1"/>
  <c r="A439" i="1"/>
  <c r="B439" i="1"/>
  <c r="L439" i="1"/>
  <c r="Q439" i="1"/>
  <c r="R439" i="1"/>
  <c r="J439" i="1"/>
  <c r="K439" i="1"/>
  <c r="M439" i="1"/>
  <c r="N439" i="1"/>
  <c r="P439" i="1"/>
  <c r="O439" i="1"/>
  <c r="A239" i="1"/>
  <c r="B239" i="1"/>
  <c r="Q239" i="1"/>
  <c r="J239" i="1"/>
  <c r="R239" i="1"/>
  <c r="K239" i="1"/>
  <c r="L239" i="1"/>
  <c r="M239" i="1"/>
  <c r="N239" i="1"/>
  <c r="O239" i="1"/>
  <c r="P239" i="1"/>
  <c r="B316" i="1"/>
  <c r="A316" i="1"/>
  <c r="M316" i="1"/>
  <c r="N316" i="1"/>
  <c r="O316" i="1"/>
  <c r="P316" i="1"/>
  <c r="Q316" i="1"/>
  <c r="J316" i="1"/>
  <c r="R316" i="1"/>
  <c r="K316" i="1"/>
  <c r="L316" i="1"/>
  <c r="A1012" i="1"/>
  <c r="B1012" i="1"/>
  <c r="P1012" i="1"/>
  <c r="Q1012" i="1"/>
  <c r="J1012" i="1"/>
  <c r="R1012" i="1"/>
  <c r="K1012" i="1"/>
  <c r="L1012" i="1"/>
  <c r="M1012" i="1"/>
  <c r="N1012" i="1"/>
  <c r="O1012" i="1"/>
  <c r="A1020" i="1"/>
  <c r="B1020" i="1"/>
  <c r="P1020" i="1"/>
  <c r="Q1020" i="1"/>
  <c r="J1020" i="1"/>
  <c r="R1020" i="1"/>
  <c r="K1020" i="1"/>
  <c r="L1020" i="1"/>
  <c r="M1020" i="1"/>
  <c r="N1020" i="1"/>
  <c r="O1020" i="1"/>
  <c r="A943" i="1"/>
  <c r="B943" i="1"/>
  <c r="Q943" i="1"/>
  <c r="J943" i="1"/>
  <c r="R943" i="1"/>
  <c r="K943" i="1"/>
  <c r="M943" i="1"/>
  <c r="L943" i="1"/>
  <c r="N943" i="1"/>
  <c r="O943" i="1"/>
  <c r="P943"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182" i="1"/>
  <c r="A1182" i="1"/>
  <c r="P1182" i="1"/>
  <c r="K1182" i="1"/>
  <c r="Q1182" i="1"/>
  <c r="J1182" i="1"/>
  <c r="R1182" i="1"/>
  <c r="L1182" i="1"/>
  <c r="M1182" i="1"/>
  <c r="N1182" i="1"/>
  <c r="O1182" i="1"/>
  <c r="A1172" i="1"/>
  <c r="B1172" i="1"/>
  <c r="J1172" i="1"/>
  <c r="R1172" i="1"/>
  <c r="K1172" i="1"/>
  <c r="L1172" i="1"/>
  <c r="M1172" i="1"/>
  <c r="N1172" i="1"/>
  <c r="O1172" i="1"/>
  <c r="P1172" i="1"/>
  <c r="Q1172" i="1"/>
  <c r="A1162" i="1"/>
  <c r="B1162" i="1"/>
  <c r="L1162" i="1"/>
  <c r="O1162" i="1"/>
  <c r="M1162" i="1"/>
  <c r="N1162" i="1"/>
  <c r="P1162" i="1"/>
  <c r="Q1162" i="1"/>
  <c r="J1162" i="1"/>
  <c r="R1162" i="1"/>
  <c r="K1162" i="1"/>
  <c r="A1152" i="1"/>
  <c r="B1152" i="1"/>
  <c r="N1152" i="1"/>
  <c r="O1152" i="1"/>
  <c r="P1152" i="1"/>
  <c r="Q1152" i="1"/>
  <c r="J1152" i="1"/>
  <c r="R1152" i="1"/>
  <c r="K1152" i="1"/>
  <c r="L1152" i="1"/>
  <c r="M1152" i="1"/>
  <c r="B170" i="1"/>
  <c r="A170" i="1"/>
  <c r="O170" i="1"/>
  <c r="Q170" i="1"/>
  <c r="K170" i="1"/>
  <c r="L170" i="1"/>
  <c r="M170" i="1"/>
  <c r="N170" i="1"/>
  <c r="J170" i="1"/>
  <c r="P170" i="1"/>
  <c r="R170" i="1"/>
  <c r="A1089" i="1"/>
  <c r="B1089" i="1"/>
  <c r="L1089" i="1"/>
  <c r="M1089" i="1"/>
  <c r="N1089" i="1"/>
  <c r="O1089" i="1"/>
  <c r="P1089" i="1"/>
  <c r="Q1089" i="1"/>
  <c r="J1089" i="1"/>
  <c r="K1089" i="1"/>
  <c r="R1089"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36" i="1"/>
  <c r="B936" i="1"/>
  <c r="M936" i="1"/>
  <c r="N936" i="1"/>
  <c r="O936" i="1"/>
  <c r="P936" i="1"/>
  <c r="Q936" i="1"/>
  <c r="J936" i="1"/>
  <c r="R936" i="1"/>
  <c r="L936" i="1"/>
  <c r="K936" i="1"/>
  <c r="A484" i="1"/>
  <c r="B484" i="1"/>
  <c r="P484" i="1"/>
  <c r="J484" i="1"/>
  <c r="R484" i="1"/>
  <c r="K484" i="1"/>
  <c r="L484" i="1"/>
  <c r="M484" i="1"/>
  <c r="O484" i="1"/>
  <c r="Q484" i="1"/>
  <c r="N484" i="1"/>
  <c r="A144" i="1"/>
  <c r="B144" i="1"/>
  <c r="Q144" i="1"/>
  <c r="J144" i="1"/>
  <c r="R144" i="1"/>
  <c r="K144" i="1"/>
  <c r="L144" i="1"/>
  <c r="M144" i="1"/>
  <c r="N144" i="1"/>
  <c r="O144" i="1"/>
  <c r="P144" i="1"/>
  <c r="A985" i="1"/>
  <c r="B985" i="1"/>
  <c r="K985" i="1"/>
  <c r="L985" i="1"/>
  <c r="M985" i="1"/>
  <c r="N985" i="1"/>
  <c r="O985" i="1"/>
  <c r="P985" i="1"/>
  <c r="Q985" i="1"/>
  <c r="J985" i="1"/>
  <c r="R985" i="1"/>
  <c r="A1045" i="1"/>
  <c r="B1045" i="1"/>
  <c r="O1045" i="1"/>
  <c r="P1045" i="1"/>
  <c r="Q1045" i="1"/>
  <c r="J1045" i="1"/>
  <c r="R1045" i="1"/>
  <c r="K1045" i="1"/>
  <c r="L1045" i="1"/>
  <c r="M1045" i="1"/>
  <c r="N1045" i="1"/>
  <c r="A1113" i="1"/>
  <c r="B1113" i="1"/>
  <c r="M1113" i="1"/>
  <c r="N1113" i="1"/>
  <c r="O1113" i="1"/>
  <c r="P1113" i="1"/>
  <c r="Q1113" i="1"/>
  <c r="J1113" i="1"/>
  <c r="R1113" i="1"/>
  <c r="K1113" i="1"/>
  <c r="L1113"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30" i="1"/>
  <c r="B430" i="1"/>
  <c r="M430" i="1"/>
  <c r="J430" i="1"/>
  <c r="R430" i="1"/>
  <c r="N430" i="1"/>
  <c r="O430" i="1"/>
  <c r="P430" i="1"/>
  <c r="Q430" i="1"/>
  <c r="L430" i="1"/>
  <c r="K430"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48" i="1"/>
  <c r="B948" i="1"/>
  <c r="M948" i="1"/>
  <c r="Q948" i="1"/>
  <c r="L948" i="1"/>
  <c r="N948" i="1"/>
  <c r="O948" i="1"/>
  <c r="P948" i="1"/>
  <c r="R948" i="1"/>
  <c r="J948" i="1"/>
  <c r="K948" i="1"/>
  <c r="A111" i="1"/>
  <c r="B111" i="1"/>
  <c r="J111" i="1"/>
  <c r="R111" i="1"/>
  <c r="K111" i="1"/>
  <c r="M111" i="1"/>
  <c r="O111" i="1"/>
  <c r="L111" i="1"/>
  <c r="N111" i="1"/>
  <c r="P111" i="1"/>
  <c r="Q111" i="1"/>
  <c r="A490" i="1"/>
  <c r="B490" i="1"/>
  <c r="J490" i="1"/>
  <c r="R490" i="1"/>
  <c r="L490" i="1"/>
  <c r="M490" i="1"/>
  <c r="N490" i="1"/>
  <c r="O490" i="1"/>
  <c r="Q490" i="1"/>
  <c r="K490" i="1"/>
  <c r="P490" i="1"/>
  <c r="A474" i="1"/>
  <c r="B474" i="1"/>
  <c r="J474" i="1"/>
  <c r="R474" i="1"/>
  <c r="K474" i="1"/>
  <c r="L474" i="1"/>
  <c r="M474" i="1"/>
  <c r="N474" i="1"/>
  <c r="O474" i="1"/>
  <c r="Q474" i="1"/>
  <c r="P474" i="1"/>
  <c r="A442" i="1"/>
  <c r="B442" i="1"/>
  <c r="Q442" i="1"/>
  <c r="N442" i="1"/>
  <c r="L442" i="1"/>
  <c r="M442" i="1"/>
  <c r="O442" i="1"/>
  <c r="P442" i="1"/>
  <c r="R442" i="1"/>
  <c r="K442" i="1"/>
  <c r="J442" i="1"/>
  <c r="A313" i="1"/>
  <c r="B313" i="1"/>
  <c r="P313" i="1"/>
  <c r="Q313" i="1"/>
  <c r="J313" i="1"/>
  <c r="R313" i="1"/>
  <c r="K313" i="1"/>
  <c r="L313" i="1"/>
  <c r="M313" i="1"/>
  <c r="N313" i="1"/>
  <c r="O313" i="1"/>
  <c r="A329" i="1"/>
  <c r="B329" i="1"/>
  <c r="P329" i="1"/>
  <c r="Q329" i="1"/>
  <c r="J329" i="1"/>
  <c r="R329" i="1"/>
  <c r="K329" i="1"/>
  <c r="L329" i="1"/>
  <c r="M329" i="1"/>
  <c r="N329" i="1"/>
  <c r="O329" i="1"/>
  <c r="A1161" i="1"/>
  <c r="B1161" i="1"/>
  <c r="M1161" i="1"/>
  <c r="P1161" i="1"/>
  <c r="N1161" i="1"/>
  <c r="O1161" i="1"/>
  <c r="Q1161" i="1"/>
  <c r="J1161" i="1"/>
  <c r="R1161" i="1"/>
  <c r="K1161" i="1"/>
  <c r="L1161" i="1"/>
  <c r="A1027" i="1"/>
  <c r="B1027" i="1"/>
  <c r="Q1027" i="1"/>
  <c r="J1027" i="1"/>
  <c r="R1027" i="1"/>
  <c r="K1027" i="1"/>
  <c r="L1027" i="1"/>
  <c r="M1027" i="1"/>
  <c r="N1027" i="1"/>
  <c r="O1027" i="1"/>
  <c r="P1027" i="1"/>
  <c r="A164" i="1"/>
  <c r="B164" i="1"/>
  <c r="M164" i="1"/>
  <c r="N164" i="1"/>
  <c r="O164" i="1"/>
  <c r="Q164" i="1"/>
  <c r="J164" i="1"/>
  <c r="R164" i="1"/>
  <c r="K164" i="1"/>
  <c r="L164" i="1"/>
  <c r="P164" i="1"/>
  <c r="A983" i="1"/>
  <c r="B983" i="1"/>
  <c r="M983" i="1"/>
  <c r="N983" i="1"/>
  <c r="O983" i="1"/>
  <c r="P983" i="1"/>
  <c r="Q983" i="1"/>
  <c r="J983" i="1"/>
  <c r="R983" i="1"/>
  <c r="K983" i="1"/>
  <c r="L983" i="1"/>
  <c r="A1064" i="1"/>
  <c r="B1064" i="1"/>
  <c r="L1064" i="1"/>
  <c r="M1064" i="1"/>
  <c r="N1064" i="1"/>
  <c r="O1064" i="1"/>
  <c r="P1064" i="1"/>
  <c r="Q1064" i="1"/>
  <c r="J1064" i="1"/>
  <c r="R1064" i="1"/>
  <c r="K1064" i="1"/>
  <c r="A1103" i="1"/>
  <c r="B1103" i="1"/>
  <c r="K1103" i="1"/>
  <c r="M1103" i="1"/>
  <c r="N1103" i="1"/>
  <c r="O1103" i="1"/>
  <c r="P1103" i="1"/>
  <c r="Q1103" i="1"/>
  <c r="R1103" i="1"/>
  <c r="J1103" i="1"/>
  <c r="L1103"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987" i="1"/>
  <c r="B987" i="1"/>
  <c r="Q987" i="1"/>
  <c r="J987" i="1"/>
  <c r="R987" i="1"/>
  <c r="K987" i="1"/>
  <c r="L987" i="1"/>
  <c r="M987" i="1"/>
  <c r="N987" i="1"/>
  <c r="O987" i="1"/>
  <c r="P987"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993" i="1"/>
  <c r="B993" i="1"/>
  <c r="K993" i="1"/>
  <c r="L993" i="1"/>
  <c r="M993" i="1"/>
  <c r="N993" i="1"/>
  <c r="O993" i="1"/>
  <c r="P993" i="1"/>
  <c r="Q993" i="1"/>
  <c r="J993" i="1"/>
  <c r="R993" i="1"/>
  <c r="A105" i="1"/>
  <c r="B105" i="1"/>
  <c r="P105" i="1"/>
  <c r="Q105" i="1"/>
  <c r="K105" i="1"/>
  <c r="M105" i="1"/>
  <c r="O105" i="1"/>
  <c r="R105" i="1"/>
  <c r="J105" i="1"/>
  <c r="L105" i="1"/>
  <c r="N105" i="1"/>
  <c r="A504" i="1"/>
  <c r="B504" i="1"/>
  <c r="L504" i="1"/>
  <c r="N504" i="1"/>
  <c r="O504" i="1"/>
  <c r="P504" i="1"/>
  <c r="Q504" i="1"/>
  <c r="K504" i="1"/>
  <c r="J504" i="1"/>
  <c r="M504" i="1"/>
  <c r="R504" i="1"/>
  <c r="A488" i="1"/>
  <c r="B488" i="1"/>
  <c r="L488" i="1"/>
  <c r="N488" i="1"/>
  <c r="O488" i="1"/>
  <c r="P488" i="1"/>
  <c r="Q488" i="1"/>
  <c r="K488" i="1"/>
  <c r="R488" i="1"/>
  <c r="M488" i="1"/>
  <c r="J488" i="1"/>
  <c r="A464" i="1"/>
  <c r="B464" i="1"/>
  <c r="L464" i="1"/>
  <c r="M464" i="1"/>
  <c r="N464" i="1"/>
  <c r="O464" i="1"/>
  <c r="P464" i="1"/>
  <c r="Q464" i="1"/>
  <c r="K464" i="1"/>
  <c r="J464" i="1"/>
  <c r="R464" i="1"/>
  <c r="A448" i="1"/>
  <c r="B448" i="1"/>
  <c r="K448" i="1"/>
  <c r="P448" i="1"/>
  <c r="L448" i="1"/>
  <c r="M448" i="1"/>
  <c r="N448" i="1"/>
  <c r="O448" i="1"/>
  <c r="Q448" i="1"/>
  <c r="R448" i="1"/>
  <c r="J448" i="1"/>
  <c r="B238" i="1"/>
  <c r="A238" i="1"/>
  <c r="J238" i="1"/>
  <c r="R238" i="1"/>
  <c r="K238" i="1"/>
  <c r="L238" i="1"/>
  <c r="M238" i="1"/>
  <c r="N238" i="1"/>
  <c r="O238" i="1"/>
  <c r="P238" i="1"/>
  <c r="Q238" i="1"/>
  <c r="A350" i="1"/>
  <c r="B350" i="1"/>
  <c r="K350" i="1"/>
  <c r="L350" i="1"/>
  <c r="M350" i="1"/>
  <c r="P350" i="1"/>
  <c r="Q350" i="1"/>
  <c r="J350" i="1"/>
  <c r="R350" i="1"/>
  <c r="A939" i="1"/>
  <c r="B939" i="1"/>
  <c r="K939" i="1"/>
  <c r="M939" i="1"/>
  <c r="N939" i="1"/>
  <c r="O939" i="1"/>
  <c r="Q939" i="1"/>
  <c r="J939" i="1"/>
  <c r="L939" i="1"/>
  <c r="P939" i="1"/>
  <c r="R939" i="1"/>
  <c r="A1143" i="1"/>
  <c r="B1143" i="1"/>
  <c r="O1143" i="1"/>
  <c r="P1143" i="1"/>
  <c r="Q1143" i="1"/>
  <c r="J1143" i="1"/>
  <c r="R1143" i="1"/>
  <c r="K1143" i="1"/>
  <c r="L1143" i="1"/>
  <c r="M1143" i="1"/>
  <c r="N1143" i="1"/>
  <c r="A180" i="1"/>
  <c r="B180" i="1"/>
  <c r="M180" i="1"/>
  <c r="O180" i="1"/>
  <c r="Q180" i="1"/>
  <c r="J180" i="1"/>
  <c r="R180" i="1"/>
  <c r="K180" i="1"/>
  <c r="L180" i="1"/>
  <c r="N180" i="1"/>
  <c r="P180" i="1"/>
  <c r="A1183" i="1"/>
  <c r="B1183" i="1"/>
  <c r="O1183" i="1"/>
  <c r="P1183" i="1"/>
  <c r="Q1183" i="1"/>
  <c r="J1183" i="1"/>
  <c r="R1183" i="1"/>
  <c r="K1183" i="1"/>
  <c r="L1183" i="1"/>
  <c r="M1183" i="1"/>
  <c r="N1183" i="1"/>
  <c r="B1173" i="1"/>
  <c r="A1173" i="1"/>
  <c r="Q1173" i="1"/>
  <c r="J1173" i="1"/>
  <c r="R1173" i="1"/>
  <c r="K1173" i="1"/>
  <c r="L1173" i="1"/>
  <c r="M1173" i="1"/>
  <c r="N1173" i="1"/>
  <c r="O1173" i="1"/>
  <c r="P1173" i="1"/>
  <c r="A1163" i="1"/>
  <c r="B1163" i="1"/>
  <c r="K1163" i="1"/>
  <c r="N1163" i="1"/>
  <c r="L1163" i="1"/>
  <c r="M1163" i="1"/>
  <c r="O1163" i="1"/>
  <c r="P1163" i="1"/>
  <c r="Q1163" i="1"/>
  <c r="J1163" i="1"/>
  <c r="R1163" i="1"/>
  <c r="A1153" i="1"/>
  <c r="B1153" i="1"/>
  <c r="M1153" i="1"/>
  <c r="N1153" i="1"/>
  <c r="O1153" i="1"/>
  <c r="P1153" i="1"/>
  <c r="Q1153" i="1"/>
  <c r="J1153" i="1"/>
  <c r="R1153" i="1"/>
  <c r="K1153" i="1"/>
  <c r="L1153" i="1"/>
  <c r="B340" i="1"/>
  <c r="A340" i="1"/>
  <c r="M340" i="1"/>
  <c r="P340" i="1"/>
  <c r="Q340" i="1"/>
  <c r="J340" i="1"/>
  <c r="R340" i="1"/>
  <c r="K340" i="1"/>
  <c r="L340" i="1"/>
  <c r="A1029" i="1"/>
  <c r="B1029" i="1"/>
  <c r="O1029" i="1"/>
  <c r="P1029" i="1"/>
  <c r="Q1029" i="1"/>
  <c r="J1029" i="1"/>
  <c r="R1029" i="1"/>
  <c r="K1029" i="1"/>
  <c r="L1029" i="1"/>
  <c r="M1029" i="1"/>
  <c r="N1029"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689" i="1"/>
  <c r="B689" i="1"/>
  <c r="L689" i="1"/>
  <c r="M689" i="1"/>
  <c r="K689" i="1"/>
  <c r="N689" i="1"/>
  <c r="O689" i="1"/>
  <c r="P689" i="1"/>
  <c r="Q689" i="1"/>
  <c r="R689" i="1"/>
  <c r="J689" i="1"/>
  <c r="A981" i="1"/>
  <c r="B981" i="1"/>
  <c r="O981" i="1"/>
  <c r="P981" i="1"/>
  <c r="Q981" i="1"/>
  <c r="J981" i="1"/>
  <c r="R981" i="1"/>
  <c r="K981" i="1"/>
  <c r="L981" i="1"/>
  <c r="M981" i="1"/>
  <c r="N981" i="1"/>
  <c r="A1044" i="1"/>
  <c r="B1044" i="1"/>
  <c r="P1044" i="1"/>
  <c r="Q1044" i="1"/>
  <c r="J1044" i="1"/>
  <c r="R1044" i="1"/>
  <c r="K1044" i="1"/>
  <c r="L1044" i="1"/>
  <c r="M1044" i="1"/>
  <c r="N1044" i="1"/>
  <c r="O1044" i="1"/>
  <c r="A1055" i="1"/>
  <c r="B1055" i="1"/>
  <c r="M1055" i="1"/>
  <c r="N1055" i="1"/>
  <c r="O1055" i="1"/>
  <c r="P1055" i="1"/>
  <c r="Q1055" i="1"/>
  <c r="J1055" i="1"/>
  <c r="R1055" i="1"/>
  <c r="K1055" i="1"/>
  <c r="L1055" i="1"/>
  <c r="B1066" i="1"/>
  <c r="A1066" i="1"/>
  <c r="J1066" i="1"/>
  <c r="R1066" i="1"/>
  <c r="K1066" i="1"/>
  <c r="L1066" i="1"/>
  <c r="M1066" i="1"/>
  <c r="N1066" i="1"/>
  <c r="O1066" i="1"/>
  <c r="P1066" i="1"/>
  <c r="Q1066" i="1"/>
  <c r="A1087" i="1"/>
  <c r="B1087" i="1"/>
  <c r="N1087" i="1"/>
  <c r="O1087" i="1"/>
  <c r="P1087" i="1"/>
  <c r="Q1087" i="1"/>
  <c r="J1087" i="1"/>
  <c r="R1087" i="1"/>
  <c r="K1087" i="1"/>
  <c r="L1087" i="1"/>
  <c r="M1087" i="1"/>
  <c r="A1105" i="1"/>
  <c r="B1105" i="1"/>
  <c r="M1105" i="1"/>
  <c r="N1105" i="1"/>
  <c r="O1105" i="1"/>
  <c r="P1105" i="1"/>
  <c r="Q1105" i="1"/>
  <c r="J1105" i="1"/>
  <c r="R1105" i="1"/>
  <c r="K1105" i="1"/>
  <c r="L1105" i="1"/>
  <c r="A1117" i="1"/>
  <c r="B1117" i="1"/>
  <c r="Q1117" i="1"/>
  <c r="J1117" i="1"/>
  <c r="R1117" i="1"/>
  <c r="K1117" i="1"/>
  <c r="L1117" i="1"/>
  <c r="M1117" i="1"/>
  <c r="N1117" i="1"/>
  <c r="O1117" i="1"/>
  <c r="P1117"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37" i="1"/>
  <c r="B1037" i="1"/>
  <c r="O1037" i="1"/>
  <c r="P1037" i="1"/>
  <c r="Q1037" i="1"/>
  <c r="J1037" i="1"/>
  <c r="R1037" i="1"/>
  <c r="K1037" i="1"/>
  <c r="L1037" i="1"/>
  <c r="M1037" i="1"/>
  <c r="N1037" i="1"/>
  <c r="B1110" i="1"/>
  <c r="A1110" i="1"/>
  <c r="P1110" i="1"/>
  <c r="Q1110" i="1"/>
  <c r="J1110" i="1"/>
  <c r="R1110" i="1"/>
  <c r="K1110" i="1"/>
  <c r="L1110" i="1"/>
  <c r="M1110" i="1"/>
  <c r="N1110" i="1"/>
  <c r="O1110" i="1"/>
  <c r="A1111" i="1"/>
  <c r="B1111" i="1"/>
  <c r="O1111" i="1"/>
  <c r="P1111" i="1"/>
  <c r="Q1111" i="1"/>
  <c r="J1111" i="1"/>
  <c r="R1111" i="1"/>
  <c r="K1111" i="1"/>
  <c r="L1111" i="1"/>
  <c r="M1111" i="1"/>
  <c r="N1111"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58" i="1"/>
  <c r="A1058" i="1"/>
  <c r="J1058" i="1"/>
  <c r="R1058" i="1"/>
  <c r="K1058" i="1"/>
  <c r="L1058" i="1"/>
  <c r="M1058" i="1"/>
  <c r="N1058" i="1"/>
  <c r="O1058" i="1"/>
  <c r="P1058" i="1"/>
  <c r="Q1058" i="1"/>
  <c r="A434" i="1"/>
  <c r="B434" i="1"/>
  <c r="Q434" i="1"/>
  <c r="N434" i="1"/>
  <c r="J434" i="1"/>
  <c r="K434" i="1"/>
  <c r="L434" i="1"/>
  <c r="M434" i="1"/>
  <c r="O434" i="1"/>
  <c r="P434" i="1"/>
  <c r="R434"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991" i="1"/>
  <c r="B991" i="1"/>
  <c r="M991" i="1"/>
  <c r="N991" i="1"/>
  <c r="O991" i="1"/>
  <c r="P991" i="1"/>
  <c r="Q991" i="1"/>
  <c r="J991" i="1"/>
  <c r="R991" i="1"/>
  <c r="K991" i="1"/>
  <c r="L991" i="1"/>
  <c r="A952" i="1"/>
  <c r="B952" i="1"/>
  <c r="Q952" i="1"/>
  <c r="M952" i="1"/>
  <c r="J952" i="1"/>
  <c r="K952" i="1"/>
  <c r="L952" i="1"/>
  <c r="N952" i="1"/>
  <c r="O952" i="1"/>
  <c r="P952" i="1"/>
  <c r="R952" i="1"/>
  <c r="A107" i="1"/>
  <c r="B107" i="1"/>
  <c r="N107" i="1"/>
  <c r="O107" i="1"/>
  <c r="Q107" i="1"/>
  <c r="K107" i="1"/>
  <c r="M107" i="1"/>
  <c r="P107" i="1"/>
  <c r="R107" i="1"/>
  <c r="J107" i="1"/>
  <c r="L107" i="1"/>
  <c r="A437" i="1"/>
  <c r="B437" i="1"/>
  <c r="N437" i="1"/>
  <c r="K437" i="1"/>
  <c r="O437" i="1"/>
  <c r="P437" i="1"/>
  <c r="Q437" i="1"/>
  <c r="R437" i="1"/>
  <c r="J437" i="1"/>
  <c r="M437" i="1"/>
  <c r="L437" i="1"/>
  <c r="A502" i="1"/>
  <c r="B502" i="1"/>
  <c r="N502" i="1"/>
  <c r="P502" i="1"/>
  <c r="Q502" i="1"/>
  <c r="J502" i="1"/>
  <c r="R502" i="1"/>
  <c r="K502" i="1"/>
  <c r="M502" i="1"/>
  <c r="O502" i="1"/>
  <c r="L502" i="1"/>
  <c r="A494" i="1"/>
  <c r="B494" i="1"/>
  <c r="N494" i="1"/>
  <c r="P494" i="1"/>
  <c r="Q494" i="1"/>
  <c r="J494" i="1"/>
  <c r="R494" i="1"/>
  <c r="K494" i="1"/>
  <c r="M494" i="1"/>
  <c r="L494" i="1"/>
  <c r="O494" i="1"/>
  <c r="A486" i="1"/>
  <c r="B486" i="1"/>
  <c r="N486" i="1"/>
  <c r="P486" i="1"/>
  <c r="Q486" i="1"/>
  <c r="J486" i="1"/>
  <c r="R486" i="1"/>
  <c r="K486" i="1"/>
  <c r="M486" i="1"/>
  <c r="L486" i="1"/>
  <c r="O486" i="1"/>
  <c r="A478" i="1"/>
  <c r="B478" i="1"/>
  <c r="N478" i="1"/>
  <c r="O478" i="1"/>
  <c r="P478" i="1"/>
  <c r="Q478" i="1"/>
  <c r="J478" i="1"/>
  <c r="R478" i="1"/>
  <c r="K478" i="1"/>
  <c r="M478" i="1"/>
  <c r="L478" i="1"/>
  <c r="A470" i="1"/>
  <c r="B470" i="1"/>
  <c r="N470" i="1"/>
  <c r="O470" i="1"/>
  <c r="P470" i="1"/>
  <c r="Q470" i="1"/>
  <c r="J470" i="1"/>
  <c r="R470" i="1"/>
  <c r="K470" i="1"/>
  <c r="M470" i="1"/>
  <c r="L470" i="1"/>
  <c r="A462" i="1"/>
  <c r="B462" i="1"/>
  <c r="M462" i="1"/>
  <c r="J462" i="1"/>
  <c r="N462" i="1"/>
  <c r="O462" i="1"/>
  <c r="P462" i="1"/>
  <c r="Q462" i="1"/>
  <c r="R462" i="1"/>
  <c r="L462" i="1"/>
  <c r="K462" i="1"/>
  <c r="A454" i="1"/>
  <c r="B454" i="1"/>
  <c r="M454" i="1"/>
  <c r="J454" i="1"/>
  <c r="R454" i="1"/>
  <c r="K454" i="1"/>
  <c r="L454" i="1"/>
  <c r="N454" i="1"/>
  <c r="O454" i="1"/>
  <c r="P454" i="1"/>
  <c r="Q454" i="1"/>
  <c r="A446" i="1"/>
  <c r="B446" i="1"/>
  <c r="M446" i="1"/>
  <c r="J446" i="1"/>
  <c r="R446" i="1"/>
  <c r="K446" i="1"/>
  <c r="L446" i="1"/>
  <c r="N446" i="1"/>
  <c r="O446" i="1"/>
  <c r="Q446" i="1"/>
  <c r="P446" i="1"/>
  <c r="A997" i="1"/>
  <c r="B997" i="1"/>
  <c r="O997" i="1"/>
  <c r="P997" i="1"/>
  <c r="Q997" i="1"/>
  <c r="J997" i="1"/>
  <c r="R997" i="1"/>
  <c r="K997" i="1"/>
  <c r="L997" i="1"/>
  <c r="M997" i="1"/>
  <c r="N997" i="1"/>
  <c r="A271" i="1"/>
  <c r="B271" i="1"/>
  <c r="Q271" i="1"/>
  <c r="J271" i="1"/>
  <c r="K271" i="1"/>
  <c r="L271" i="1"/>
  <c r="M271" i="1"/>
  <c r="N271" i="1"/>
  <c r="O271" i="1"/>
  <c r="P271" i="1"/>
  <c r="R271" i="1"/>
  <c r="A317" i="1"/>
  <c r="B317" i="1"/>
  <c r="L317" i="1"/>
  <c r="M317" i="1"/>
  <c r="N317" i="1"/>
  <c r="O317" i="1"/>
  <c r="P317" i="1"/>
  <c r="Q317" i="1"/>
  <c r="J317" i="1"/>
  <c r="R317" i="1"/>
  <c r="K317" i="1"/>
  <c r="A1013" i="1"/>
  <c r="B1013" i="1"/>
  <c r="O1013" i="1"/>
  <c r="P1013" i="1"/>
  <c r="Q1013" i="1"/>
  <c r="J1013" i="1"/>
  <c r="R1013" i="1"/>
  <c r="K1013" i="1"/>
  <c r="L1013" i="1"/>
  <c r="M1013" i="1"/>
  <c r="N1013" i="1"/>
  <c r="A1021" i="1"/>
  <c r="B1021" i="1"/>
  <c r="O1021" i="1"/>
  <c r="P1021" i="1"/>
  <c r="Q1021" i="1"/>
  <c r="J1021" i="1"/>
  <c r="R1021" i="1"/>
  <c r="K1021" i="1"/>
  <c r="L1021" i="1"/>
  <c r="M1021" i="1"/>
  <c r="N1021" i="1"/>
  <c r="A944" i="1"/>
  <c r="B944" i="1"/>
  <c r="P944" i="1"/>
  <c r="Q944" i="1"/>
  <c r="J944" i="1"/>
  <c r="R944" i="1"/>
  <c r="L944" i="1"/>
  <c r="K944" i="1"/>
  <c r="M944" i="1"/>
  <c r="N944" i="1"/>
  <c r="O944" i="1"/>
  <c r="A333" i="1"/>
  <c r="B333" i="1"/>
  <c r="L333" i="1"/>
  <c r="M333" i="1"/>
  <c r="N333" i="1"/>
  <c r="O333" i="1"/>
  <c r="P333" i="1"/>
  <c r="Q333" i="1"/>
  <c r="J333" i="1"/>
  <c r="R333" i="1"/>
  <c r="K333" i="1"/>
  <c r="B208" i="1"/>
  <c r="A208" i="1"/>
  <c r="P208" i="1"/>
  <c r="Q208" i="1"/>
  <c r="J208" i="1"/>
  <c r="R208" i="1"/>
  <c r="K208" i="1"/>
  <c r="L208" i="1"/>
  <c r="M208" i="1"/>
  <c r="N208" i="1"/>
  <c r="O208" i="1"/>
  <c r="B216" i="1"/>
  <c r="A216" i="1"/>
  <c r="P216" i="1"/>
  <c r="Q216" i="1"/>
  <c r="J216" i="1"/>
  <c r="R216" i="1"/>
  <c r="K216" i="1"/>
  <c r="L216" i="1"/>
  <c r="M216" i="1"/>
  <c r="N216" i="1"/>
  <c r="O216" i="1"/>
  <c r="A1149" i="1"/>
  <c r="B1149" i="1"/>
  <c r="Q1149" i="1"/>
  <c r="J1149" i="1"/>
  <c r="R1149" i="1"/>
  <c r="K1149" i="1"/>
  <c r="L1149" i="1"/>
  <c r="M1149" i="1"/>
  <c r="N1149" i="1"/>
  <c r="O1149" i="1"/>
  <c r="P1149" i="1"/>
  <c r="A1189" i="1"/>
  <c r="B1189" i="1"/>
  <c r="Q1189" i="1"/>
  <c r="J1189" i="1"/>
  <c r="R1189" i="1"/>
  <c r="K1189" i="1"/>
  <c r="L1189" i="1"/>
  <c r="M1189" i="1"/>
  <c r="N1189" i="1"/>
  <c r="O1189" i="1"/>
  <c r="P1189" i="1"/>
  <c r="A1176" i="1"/>
  <c r="B1176" i="1"/>
  <c r="N1176" i="1"/>
  <c r="O1176" i="1"/>
  <c r="P1176" i="1"/>
  <c r="Q1176" i="1"/>
  <c r="J1176" i="1"/>
  <c r="R1176" i="1"/>
  <c r="K1176" i="1"/>
  <c r="L1176" i="1"/>
  <c r="M1176" i="1"/>
  <c r="B1166" i="1"/>
  <c r="A1166" i="1"/>
  <c r="P1166" i="1"/>
  <c r="K1166" i="1"/>
  <c r="Q1166" i="1"/>
  <c r="J1166" i="1"/>
  <c r="R1166" i="1"/>
  <c r="L1166" i="1"/>
  <c r="M1166" i="1"/>
  <c r="N1166" i="1"/>
  <c r="O1166" i="1"/>
  <c r="A1156" i="1"/>
  <c r="B1156" i="1"/>
  <c r="J1156" i="1"/>
  <c r="R1156" i="1"/>
  <c r="K1156" i="1"/>
  <c r="M1156" i="1"/>
  <c r="L1156" i="1"/>
  <c r="N1156" i="1"/>
  <c r="O1156" i="1"/>
  <c r="P1156" i="1"/>
  <c r="Q1156" i="1"/>
  <c r="A1031" i="1"/>
  <c r="B1031" i="1"/>
  <c r="M1031" i="1"/>
  <c r="N1031" i="1"/>
  <c r="O1031" i="1"/>
  <c r="P1031" i="1"/>
  <c r="Q1031" i="1"/>
  <c r="J1031" i="1"/>
  <c r="R1031" i="1"/>
  <c r="K1031" i="1"/>
  <c r="L1031" i="1"/>
  <c r="A1053" i="1"/>
  <c r="B1053" i="1"/>
  <c r="O1053" i="1"/>
  <c r="P1053" i="1"/>
  <c r="Q1053" i="1"/>
  <c r="J1053" i="1"/>
  <c r="R1053" i="1"/>
  <c r="K1053" i="1"/>
  <c r="L1053" i="1"/>
  <c r="M1053" i="1"/>
  <c r="N1053"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08" i="1"/>
  <c r="B508" i="1"/>
  <c r="P508" i="1"/>
  <c r="J508" i="1"/>
  <c r="R508" i="1"/>
  <c r="K508" i="1"/>
  <c r="L508" i="1"/>
  <c r="M508" i="1"/>
  <c r="O508" i="1"/>
  <c r="N508" i="1"/>
  <c r="Q508" i="1"/>
  <c r="A147" i="1"/>
  <c r="B147" i="1"/>
  <c r="N147" i="1"/>
  <c r="O147" i="1"/>
  <c r="P147" i="1"/>
  <c r="Q147" i="1"/>
  <c r="J147" i="1"/>
  <c r="R147" i="1"/>
  <c r="K147" i="1"/>
  <c r="L147" i="1"/>
  <c r="M147" i="1"/>
  <c r="A466" i="1"/>
  <c r="B466" i="1"/>
  <c r="J466" i="1"/>
  <c r="R466" i="1"/>
  <c r="K466" i="1"/>
  <c r="L466" i="1"/>
  <c r="M466" i="1"/>
  <c r="N466" i="1"/>
  <c r="O466" i="1"/>
  <c r="Q466" i="1"/>
  <c r="P466" i="1"/>
  <c r="A231" i="1"/>
  <c r="B231" i="1"/>
  <c r="Q231" i="1"/>
  <c r="J231" i="1"/>
  <c r="R231" i="1"/>
  <c r="K231" i="1"/>
  <c r="L231" i="1"/>
  <c r="M231" i="1"/>
  <c r="N231" i="1"/>
  <c r="O231" i="1"/>
  <c r="P231" i="1"/>
  <c r="A975" i="1"/>
  <c r="B975" i="1"/>
  <c r="M975" i="1"/>
  <c r="N975" i="1"/>
  <c r="O975" i="1"/>
  <c r="P975" i="1"/>
  <c r="Q975" i="1"/>
  <c r="J975" i="1"/>
  <c r="R975" i="1"/>
  <c r="K975" i="1"/>
  <c r="L975" i="1"/>
  <c r="A1115" i="1"/>
  <c r="B1115" i="1"/>
  <c r="K1115" i="1"/>
  <c r="L1115" i="1"/>
  <c r="M1115" i="1"/>
  <c r="N1115" i="1"/>
  <c r="O1115" i="1"/>
  <c r="P1115" i="1"/>
  <c r="Q1115" i="1"/>
  <c r="J1115" i="1"/>
  <c r="R1115" i="1"/>
  <c r="A285" i="1"/>
  <c r="B285" i="1"/>
  <c r="N285" i="1"/>
  <c r="P285" i="1"/>
  <c r="Q285" i="1"/>
  <c r="M285" i="1"/>
  <c r="O285" i="1"/>
  <c r="R285" i="1"/>
  <c r="J285" i="1"/>
  <c r="K285" i="1"/>
  <c r="L285" i="1"/>
  <c r="A81" i="1"/>
  <c r="B81" i="1"/>
  <c r="J81" i="1"/>
  <c r="R81" i="1"/>
  <c r="M81" i="1"/>
  <c r="N81" i="1"/>
  <c r="O81" i="1"/>
  <c r="P81" i="1"/>
  <c r="Q81" i="1"/>
  <c r="K81" i="1"/>
  <c r="L81" i="1"/>
  <c r="A472" i="1"/>
  <c r="B472" i="1"/>
  <c r="L472" i="1"/>
  <c r="M472" i="1"/>
  <c r="N472" i="1"/>
  <c r="O472" i="1"/>
  <c r="P472" i="1"/>
  <c r="Q472" i="1"/>
  <c r="K472" i="1"/>
  <c r="J472" i="1"/>
  <c r="R472" i="1"/>
  <c r="A341" i="1"/>
  <c r="B341" i="1"/>
  <c r="L341" i="1"/>
  <c r="M341" i="1"/>
  <c r="P341" i="1"/>
  <c r="Q341" i="1"/>
  <c r="J341" i="1"/>
  <c r="R341" i="1"/>
  <c r="K341" i="1"/>
  <c r="A1030" i="1"/>
  <c r="B1030" i="1"/>
  <c r="N1030" i="1"/>
  <c r="O1030" i="1"/>
  <c r="P1030" i="1"/>
  <c r="Q1030" i="1"/>
  <c r="J1030" i="1"/>
  <c r="R1030" i="1"/>
  <c r="K1030" i="1"/>
  <c r="L1030" i="1"/>
  <c r="M1030"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691" i="1"/>
  <c r="B691" i="1"/>
  <c r="J691" i="1"/>
  <c r="R691" i="1"/>
  <c r="K691" i="1"/>
  <c r="O691" i="1"/>
  <c r="P691" i="1"/>
  <c r="Q691" i="1"/>
  <c r="L691" i="1"/>
  <c r="M691" i="1"/>
  <c r="N691" i="1"/>
  <c r="A980" i="1"/>
  <c r="B980" i="1"/>
  <c r="P980" i="1"/>
  <c r="Q980" i="1"/>
  <c r="J980" i="1"/>
  <c r="R980" i="1"/>
  <c r="K980" i="1"/>
  <c r="L980" i="1"/>
  <c r="M980" i="1"/>
  <c r="N980" i="1"/>
  <c r="O980" i="1"/>
  <c r="A1048" i="1"/>
  <c r="B1048" i="1"/>
  <c r="L1048" i="1"/>
  <c r="M1048" i="1"/>
  <c r="N1048" i="1"/>
  <c r="O1048" i="1"/>
  <c r="P1048" i="1"/>
  <c r="Q1048" i="1"/>
  <c r="J1048" i="1"/>
  <c r="R1048" i="1"/>
  <c r="K1048" i="1"/>
  <c r="B1054" i="1"/>
  <c r="A1054" i="1"/>
  <c r="N1054" i="1"/>
  <c r="O1054" i="1"/>
  <c r="P1054" i="1"/>
  <c r="Q1054" i="1"/>
  <c r="J1054" i="1"/>
  <c r="R1054" i="1"/>
  <c r="K1054" i="1"/>
  <c r="L1054" i="1"/>
  <c r="M1054" i="1"/>
  <c r="A1067" i="1"/>
  <c r="B1067" i="1"/>
  <c r="Q1067" i="1"/>
  <c r="J1067" i="1"/>
  <c r="R1067" i="1"/>
  <c r="K1067" i="1"/>
  <c r="L1067" i="1"/>
  <c r="M1067" i="1"/>
  <c r="N1067" i="1"/>
  <c r="O1067" i="1"/>
  <c r="P1067" i="1"/>
  <c r="A1088" i="1"/>
  <c r="B1088" i="1"/>
  <c r="M1088" i="1"/>
  <c r="N1088" i="1"/>
  <c r="O1088" i="1"/>
  <c r="P1088" i="1"/>
  <c r="Q1088" i="1"/>
  <c r="J1088" i="1"/>
  <c r="R1088" i="1"/>
  <c r="L1088" i="1"/>
  <c r="K1088" i="1"/>
  <c r="B1106" i="1"/>
  <c r="A1106" i="1"/>
  <c r="L1106" i="1"/>
  <c r="M1106" i="1"/>
  <c r="N1106" i="1"/>
  <c r="O1106" i="1"/>
  <c r="P1106" i="1"/>
  <c r="Q1106" i="1"/>
  <c r="J1106" i="1"/>
  <c r="R1106" i="1"/>
  <c r="K1106" i="1"/>
  <c r="B1118" i="1"/>
  <c r="A1118" i="1"/>
  <c r="P1118" i="1"/>
  <c r="Q1118" i="1"/>
  <c r="J1118" i="1"/>
  <c r="R1118" i="1"/>
  <c r="K1118" i="1"/>
  <c r="L1118" i="1"/>
  <c r="M1118" i="1"/>
  <c r="N1118" i="1"/>
  <c r="O1118"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972" i="1"/>
  <c r="B972" i="1"/>
  <c r="P972" i="1"/>
  <c r="Q972" i="1"/>
  <c r="J972" i="1"/>
  <c r="R972" i="1"/>
  <c r="K972" i="1"/>
  <c r="L972" i="1"/>
  <c r="M972" i="1"/>
  <c r="N972" i="1"/>
  <c r="O972"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988" i="1"/>
  <c r="B988" i="1"/>
  <c r="P988" i="1"/>
  <c r="Q988" i="1"/>
  <c r="J988" i="1"/>
  <c r="R988" i="1"/>
  <c r="K988" i="1"/>
  <c r="L988" i="1"/>
  <c r="M988" i="1"/>
  <c r="N988" i="1"/>
  <c r="O988" i="1"/>
  <c r="B346" i="1"/>
  <c r="A346" i="1"/>
  <c r="P346" i="1"/>
  <c r="Q346" i="1"/>
  <c r="J346" i="1"/>
  <c r="R346" i="1"/>
  <c r="K346" i="1"/>
  <c r="L346" i="1"/>
  <c r="M346" i="1"/>
  <c r="A347" i="1"/>
  <c r="B347" i="1"/>
  <c r="P347" i="1"/>
  <c r="Q347" i="1"/>
  <c r="J347" i="1"/>
  <c r="R347" i="1"/>
  <c r="K347" i="1"/>
  <c r="L347" i="1"/>
  <c r="M347"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09" i="1"/>
  <c r="B1109" i="1"/>
  <c r="Q1109" i="1"/>
  <c r="J1109" i="1"/>
  <c r="R1109" i="1"/>
  <c r="K1109" i="1"/>
  <c r="L1109" i="1"/>
  <c r="M1109" i="1"/>
  <c r="N1109" i="1"/>
  <c r="O1109" i="1"/>
  <c r="P110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35" i="1"/>
  <c r="B935" i="1"/>
  <c r="N935" i="1"/>
  <c r="O935" i="1"/>
  <c r="P935" i="1"/>
  <c r="Q935" i="1"/>
  <c r="J935" i="1"/>
  <c r="R935" i="1"/>
  <c r="K935" i="1"/>
  <c r="M935" i="1"/>
  <c r="L935" i="1"/>
  <c r="A133" i="1"/>
  <c r="B133" i="1"/>
  <c r="L133" i="1"/>
  <c r="M133" i="1"/>
  <c r="N133" i="1"/>
  <c r="O133" i="1"/>
  <c r="P133" i="1"/>
  <c r="Q133" i="1"/>
  <c r="J133" i="1"/>
  <c r="R133" i="1"/>
  <c r="K133" i="1"/>
  <c r="A1042" i="1"/>
  <c r="B1042" i="1"/>
  <c r="J1042" i="1"/>
  <c r="R1042" i="1"/>
  <c r="K1042" i="1"/>
  <c r="L1042" i="1"/>
  <c r="M1042" i="1"/>
  <c r="N1042" i="1"/>
  <c r="O1042" i="1"/>
  <c r="P1042" i="1"/>
  <c r="Q1042" i="1"/>
  <c r="A990" i="1"/>
  <c r="B990" i="1"/>
  <c r="N990" i="1"/>
  <c r="O990" i="1"/>
  <c r="P990" i="1"/>
  <c r="Q990" i="1"/>
  <c r="J990" i="1"/>
  <c r="R990" i="1"/>
  <c r="K990" i="1"/>
  <c r="L990" i="1"/>
  <c r="M990" i="1"/>
  <c r="A953" i="1"/>
  <c r="B953" i="1"/>
  <c r="L953" i="1"/>
  <c r="J953" i="1"/>
  <c r="K953" i="1"/>
  <c r="M953" i="1"/>
  <c r="N953" i="1"/>
  <c r="O953" i="1"/>
  <c r="P953" i="1"/>
  <c r="Q953" i="1"/>
  <c r="R953" i="1"/>
  <c r="A108" i="1"/>
  <c r="B108" i="1"/>
  <c r="M108" i="1"/>
  <c r="N108" i="1"/>
  <c r="P108" i="1"/>
  <c r="J108" i="1"/>
  <c r="R108" i="1"/>
  <c r="K108" i="1"/>
  <c r="L108" i="1"/>
  <c r="O108" i="1"/>
  <c r="Q108" i="1"/>
  <c r="A438" i="1"/>
  <c r="B438" i="1"/>
  <c r="M438" i="1"/>
  <c r="J438" i="1"/>
  <c r="R438" i="1"/>
  <c r="P438" i="1"/>
  <c r="Q438" i="1"/>
  <c r="K438" i="1"/>
  <c r="L438" i="1"/>
  <c r="O438" i="1"/>
  <c r="N438" i="1"/>
  <c r="A501" i="1"/>
  <c r="B501" i="1"/>
  <c r="O501" i="1"/>
  <c r="Q501" i="1"/>
  <c r="J501" i="1"/>
  <c r="R501" i="1"/>
  <c r="K501" i="1"/>
  <c r="L501" i="1"/>
  <c r="N501" i="1"/>
  <c r="M501" i="1"/>
  <c r="P501" i="1"/>
  <c r="A493" i="1"/>
  <c r="B493" i="1"/>
  <c r="O493" i="1"/>
  <c r="Q493" i="1"/>
  <c r="J493" i="1"/>
  <c r="R493" i="1"/>
  <c r="K493" i="1"/>
  <c r="L493" i="1"/>
  <c r="N493" i="1"/>
  <c r="M493" i="1"/>
  <c r="P493" i="1"/>
  <c r="A485" i="1"/>
  <c r="B485" i="1"/>
  <c r="O485" i="1"/>
  <c r="Q485" i="1"/>
  <c r="J485" i="1"/>
  <c r="R485" i="1"/>
  <c r="K485" i="1"/>
  <c r="L485" i="1"/>
  <c r="N485" i="1"/>
  <c r="M485" i="1"/>
  <c r="P485" i="1"/>
  <c r="A477" i="1"/>
  <c r="B477" i="1"/>
  <c r="O477" i="1"/>
  <c r="P477" i="1"/>
  <c r="Q477" i="1"/>
  <c r="J477" i="1"/>
  <c r="R477" i="1"/>
  <c r="K477" i="1"/>
  <c r="L477" i="1"/>
  <c r="N477" i="1"/>
  <c r="M477" i="1"/>
  <c r="A469" i="1"/>
  <c r="B469" i="1"/>
  <c r="O469" i="1"/>
  <c r="P469" i="1"/>
  <c r="Q469" i="1"/>
  <c r="J469" i="1"/>
  <c r="R469" i="1"/>
  <c r="K469" i="1"/>
  <c r="L469" i="1"/>
  <c r="N469" i="1"/>
  <c r="M469" i="1"/>
  <c r="A461" i="1"/>
  <c r="B461" i="1"/>
  <c r="N461" i="1"/>
  <c r="K461" i="1"/>
  <c r="L461" i="1"/>
  <c r="M461" i="1"/>
  <c r="O461" i="1"/>
  <c r="P461" i="1"/>
  <c r="Q461" i="1"/>
  <c r="R461" i="1"/>
  <c r="J461" i="1"/>
  <c r="A453" i="1"/>
  <c r="B453" i="1"/>
  <c r="N453" i="1"/>
  <c r="K453" i="1"/>
  <c r="J453" i="1"/>
  <c r="L453" i="1"/>
  <c r="M453" i="1"/>
  <c r="O453" i="1"/>
  <c r="P453" i="1"/>
  <c r="R453" i="1"/>
  <c r="Q453" i="1"/>
  <c r="A445" i="1"/>
  <c r="B445" i="1"/>
  <c r="N445" i="1"/>
  <c r="K445" i="1"/>
  <c r="Q445" i="1"/>
  <c r="R445" i="1"/>
  <c r="J445" i="1"/>
  <c r="L445" i="1"/>
  <c r="M445" i="1"/>
  <c r="P445" i="1"/>
  <c r="O445" i="1"/>
  <c r="A998" i="1"/>
  <c r="B998" i="1"/>
  <c r="N998" i="1"/>
  <c r="O998" i="1"/>
  <c r="P998" i="1"/>
  <c r="Q998" i="1"/>
  <c r="J998" i="1"/>
  <c r="R998" i="1"/>
  <c r="K998" i="1"/>
  <c r="L998" i="1"/>
  <c r="M998" i="1"/>
  <c r="B272" i="1"/>
  <c r="A272" i="1"/>
  <c r="P272" i="1"/>
  <c r="J272" i="1"/>
  <c r="R272" i="1"/>
  <c r="K272" i="1"/>
  <c r="L272" i="1"/>
  <c r="M272" i="1"/>
  <c r="N272" i="1"/>
  <c r="O272" i="1"/>
  <c r="Q272" i="1"/>
  <c r="B318" i="1"/>
  <c r="A318" i="1"/>
  <c r="K318" i="1"/>
  <c r="L318" i="1"/>
  <c r="M318" i="1"/>
  <c r="N318" i="1"/>
  <c r="O318" i="1"/>
  <c r="P318" i="1"/>
  <c r="Q318" i="1"/>
  <c r="R318" i="1"/>
  <c r="J318" i="1"/>
  <c r="A1014" i="1"/>
  <c r="B1014" i="1"/>
  <c r="N1014" i="1"/>
  <c r="O1014" i="1"/>
  <c r="P1014" i="1"/>
  <c r="Q1014" i="1"/>
  <c r="J1014" i="1"/>
  <c r="R1014" i="1"/>
  <c r="K1014" i="1"/>
  <c r="L1014" i="1"/>
  <c r="M1014" i="1"/>
  <c r="A1022" i="1"/>
  <c r="B1022" i="1"/>
  <c r="N1022" i="1"/>
  <c r="O1022" i="1"/>
  <c r="P1022" i="1"/>
  <c r="Q1022" i="1"/>
  <c r="J1022" i="1"/>
  <c r="R1022" i="1"/>
  <c r="K1022" i="1"/>
  <c r="L1022" i="1"/>
  <c r="M1022" i="1"/>
  <c r="B326" i="1"/>
  <c r="A326" i="1"/>
  <c r="K326" i="1"/>
  <c r="L326" i="1"/>
  <c r="M326" i="1"/>
  <c r="N326" i="1"/>
  <c r="O326" i="1"/>
  <c r="P326" i="1"/>
  <c r="Q326" i="1"/>
  <c r="J326" i="1"/>
  <c r="R326" i="1"/>
  <c r="B334" i="1"/>
  <c r="A334" i="1"/>
  <c r="K334" i="1"/>
  <c r="L334" i="1"/>
  <c r="M334" i="1"/>
  <c r="N334" i="1"/>
  <c r="O334" i="1"/>
  <c r="P334" i="1"/>
  <c r="Q334" i="1"/>
  <c r="J334" i="1"/>
  <c r="R334" i="1"/>
  <c r="A209" i="1"/>
  <c r="B209" i="1"/>
  <c r="O209" i="1"/>
  <c r="P209" i="1"/>
  <c r="Q209" i="1"/>
  <c r="J209" i="1"/>
  <c r="R209" i="1"/>
  <c r="K209" i="1"/>
  <c r="L209" i="1"/>
  <c r="M209" i="1"/>
  <c r="N209" i="1"/>
  <c r="A217" i="1"/>
  <c r="B217" i="1"/>
  <c r="O217" i="1"/>
  <c r="P217" i="1"/>
  <c r="Q217" i="1"/>
  <c r="J217" i="1"/>
  <c r="R217" i="1"/>
  <c r="K217" i="1"/>
  <c r="L217" i="1"/>
  <c r="M217" i="1"/>
  <c r="N217" i="1"/>
  <c r="A1148" i="1"/>
  <c r="B1148" i="1"/>
  <c r="J1148" i="1"/>
  <c r="R1148" i="1"/>
  <c r="K1148" i="1"/>
  <c r="L1148" i="1"/>
  <c r="M1148" i="1"/>
  <c r="N1148" i="1"/>
  <c r="O1148" i="1"/>
  <c r="P1148" i="1"/>
  <c r="Q1148" i="1"/>
  <c r="B1188" i="1"/>
  <c r="A1188" i="1"/>
  <c r="J1188" i="1"/>
  <c r="R1188" i="1"/>
  <c r="K1188" i="1"/>
  <c r="L1188" i="1"/>
  <c r="M1188" i="1"/>
  <c r="N1188" i="1"/>
  <c r="O1188" i="1"/>
  <c r="P1188" i="1"/>
  <c r="Q1188" i="1"/>
  <c r="A1179" i="1"/>
  <c r="B1179" i="1"/>
  <c r="K1179" i="1"/>
  <c r="L1179" i="1"/>
  <c r="M1179" i="1"/>
  <c r="N1179" i="1"/>
  <c r="O1179" i="1"/>
  <c r="P1179" i="1"/>
  <c r="Q1179" i="1"/>
  <c r="J1179" i="1"/>
  <c r="R1179" i="1"/>
  <c r="A1169" i="1"/>
  <c r="B1169" i="1"/>
  <c r="M1169" i="1"/>
  <c r="P1169" i="1"/>
  <c r="N1169" i="1"/>
  <c r="O1169" i="1"/>
  <c r="Q1169" i="1"/>
  <c r="J1169" i="1"/>
  <c r="R1169" i="1"/>
  <c r="K1169" i="1"/>
  <c r="L1169" i="1"/>
  <c r="A1159" i="1"/>
  <c r="B1159" i="1"/>
  <c r="O1159" i="1"/>
  <c r="P1159" i="1"/>
  <c r="J1159" i="1"/>
  <c r="Q1159" i="1"/>
  <c r="R1159" i="1"/>
  <c r="K1159" i="1"/>
  <c r="L1159" i="1"/>
  <c r="M1159" i="1"/>
  <c r="N1159" i="1"/>
  <c r="A1147" i="1"/>
  <c r="B1147" i="1"/>
  <c r="K1147" i="1"/>
  <c r="L1147" i="1"/>
  <c r="M1147" i="1"/>
  <c r="N1147" i="1"/>
  <c r="O1147" i="1"/>
  <c r="P1147" i="1"/>
  <c r="Q1147" i="1"/>
  <c r="J1147" i="1"/>
  <c r="R1147" i="1"/>
  <c r="A1187" i="1"/>
  <c r="B1187" i="1"/>
  <c r="K1187" i="1"/>
  <c r="L1187" i="1"/>
  <c r="M1187" i="1"/>
  <c r="N1187" i="1"/>
  <c r="O1187" i="1"/>
  <c r="Q1187" i="1"/>
  <c r="P1187" i="1"/>
  <c r="J1187" i="1"/>
  <c r="R1187" i="1"/>
  <c r="A1178" i="1"/>
  <c r="B1178" i="1"/>
  <c r="L1178" i="1"/>
  <c r="M1178" i="1"/>
  <c r="N1178" i="1"/>
  <c r="O1178" i="1"/>
  <c r="P1178" i="1"/>
  <c r="Q1178" i="1"/>
  <c r="J1178" i="1"/>
  <c r="R1178" i="1"/>
  <c r="K1178" i="1"/>
  <c r="A1168" i="1"/>
  <c r="B1168" i="1"/>
  <c r="N1168" i="1"/>
  <c r="Q1168" i="1"/>
  <c r="O1168" i="1"/>
  <c r="P1168" i="1"/>
  <c r="J1168" i="1"/>
  <c r="R1168" i="1"/>
  <c r="K1168" i="1"/>
  <c r="L1168" i="1"/>
  <c r="M1168" i="1"/>
  <c r="A1158" i="1"/>
  <c r="B1158" i="1"/>
  <c r="P1158" i="1"/>
  <c r="Q1158" i="1"/>
  <c r="K1158" i="1"/>
  <c r="J1158" i="1"/>
  <c r="R1158" i="1"/>
  <c r="L1158" i="1"/>
  <c r="M1158" i="1"/>
  <c r="N1158" i="1"/>
  <c r="O1158" i="1"/>
  <c r="B146" i="1"/>
  <c r="A146" i="1"/>
  <c r="O146" i="1"/>
  <c r="P146" i="1"/>
  <c r="Q146" i="1"/>
  <c r="J146" i="1"/>
  <c r="R146" i="1"/>
  <c r="K146" i="1"/>
  <c r="L146" i="1"/>
  <c r="M146" i="1"/>
  <c r="N146" i="1"/>
  <c r="A1068" i="1"/>
  <c r="B1068" i="1"/>
  <c r="P1068" i="1"/>
  <c r="Q1068" i="1"/>
  <c r="J1068" i="1"/>
  <c r="R1068" i="1"/>
  <c r="K1068" i="1"/>
  <c r="L1068" i="1"/>
  <c r="M1068" i="1"/>
  <c r="N1068" i="1"/>
  <c r="O1068" i="1"/>
  <c r="A971" i="1"/>
  <c r="B971" i="1"/>
  <c r="Q971" i="1"/>
  <c r="J971" i="1"/>
  <c r="R971" i="1"/>
  <c r="K971" i="1"/>
  <c r="L971" i="1"/>
  <c r="M971" i="1"/>
  <c r="N971" i="1"/>
  <c r="O971" i="1"/>
  <c r="P971" i="1"/>
  <c r="A77" i="1"/>
  <c r="B77" i="1"/>
  <c r="N77" i="1"/>
  <c r="L77" i="1"/>
  <c r="M77" i="1"/>
  <c r="O77" i="1"/>
  <c r="P77" i="1"/>
  <c r="Q77" i="1"/>
  <c r="J77" i="1"/>
  <c r="K77" i="1"/>
  <c r="R77" i="1"/>
  <c r="A55" i="1"/>
  <c r="B55" i="1"/>
  <c r="M55" i="1"/>
  <c r="N55" i="1"/>
  <c r="O55" i="1"/>
  <c r="L55" i="1"/>
  <c r="K55" i="1"/>
  <c r="P55" i="1"/>
  <c r="Q55" i="1"/>
  <c r="R55" i="1"/>
  <c r="J55" i="1"/>
  <c r="A1041" i="1"/>
  <c r="B1041" i="1"/>
  <c r="K1041" i="1"/>
  <c r="L1041" i="1"/>
  <c r="M1041" i="1"/>
  <c r="N1041" i="1"/>
  <c r="O1041" i="1"/>
  <c r="P1041" i="1"/>
  <c r="Q1041" i="1"/>
  <c r="J1041" i="1"/>
  <c r="R1041" i="1"/>
  <c r="A989" i="1"/>
  <c r="B989" i="1"/>
  <c r="O989" i="1"/>
  <c r="P989" i="1"/>
  <c r="Q989" i="1"/>
  <c r="J989" i="1"/>
  <c r="R989" i="1"/>
  <c r="K989" i="1"/>
  <c r="L989" i="1"/>
  <c r="M989" i="1"/>
  <c r="N989" i="1"/>
  <c r="A109" i="1"/>
  <c r="B109" i="1"/>
  <c r="L109" i="1"/>
  <c r="M109" i="1"/>
  <c r="O109" i="1"/>
  <c r="Q109" i="1"/>
  <c r="K109" i="1"/>
  <c r="N109" i="1"/>
  <c r="P109" i="1"/>
  <c r="R109" i="1"/>
  <c r="J109" i="1"/>
  <c r="A476" i="1"/>
  <c r="B476" i="1"/>
  <c r="P476" i="1"/>
  <c r="Q476" i="1"/>
  <c r="J476" i="1"/>
  <c r="R476" i="1"/>
  <c r="K476" i="1"/>
  <c r="L476" i="1"/>
  <c r="M476" i="1"/>
  <c r="O476" i="1"/>
  <c r="N476" i="1"/>
  <c r="A468" i="1"/>
  <c r="B468" i="1"/>
  <c r="P468" i="1"/>
  <c r="Q468" i="1"/>
  <c r="J468" i="1"/>
  <c r="R468" i="1"/>
  <c r="K468" i="1"/>
  <c r="L468" i="1"/>
  <c r="M468" i="1"/>
  <c r="O468" i="1"/>
  <c r="N468" i="1"/>
  <c r="A460" i="1"/>
  <c r="B460" i="1"/>
  <c r="O460" i="1"/>
  <c r="L460" i="1"/>
  <c r="J460" i="1"/>
  <c r="K460" i="1"/>
  <c r="M460" i="1"/>
  <c r="N460" i="1"/>
  <c r="P460" i="1"/>
  <c r="Q460" i="1"/>
  <c r="R460" i="1"/>
  <c r="A452" i="1"/>
  <c r="B452" i="1"/>
  <c r="O452" i="1"/>
  <c r="L452" i="1"/>
  <c r="R452" i="1"/>
  <c r="J452" i="1"/>
  <c r="K452" i="1"/>
  <c r="M452" i="1"/>
  <c r="N452" i="1"/>
  <c r="Q452" i="1"/>
  <c r="P452" i="1"/>
  <c r="A444" i="1"/>
  <c r="B444" i="1"/>
  <c r="O444" i="1"/>
  <c r="L444" i="1"/>
  <c r="P444" i="1"/>
  <c r="Q444" i="1"/>
  <c r="R444" i="1"/>
  <c r="J444" i="1"/>
  <c r="K444" i="1"/>
  <c r="N444" i="1"/>
  <c r="M444"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15" i="1"/>
  <c r="B1015" i="1"/>
  <c r="M1015" i="1"/>
  <c r="N1015" i="1"/>
  <c r="O1015" i="1"/>
  <c r="P1015" i="1"/>
  <c r="Q1015" i="1"/>
  <c r="J1015" i="1"/>
  <c r="R1015" i="1"/>
  <c r="K1015" i="1"/>
  <c r="L1015" i="1"/>
  <c r="A1023" i="1"/>
  <c r="B1023" i="1"/>
  <c r="M1023" i="1"/>
  <c r="N1023" i="1"/>
  <c r="O1023" i="1"/>
  <c r="P1023" i="1"/>
  <c r="Q1023" i="1"/>
  <c r="J1023" i="1"/>
  <c r="R1023" i="1"/>
  <c r="K1023" i="1"/>
  <c r="L1023" i="1"/>
  <c r="A327" i="1"/>
  <c r="B327" i="1"/>
  <c r="J327" i="1"/>
  <c r="R327" i="1"/>
  <c r="K327" i="1"/>
  <c r="L327" i="1"/>
  <c r="M327" i="1"/>
  <c r="N327" i="1"/>
  <c r="O327" i="1"/>
  <c r="P327" i="1"/>
  <c r="Q327" i="1"/>
  <c r="A335" i="1"/>
  <c r="B335" i="1"/>
  <c r="J335" i="1"/>
  <c r="R335" i="1"/>
  <c r="K335" i="1"/>
  <c r="L335" i="1"/>
  <c r="M335" i="1"/>
  <c r="N335" i="1"/>
  <c r="O335" i="1"/>
  <c r="P335" i="1"/>
  <c r="Q335" i="1"/>
  <c r="B210" i="1"/>
  <c r="A210" i="1"/>
  <c r="N210" i="1"/>
  <c r="O210" i="1"/>
  <c r="P210" i="1"/>
  <c r="Q210" i="1"/>
  <c r="J210" i="1"/>
  <c r="R210" i="1"/>
  <c r="K210" i="1"/>
  <c r="L210" i="1"/>
  <c r="M210" i="1"/>
  <c r="B218" i="1"/>
  <c r="A218" i="1"/>
  <c r="N218" i="1"/>
  <c r="O218" i="1"/>
  <c r="P218" i="1"/>
  <c r="Q218" i="1"/>
  <c r="J218" i="1"/>
  <c r="R218" i="1"/>
  <c r="K218" i="1"/>
  <c r="L218" i="1"/>
  <c r="M218" i="1"/>
  <c r="B344" i="1"/>
  <c r="A344" i="1"/>
  <c r="Q344" i="1"/>
  <c r="J344" i="1"/>
  <c r="R344" i="1"/>
  <c r="K344" i="1"/>
  <c r="L344" i="1"/>
  <c r="M344" i="1"/>
  <c r="P344" i="1"/>
  <c r="A1032" i="1"/>
  <c r="B1032" i="1"/>
  <c r="L1032" i="1"/>
  <c r="M1032" i="1"/>
  <c r="N1032" i="1"/>
  <c r="O1032" i="1"/>
  <c r="P1032" i="1"/>
  <c r="Q1032" i="1"/>
  <c r="J1032" i="1"/>
  <c r="R1032" i="1"/>
  <c r="K1032"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974" i="1"/>
  <c r="B974" i="1"/>
  <c r="N974" i="1"/>
  <c r="O974" i="1"/>
  <c r="P974" i="1"/>
  <c r="Q974" i="1"/>
  <c r="J974" i="1"/>
  <c r="R974" i="1"/>
  <c r="K974" i="1"/>
  <c r="L974" i="1"/>
  <c r="M974" i="1"/>
  <c r="A978" i="1"/>
  <c r="B978" i="1"/>
  <c r="J978" i="1"/>
  <c r="R978" i="1"/>
  <c r="K978" i="1"/>
  <c r="L978" i="1"/>
  <c r="M978" i="1"/>
  <c r="N978" i="1"/>
  <c r="O978" i="1"/>
  <c r="P978" i="1"/>
  <c r="Q978" i="1"/>
  <c r="A1046" i="1"/>
  <c r="B1046" i="1"/>
  <c r="N1046" i="1"/>
  <c r="O1046" i="1"/>
  <c r="P1046" i="1"/>
  <c r="Q1046" i="1"/>
  <c r="J1046" i="1"/>
  <c r="R1046" i="1"/>
  <c r="K1046" i="1"/>
  <c r="L1046" i="1"/>
  <c r="M1046" i="1"/>
  <c r="A1052" i="1"/>
  <c r="B1052" i="1"/>
  <c r="P1052" i="1"/>
  <c r="Q1052" i="1"/>
  <c r="J1052" i="1"/>
  <c r="R1052" i="1"/>
  <c r="K1052" i="1"/>
  <c r="L1052" i="1"/>
  <c r="M1052" i="1"/>
  <c r="N1052" i="1"/>
  <c r="O1052" i="1"/>
  <c r="A1095" i="1"/>
  <c r="B1095" i="1"/>
  <c r="N1095" i="1"/>
  <c r="O1095" i="1"/>
  <c r="Q1095" i="1"/>
  <c r="K1095" i="1"/>
  <c r="P1095" i="1"/>
  <c r="R1095" i="1"/>
  <c r="J1095" i="1"/>
  <c r="L1095" i="1"/>
  <c r="M1095" i="1"/>
  <c r="B1090" i="1"/>
  <c r="A1090" i="1"/>
  <c r="K1090" i="1"/>
  <c r="L1090" i="1"/>
  <c r="M1090" i="1"/>
  <c r="N1090" i="1"/>
  <c r="O1090" i="1"/>
  <c r="P1090" i="1"/>
  <c r="J1090" i="1"/>
  <c r="Q1090" i="1"/>
  <c r="R1090" i="1"/>
  <c r="A1108" i="1"/>
  <c r="B1108" i="1"/>
  <c r="J1108" i="1"/>
  <c r="R1108" i="1"/>
  <c r="K1108" i="1"/>
  <c r="L1108" i="1"/>
  <c r="M1108" i="1"/>
  <c r="N1108" i="1"/>
  <c r="O1108" i="1"/>
  <c r="P1108" i="1"/>
  <c r="Q1108" i="1"/>
  <c r="B1138" i="1"/>
  <c r="A1138" i="1"/>
  <c r="L1138" i="1"/>
  <c r="M1138" i="1"/>
  <c r="N1138" i="1"/>
  <c r="O1138" i="1"/>
  <c r="P1138" i="1"/>
  <c r="Q1138" i="1"/>
  <c r="J1138" i="1"/>
  <c r="R1138" i="1"/>
  <c r="K1138"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970" i="1"/>
  <c r="B970" i="1"/>
  <c r="J970" i="1"/>
  <c r="R970" i="1"/>
  <c r="K970" i="1"/>
  <c r="L970" i="1"/>
  <c r="M970" i="1"/>
  <c r="N970" i="1"/>
  <c r="O970" i="1"/>
  <c r="P970" i="1"/>
  <c r="Q970"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40" i="1"/>
  <c r="B1040" i="1"/>
  <c r="L1040" i="1"/>
  <c r="M1040" i="1"/>
  <c r="N1040" i="1"/>
  <c r="O1040" i="1"/>
  <c r="P1040" i="1"/>
  <c r="Q1040" i="1"/>
  <c r="J1040" i="1"/>
  <c r="R1040" i="1"/>
  <c r="K1040" i="1"/>
  <c r="A947" i="1"/>
  <c r="B947" i="1"/>
  <c r="N947" i="1"/>
  <c r="P947" i="1"/>
  <c r="J947" i="1"/>
  <c r="R947" i="1"/>
  <c r="K947" i="1"/>
  <c r="L947" i="1"/>
  <c r="M947" i="1"/>
  <c r="O947" i="1"/>
  <c r="Q947" i="1"/>
  <c r="B102" i="1"/>
  <c r="A102" i="1"/>
  <c r="K102" i="1"/>
  <c r="L102" i="1"/>
  <c r="N102" i="1"/>
  <c r="P102" i="1"/>
  <c r="J102" i="1"/>
  <c r="M102" i="1"/>
  <c r="O102" i="1"/>
  <c r="Q102" i="1"/>
  <c r="R102" i="1"/>
  <c r="B110" i="1"/>
  <c r="A110" i="1"/>
  <c r="K110" i="1"/>
  <c r="L110" i="1"/>
  <c r="N110" i="1"/>
  <c r="P110" i="1"/>
  <c r="R110" i="1"/>
  <c r="J110" i="1"/>
  <c r="M110" i="1"/>
  <c r="O110" i="1"/>
  <c r="Q110" i="1"/>
  <c r="A507" i="1"/>
  <c r="B507" i="1"/>
  <c r="Q507" i="1"/>
  <c r="K507" i="1"/>
  <c r="L507" i="1"/>
  <c r="M507" i="1"/>
  <c r="N507" i="1"/>
  <c r="P507" i="1"/>
  <c r="J507" i="1"/>
  <c r="O507" i="1"/>
  <c r="R507" i="1"/>
  <c r="A499" i="1"/>
  <c r="B499" i="1"/>
  <c r="Q499" i="1"/>
  <c r="K499" i="1"/>
  <c r="L499" i="1"/>
  <c r="M499" i="1"/>
  <c r="N499" i="1"/>
  <c r="P499" i="1"/>
  <c r="O499" i="1"/>
  <c r="R499" i="1"/>
  <c r="J499" i="1"/>
  <c r="A491" i="1"/>
  <c r="B491" i="1"/>
  <c r="Q491" i="1"/>
  <c r="K491" i="1"/>
  <c r="L491" i="1"/>
  <c r="M491" i="1"/>
  <c r="N491" i="1"/>
  <c r="P491" i="1"/>
  <c r="J491" i="1"/>
  <c r="R491" i="1"/>
  <c r="O491" i="1"/>
  <c r="A483" i="1"/>
  <c r="B483" i="1"/>
  <c r="Q483" i="1"/>
  <c r="K483" i="1"/>
  <c r="L483" i="1"/>
  <c r="M483" i="1"/>
  <c r="N483" i="1"/>
  <c r="P483" i="1"/>
  <c r="J483" i="1"/>
  <c r="O483" i="1"/>
  <c r="R483" i="1"/>
  <c r="A475" i="1"/>
  <c r="B475" i="1"/>
  <c r="Q475" i="1"/>
  <c r="J475" i="1"/>
  <c r="R475" i="1"/>
  <c r="K475" i="1"/>
  <c r="L475" i="1"/>
  <c r="M475" i="1"/>
  <c r="N475" i="1"/>
  <c r="P475" i="1"/>
  <c r="O475" i="1"/>
  <c r="A467" i="1"/>
  <c r="B467" i="1"/>
  <c r="Q467" i="1"/>
  <c r="J467" i="1"/>
  <c r="R467" i="1"/>
  <c r="K467" i="1"/>
  <c r="L467" i="1"/>
  <c r="M467" i="1"/>
  <c r="N467" i="1"/>
  <c r="P467" i="1"/>
  <c r="O467" i="1"/>
  <c r="A459" i="1"/>
  <c r="B459" i="1"/>
  <c r="P459" i="1"/>
  <c r="M459" i="1"/>
  <c r="J459" i="1"/>
  <c r="K459" i="1"/>
  <c r="L459" i="1"/>
  <c r="N459" i="1"/>
  <c r="O459" i="1"/>
  <c r="R459" i="1"/>
  <c r="Q459" i="1"/>
  <c r="A451" i="1"/>
  <c r="B451" i="1"/>
  <c r="P451" i="1"/>
  <c r="M451" i="1"/>
  <c r="Q451" i="1"/>
  <c r="R451" i="1"/>
  <c r="J451" i="1"/>
  <c r="K451" i="1"/>
  <c r="L451" i="1"/>
  <c r="O451" i="1"/>
  <c r="N451" i="1"/>
  <c r="A443" i="1"/>
  <c r="B443" i="1"/>
  <c r="P443" i="1"/>
  <c r="M443" i="1"/>
  <c r="N443" i="1"/>
  <c r="O443" i="1"/>
  <c r="Q443" i="1"/>
  <c r="R443" i="1"/>
  <c r="J443" i="1"/>
  <c r="L443" i="1"/>
  <c r="K443"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16" i="1"/>
  <c r="B1016" i="1"/>
  <c r="L1016" i="1"/>
  <c r="M1016" i="1"/>
  <c r="N1016" i="1"/>
  <c r="O1016" i="1"/>
  <c r="P1016" i="1"/>
  <c r="Q1016" i="1"/>
  <c r="J1016" i="1"/>
  <c r="R1016" i="1"/>
  <c r="K1016" i="1"/>
  <c r="A1024" i="1"/>
  <c r="B1024" i="1"/>
  <c r="L1024" i="1"/>
  <c r="M1024" i="1"/>
  <c r="N1024" i="1"/>
  <c r="O1024" i="1"/>
  <c r="P1024" i="1"/>
  <c r="Q1024" i="1"/>
  <c r="J1024" i="1"/>
  <c r="R1024" i="1"/>
  <c r="K1024" i="1"/>
  <c r="B328" i="1"/>
  <c r="A328" i="1"/>
  <c r="Q328" i="1"/>
  <c r="J328" i="1"/>
  <c r="R328" i="1"/>
  <c r="K328" i="1"/>
  <c r="L328" i="1"/>
  <c r="M328" i="1"/>
  <c r="N328" i="1"/>
  <c r="O328" i="1"/>
  <c r="P328" i="1"/>
  <c r="B336" i="1"/>
  <c r="A336" i="1"/>
  <c r="Q336" i="1"/>
  <c r="J336" i="1"/>
  <c r="R336" i="1"/>
  <c r="K336" i="1"/>
  <c r="L336" i="1"/>
  <c r="M336" i="1"/>
  <c r="N336" i="1"/>
  <c r="O336" i="1"/>
  <c r="P336" i="1"/>
  <c r="A211" i="1"/>
  <c r="B211" i="1"/>
  <c r="M211" i="1"/>
  <c r="N211" i="1"/>
  <c r="O211" i="1"/>
  <c r="P211" i="1"/>
  <c r="Q211" i="1"/>
  <c r="J211" i="1"/>
  <c r="R211" i="1"/>
  <c r="K211" i="1"/>
  <c r="L211" i="1"/>
  <c r="A219" i="1"/>
  <c r="B219" i="1"/>
  <c r="M219" i="1"/>
  <c r="N219" i="1"/>
  <c r="O219" i="1"/>
  <c r="P219" i="1"/>
  <c r="Q219" i="1"/>
  <c r="J219" i="1"/>
  <c r="R219" i="1"/>
  <c r="K219" i="1"/>
  <c r="L219" i="1"/>
  <c r="B1146" i="1"/>
  <c r="A1146" i="1"/>
  <c r="L1146" i="1"/>
  <c r="M1146" i="1"/>
  <c r="N1146" i="1"/>
  <c r="O1146" i="1"/>
  <c r="P1146" i="1"/>
  <c r="Q1146" i="1"/>
  <c r="J1146" i="1"/>
  <c r="R1146" i="1"/>
  <c r="K1146" i="1"/>
  <c r="A1186" i="1"/>
  <c r="B1186" i="1"/>
  <c r="L1186" i="1"/>
  <c r="M1186" i="1"/>
  <c r="N1186" i="1"/>
  <c r="O1186" i="1"/>
  <c r="P1186" i="1"/>
  <c r="K1186" i="1"/>
  <c r="Q1186" i="1"/>
  <c r="J1186" i="1"/>
  <c r="R1186" i="1"/>
  <c r="B1177" i="1"/>
  <c r="A1177" i="1"/>
  <c r="M1177" i="1"/>
  <c r="N1177" i="1"/>
  <c r="O1177" i="1"/>
  <c r="P1177" i="1"/>
  <c r="Q1177" i="1"/>
  <c r="J1177" i="1"/>
  <c r="R1177" i="1"/>
  <c r="K1177" i="1"/>
  <c r="L1177" i="1"/>
  <c r="A1167" i="1"/>
  <c r="B1167" i="1"/>
  <c r="O1167" i="1"/>
  <c r="J1167" i="1"/>
  <c r="R1167" i="1"/>
  <c r="P1167" i="1"/>
  <c r="Q1167" i="1"/>
  <c r="K1167" i="1"/>
  <c r="L1167" i="1"/>
  <c r="M1167" i="1"/>
  <c r="N1167" i="1"/>
  <c r="A1157" i="1"/>
  <c r="B1157" i="1"/>
  <c r="Q1157" i="1"/>
  <c r="L1157" i="1"/>
  <c r="J1157" i="1"/>
  <c r="R1157" i="1"/>
  <c r="K1157" i="1"/>
  <c r="M1157" i="1"/>
  <c r="N1157" i="1"/>
  <c r="O1157" i="1"/>
  <c r="P1157" i="1"/>
  <c r="B342" i="1"/>
  <c r="A342" i="1"/>
  <c r="K342" i="1"/>
  <c r="L342" i="1"/>
  <c r="M342" i="1"/>
  <c r="P342" i="1"/>
  <c r="Q342" i="1"/>
  <c r="J342" i="1"/>
  <c r="R342" i="1"/>
  <c r="A1047" i="1"/>
  <c r="B1047" i="1"/>
  <c r="M1047" i="1"/>
  <c r="N1047" i="1"/>
  <c r="O1047" i="1"/>
  <c r="P1047" i="1"/>
  <c r="Q1047" i="1"/>
  <c r="J1047" i="1"/>
  <c r="R1047" i="1"/>
  <c r="K1047" i="1"/>
  <c r="L1047" i="1"/>
  <c r="A297" i="1"/>
  <c r="B297" i="1"/>
  <c r="M297" i="1"/>
  <c r="L297" i="1"/>
  <c r="N297" i="1"/>
  <c r="O297" i="1"/>
  <c r="P297" i="1"/>
  <c r="Q297" i="1"/>
  <c r="R297" i="1"/>
  <c r="J297" i="1"/>
  <c r="K297" i="1"/>
  <c r="A345" i="1"/>
  <c r="B345" i="1"/>
  <c r="P345" i="1"/>
  <c r="Q345" i="1"/>
  <c r="J345" i="1"/>
  <c r="R345" i="1"/>
  <c r="K345" i="1"/>
  <c r="L345" i="1"/>
  <c r="M345" i="1"/>
  <c r="A690" i="1"/>
  <c r="B690" i="1"/>
  <c r="K690" i="1"/>
  <c r="L690" i="1"/>
  <c r="N690" i="1"/>
  <c r="O690" i="1"/>
  <c r="P690" i="1"/>
  <c r="Q690" i="1"/>
  <c r="R690" i="1"/>
  <c r="J690" i="1"/>
  <c r="M690" i="1"/>
  <c r="A1119" i="1"/>
  <c r="B1119" i="1"/>
  <c r="O1119" i="1"/>
  <c r="P1119" i="1"/>
  <c r="Q1119" i="1"/>
  <c r="J1119" i="1"/>
  <c r="R1119" i="1"/>
  <c r="K1119" i="1"/>
  <c r="L1119" i="1"/>
  <c r="M1119" i="1"/>
  <c r="N1119" i="1"/>
  <c r="A289" i="1"/>
  <c r="B289" i="1"/>
  <c r="L289" i="1"/>
  <c r="M289" i="1"/>
  <c r="N289" i="1"/>
  <c r="O289" i="1"/>
  <c r="P289" i="1"/>
  <c r="Q289" i="1"/>
  <c r="R289" i="1"/>
  <c r="J289" i="1"/>
  <c r="K289" i="1"/>
  <c r="A85" i="1"/>
  <c r="B85" i="1"/>
  <c r="K85" i="1"/>
  <c r="L85" i="1"/>
  <c r="M85" i="1"/>
  <c r="N85" i="1"/>
  <c r="O85" i="1"/>
  <c r="Q85" i="1"/>
  <c r="J85" i="1"/>
  <c r="P85" i="1"/>
  <c r="R85" i="1"/>
  <c r="A954" i="1"/>
  <c r="B954" i="1"/>
  <c r="J954" i="1"/>
  <c r="R954" i="1"/>
  <c r="K954" i="1"/>
  <c r="L954" i="1"/>
  <c r="M954" i="1"/>
  <c r="N954" i="1"/>
  <c r="O954" i="1"/>
  <c r="P954" i="1"/>
  <c r="Q954" i="1"/>
  <c r="A1033" i="1"/>
  <c r="B1033" i="1"/>
  <c r="K1033" i="1"/>
  <c r="L1033" i="1"/>
  <c r="M1033" i="1"/>
  <c r="N1033" i="1"/>
  <c r="O1033" i="1"/>
  <c r="P1033" i="1"/>
  <c r="Q1033" i="1"/>
  <c r="J1033" i="1"/>
  <c r="R1033" i="1"/>
  <c r="A1096" i="1"/>
  <c r="B1096" i="1"/>
  <c r="M1096" i="1"/>
  <c r="N1096" i="1"/>
  <c r="P1096" i="1"/>
  <c r="J1096" i="1"/>
  <c r="R1096" i="1"/>
  <c r="K1096" i="1"/>
  <c r="L1096" i="1"/>
  <c r="O1096" i="1"/>
  <c r="Q1096"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06" i="1"/>
  <c r="B506" i="1"/>
  <c r="J506" i="1"/>
  <c r="R506" i="1"/>
  <c r="L506" i="1"/>
  <c r="M506" i="1"/>
  <c r="N506" i="1"/>
  <c r="O506" i="1"/>
  <c r="Q506" i="1"/>
  <c r="P506" i="1"/>
  <c r="K506" i="1"/>
  <c r="A450" i="1"/>
  <c r="B450" i="1"/>
  <c r="Q450" i="1"/>
  <c r="N450" i="1"/>
  <c r="O450" i="1"/>
  <c r="P450" i="1"/>
  <c r="R450" i="1"/>
  <c r="J450" i="1"/>
  <c r="K450" i="1"/>
  <c r="M450" i="1"/>
  <c r="L450" i="1"/>
  <c r="A1017" i="1"/>
  <c r="B1017" i="1"/>
  <c r="K1017" i="1"/>
  <c r="L1017" i="1"/>
  <c r="M1017" i="1"/>
  <c r="N1017" i="1"/>
  <c r="O1017" i="1"/>
  <c r="P1017" i="1"/>
  <c r="Q1017" i="1"/>
  <c r="J1017" i="1"/>
  <c r="R1017" i="1"/>
  <c r="A337" i="1"/>
  <c r="B337" i="1"/>
  <c r="P337" i="1"/>
  <c r="Q337" i="1"/>
  <c r="J337" i="1"/>
  <c r="R337" i="1"/>
  <c r="K337" i="1"/>
  <c r="L337" i="1"/>
  <c r="M337" i="1"/>
  <c r="N337" i="1"/>
  <c r="O337" i="1"/>
  <c r="B212" i="1"/>
  <c r="A212" i="1"/>
  <c r="L212" i="1"/>
  <c r="M212" i="1"/>
  <c r="N212" i="1"/>
  <c r="O212" i="1"/>
  <c r="P212" i="1"/>
  <c r="Q212" i="1"/>
  <c r="J212" i="1"/>
  <c r="R212" i="1"/>
  <c r="K212" i="1"/>
  <c r="B220" i="1"/>
  <c r="A220" i="1"/>
  <c r="L220" i="1"/>
  <c r="M220" i="1"/>
  <c r="N220" i="1"/>
  <c r="O220" i="1"/>
  <c r="P220" i="1"/>
  <c r="Q220" i="1"/>
  <c r="J220" i="1"/>
  <c r="R220" i="1"/>
  <c r="K220" i="1"/>
  <c r="A1181" i="1"/>
  <c r="B1181" i="1"/>
  <c r="Q1181" i="1"/>
  <c r="J1181" i="1"/>
  <c r="R1181" i="1"/>
  <c r="K1181" i="1"/>
  <c r="L1181" i="1"/>
  <c r="M1181" i="1"/>
  <c r="N1181" i="1"/>
  <c r="O1181" i="1"/>
  <c r="P1181" i="1"/>
  <c r="A1171" i="1"/>
  <c r="B1171" i="1"/>
  <c r="K1171" i="1"/>
  <c r="L1171" i="1"/>
  <c r="M1171" i="1"/>
  <c r="N1171" i="1"/>
  <c r="O1171" i="1"/>
  <c r="P1171" i="1"/>
  <c r="Q1171" i="1"/>
  <c r="J1171" i="1"/>
  <c r="R1171" i="1"/>
  <c r="A343" i="1"/>
  <c r="B343" i="1"/>
  <c r="J343" i="1"/>
  <c r="R343" i="1"/>
  <c r="K343" i="1"/>
  <c r="L343" i="1"/>
  <c r="M343" i="1"/>
  <c r="P343" i="1"/>
  <c r="Q343" i="1"/>
  <c r="A1034" i="1"/>
  <c r="B1034" i="1"/>
  <c r="J1034" i="1"/>
  <c r="R1034" i="1"/>
  <c r="K1034" i="1"/>
  <c r="L1034" i="1"/>
  <c r="M1034" i="1"/>
  <c r="N1034" i="1"/>
  <c r="O1034" i="1"/>
  <c r="P1034" i="1"/>
  <c r="Q1034" i="1"/>
  <c r="A143" i="1"/>
  <c r="B143" i="1"/>
  <c r="J143" i="1"/>
  <c r="R143" i="1"/>
  <c r="K143" i="1"/>
  <c r="L143" i="1"/>
  <c r="M143" i="1"/>
  <c r="N143" i="1"/>
  <c r="O143" i="1"/>
  <c r="P143" i="1"/>
  <c r="Q143" i="1"/>
  <c r="A225" i="1"/>
  <c r="B225" i="1"/>
  <c r="O225" i="1"/>
  <c r="P225" i="1"/>
  <c r="Q225" i="1"/>
  <c r="J225" i="1"/>
  <c r="R225" i="1"/>
  <c r="K225" i="1"/>
  <c r="L225" i="1"/>
  <c r="M225" i="1"/>
  <c r="N225" i="1"/>
  <c r="A686" i="1"/>
  <c r="B686" i="1"/>
  <c r="O686" i="1"/>
  <c r="P686" i="1"/>
  <c r="R686" i="1"/>
  <c r="J686" i="1"/>
  <c r="K686" i="1"/>
  <c r="L686" i="1"/>
  <c r="M686" i="1"/>
  <c r="N686" i="1"/>
  <c r="Q686" i="1"/>
  <c r="A984" i="1"/>
  <c r="B984" i="1"/>
  <c r="L984" i="1"/>
  <c r="M984" i="1"/>
  <c r="N984" i="1"/>
  <c r="O984" i="1"/>
  <c r="P984" i="1"/>
  <c r="Q984" i="1"/>
  <c r="J984" i="1"/>
  <c r="R984" i="1"/>
  <c r="K984" i="1"/>
  <c r="A976" i="1"/>
  <c r="B976" i="1"/>
  <c r="L976" i="1"/>
  <c r="M976" i="1"/>
  <c r="N976" i="1"/>
  <c r="O976" i="1"/>
  <c r="P976" i="1"/>
  <c r="Q976" i="1"/>
  <c r="J976" i="1"/>
  <c r="R976" i="1"/>
  <c r="K976" i="1"/>
  <c r="A1051" i="1"/>
  <c r="B1051" i="1"/>
  <c r="Q1051" i="1"/>
  <c r="J1051" i="1"/>
  <c r="R1051" i="1"/>
  <c r="K1051" i="1"/>
  <c r="L1051" i="1"/>
  <c r="M1051" i="1"/>
  <c r="N1051" i="1"/>
  <c r="O1051" i="1"/>
  <c r="P1051" i="1"/>
  <c r="A1063" i="1"/>
  <c r="B1063" i="1"/>
  <c r="M1063" i="1"/>
  <c r="N1063" i="1"/>
  <c r="O1063" i="1"/>
  <c r="P1063" i="1"/>
  <c r="Q1063" i="1"/>
  <c r="J1063" i="1"/>
  <c r="R1063" i="1"/>
  <c r="K1063" i="1"/>
  <c r="L1063" i="1"/>
  <c r="A1097" i="1"/>
  <c r="B1097" i="1"/>
  <c r="L1097" i="1"/>
  <c r="M1097" i="1"/>
  <c r="O1097" i="1"/>
  <c r="Q1097" i="1"/>
  <c r="N1097" i="1"/>
  <c r="P1097" i="1"/>
  <c r="R1097" i="1"/>
  <c r="J1097" i="1"/>
  <c r="K1097" i="1"/>
  <c r="B1102" i="1"/>
  <c r="A1102" i="1"/>
  <c r="L1102" i="1"/>
  <c r="M1102" i="1"/>
  <c r="N1102" i="1"/>
  <c r="O1102" i="1"/>
  <c r="P1102" i="1"/>
  <c r="Q1102" i="1"/>
  <c r="R1102" i="1"/>
  <c r="J1102" i="1"/>
  <c r="K1102" i="1"/>
  <c r="B1114" i="1"/>
  <c r="A1114" i="1"/>
  <c r="L1114" i="1"/>
  <c r="M1114" i="1"/>
  <c r="N1114" i="1"/>
  <c r="O1114" i="1"/>
  <c r="P1114" i="1"/>
  <c r="Q1114" i="1"/>
  <c r="J1114" i="1"/>
  <c r="R1114" i="1"/>
  <c r="K1114" i="1"/>
  <c r="A1140" i="1"/>
  <c r="B1140" i="1"/>
  <c r="J1140" i="1"/>
  <c r="R1140" i="1"/>
  <c r="K1140" i="1"/>
  <c r="L1140" i="1"/>
  <c r="M1140" i="1"/>
  <c r="N1140" i="1"/>
  <c r="O1140" i="1"/>
  <c r="P1140" i="1"/>
  <c r="Q114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968" i="1"/>
  <c r="B968" i="1"/>
  <c r="L968" i="1"/>
  <c r="M968" i="1"/>
  <c r="N968" i="1"/>
  <c r="O968" i="1"/>
  <c r="P968" i="1"/>
  <c r="Q968" i="1"/>
  <c r="J968" i="1"/>
  <c r="R968" i="1"/>
  <c r="K968"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31" i="1"/>
  <c r="B431" i="1"/>
  <c r="L431" i="1"/>
  <c r="Q431" i="1"/>
  <c r="O431" i="1"/>
  <c r="P431" i="1"/>
  <c r="R431" i="1"/>
  <c r="J431" i="1"/>
  <c r="K431" i="1"/>
  <c r="N431" i="1"/>
  <c r="M431"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38" i="1"/>
  <c r="B1038" i="1"/>
  <c r="N1038" i="1"/>
  <c r="O1038" i="1"/>
  <c r="P1038" i="1"/>
  <c r="Q1038" i="1"/>
  <c r="J1038" i="1"/>
  <c r="R1038" i="1"/>
  <c r="K1038" i="1"/>
  <c r="L1038" i="1"/>
  <c r="M1038" i="1"/>
  <c r="A949" i="1"/>
  <c r="B949" i="1"/>
  <c r="L949" i="1"/>
  <c r="P949" i="1"/>
  <c r="N949" i="1"/>
  <c r="O949" i="1"/>
  <c r="Q949" i="1"/>
  <c r="R949" i="1"/>
  <c r="J949" i="1"/>
  <c r="K949" i="1"/>
  <c r="M949" i="1"/>
  <c r="A104" i="1"/>
  <c r="B104" i="1"/>
  <c r="Q104" i="1"/>
  <c r="J104" i="1"/>
  <c r="R104" i="1"/>
  <c r="L104" i="1"/>
  <c r="N104" i="1"/>
  <c r="K104" i="1"/>
  <c r="M104" i="1"/>
  <c r="O104" i="1"/>
  <c r="P104" i="1"/>
  <c r="A112" i="1"/>
  <c r="B112" i="1"/>
  <c r="Q112" i="1"/>
  <c r="J112" i="1"/>
  <c r="R112" i="1"/>
  <c r="L112" i="1"/>
  <c r="N112" i="1"/>
  <c r="P112" i="1"/>
  <c r="K112" i="1"/>
  <c r="M112" i="1"/>
  <c r="O112" i="1"/>
  <c r="A505" i="1"/>
  <c r="B505" i="1"/>
  <c r="K505" i="1"/>
  <c r="M505" i="1"/>
  <c r="N505" i="1"/>
  <c r="O505" i="1"/>
  <c r="P505" i="1"/>
  <c r="J505" i="1"/>
  <c r="R505" i="1"/>
  <c r="L505" i="1"/>
  <c r="Q505" i="1"/>
  <c r="A497" i="1"/>
  <c r="B497" i="1"/>
  <c r="K497" i="1"/>
  <c r="M497" i="1"/>
  <c r="N497" i="1"/>
  <c r="O497" i="1"/>
  <c r="P497" i="1"/>
  <c r="J497" i="1"/>
  <c r="R497" i="1"/>
  <c r="L497" i="1"/>
  <c r="Q497" i="1"/>
  <c r="A489" i="1"/>
  <c r="B489" i="1"/>
  <c r="K489" i="1"/>
  <c r="M489" i="1"/>
  <c r="N489" i="1"/>
  <c r="O489" i="1"/>
  <c r="P489" i="1"/>
  <c r="J489" i="1"/>
  <c r="R489" i="1"/>
  <c r="L489" i="1"/>
  <c r="Q489" i="1"/>
  <c r="A481" i="1"/>
  <c r="B481" i="1"/>
  <c r="K481" i="1"/>
  <c r="M481" i="1"/>
  <c r="N481" i="1"/>
  <c r="O481" i="1"/>
  <c r="P481" i="1"/>
  <c r="J481" i="1"/>
  <c r="R481" i="1"/>
  <c r="Q481" i="1"/>
  <c r="L481" i="1"/>
  <c r="A473" i="1"/>
  <c r="B473" i="1"/>
  <c r="K473" i="1"/>
  <c r="L473" i="1"/>
  <c r="M473" i="1"/>
  <c r="N473" i="1"/>
  <c r="O473" i="1"/>
  <c r="P473" i="1"/>
  <c r="J473" i="1"/>
  <c r="R473" i="1"/>
  <c r="Q473" i="1"/>
  <c r="A465" i="1"/>
  <c r="B465" i="1"/>
  <c r="K465" i="1"/>
  <c r="L465" i="1"/>
  <c r="M465" i="1"/>
  <c r="N465" i="1"/>
  <c r="O465" i="1"/>
  <c r="P465" i="1"/>
  <c r="J465" i="1"/>
  <c r="R465" i="1"/>
  <c r="Q465" i="1"/>
  <c r="A457" i="1"/>
  <c r="B457" i="1"/>
  <c r="J457" i="1"/>
  <c r="R457" i="1"/>
  <c r="O457" i="1"/>
  <c r="P457" i="1"/>
  <c r="Q457" i="1"/>
  <c r="K457" i="1"/>
  <c r="L457" i="1"/>
  <c r="N457" i="1"/>
  <c r="M457" i="1"/>
  <c r="A449" i="1"/>
  <c r="B449" i="1"/>
  <c r="J449" i="1"/>
  <c r="R449" i="1"/>
  <c r="O449" i="1"/>
  <c r="M449" i="1"/>
  <c r="N449" i="1"/>
  <c r="P449" i="1"/>
  <c r="Q449" i="1"/>
  <c r="L449" i="1"/>
  <c r="K449" i="1"/>
  <c r="A441" i="1"/>
  <c r="B441" i="1"/>
  <c r="J441" i="1"/>
  <c r="R441" i="1"/>
  <c r="O441" i="1"/>
  <c r="K441" i="1"/>
  <c r="L441" i="1"/>
  <c r="M441" i="1"/>
  <c r="N441" i="1"/>
  <c r="P441" i="1"/>
  <c r="Q441" i="1"/>
  <c r="A237" i="1"/>
  <c r="B237" i="1"/>
  <c r="K237" i="1"/>
  <c r="L237" i="1"/>
  <c r="M237" i="1"/>
  <c r="N237" i="1"/>
  <c r="O237" i="1"/>
  <c r="P237" i="1"/>
  <c r="Q237" i="1"/>
  <c r="J237" i="1"/>
  <c r="R237" i="1"/>
  <c r="B314" i="1"/>
  <c r="A314" i="1"/>
  <c r="O314" i="1"/>
  <c r="P314" i="1"/>
  <c r="Q314" i="1"/>
  <c r="J314" i="1"/>
  <c r="R314" i="1"/>
  <c r="K314" i="1"/>
  <c r="L314" i="1"/>
  <c r="M314" i="1"/>
  <c r="N314" i="1"/>
  <c r="A349" i="1"/>
  <c r="B349" i="1"/>
  <c r="L349" i="1"/>
  <c r="M349" i="1"/>
  <c r="P349" i="1"/>
  <c r="Q349" i="1"/>
  <c r="J349" i="1"/>
  <c r="R349" i="1"/>
  <c r="K349" i="1"/>
  <c r="A1018" i="1"/>
  <c r="B1018" i="1"/>
  <c r="J1018" i="1"/>
  <c r="R1018" i="1"/>
  <c r="K1018" i="1"/>
  <c r="L1018" i="1"/>
  <c r="M1018" i="1"/>
  <c r="N1018" i="1"/>
  <c r="O1018" i="1"/>
  <c r="P1018" i="1"/>
  <c r="Q1018" i="1"/>
  <c r="A940" i="1"/>
  <c r="B940" i="1"/>
  <c r="J940" i="1"/>
  <c r="R940" i="1"/>
  <c r="L940" i="1"/>
  <c r="M940" i="1"/>
  <c r="N940" i="1"/>
  <c r="P940" i="1"/>
  <c r="K940" i="1"/>
  <c r="O940" i="1"/>
  <c r="Q940" i="1"/>
  <c r="B330" i="1"/>
  <c r="A330" i="1"/>
  <c r="O330" i="1"/>
  <c r="P330" i="1"/>
  <c r="Q330" i="1"/>
  <c r="J330" i="1"/>
  <c r="R330" i="1"/>
  <c r="K330" i="1"/>
  <c r="L330" i="1"/>
  <c r="M330" i="1"/>
  <c r="N330" i="1"/>
  <c r="A1092" i="1"/>
  <c r="B1092" i="1"/>
  <c r="Q1092" i="1"/>
  <c r="J1092" i="1"/>
  <c r="R1092" i="1"/>
  <c r="K1092" i="1"/>
  <c r="L1092" i="1"/>
  <c r="M1092" i="1"/>
  <c r="N1092" i="1"/>
  <c r="O1092" i="1"/>
  <c r="P1092" i="1"/>
  <c r="A213" i="1"/>
  <c r="B213" i="1"/>
  <c r="K213" i="1"/>
  <c r="L213" i="1"/>
  <c r="M213" i="1"/>
  <c r="N213" i="1"/>
  <c r="O213" i="1"/>
  <c r="P213" i="1"/>
  <c r="Q213" i="1"/>
  <c r="J213" i="1"/>
  <c r="R213" i="1"/>
  <c r="A221" i="1"/>
  <c r="B221" i="1"/>
  <c r="K221" i="1"/>
  <c r="L221" i="1"/>
  <c r="M221" i="1"/>
  <c r="N221" i="1"/>
  <c r="O221" i="1"/>
  <c r="P221" i="1"/>
  <c r="Q221" i="1"/>
  <c r="R221" i="1"/>
  <c r="J221" i="1"/>
  <c r="A1184" i="1"/>
  <c r="B1184" i="1"/>
  <c r="N1184" i="1"/>
  <c r="O1184" i="1"/>
  <c r="P1184" i="1"/>
  <c r="Q1184" i="1"/>
  <c r="J1184" i="1"/>
  <c r="R1184" i="1"/>
  <c r="K1184" i="1"/>
  <c r="L1184" i="1"/>
  <c r="M1184" i="1"/>
  <c r="A1174" i="1"/>
  <c r="B1174" i="1"/>
  <c r="P1174" i="1"/>
  <c r="Q1174" i="1"/>
  <c r="J1174" i="1"/>
  <c r="R1174" i="1"/>
  <c r="K1174" i="1"/>
  <c r="L1174" i="1"/>
  <c r="M1174" i="1"/>
  <c r="N1174" i="1"/>
  <c r="O1174" i="1"/>
  <c r="A1164" i="1"/>
  <c r="B1164" i="1"/>
  <c r="J1164" i="1"/>
  <c r="R1164" i="1"/>
  <c r="M1164" i="1"/>
  <c r="K1164" i="1"/>
  <c r="L1164" i="1"/>
  <c r="N1164" i="1"/>
  <c r="O1164" i="1"/>
  <c r="P1164" i="1"/>
  <c r="Q1164" i="1"/>
  <c r="B1154" i="1"/>
  <c r="A1154" i="1"/>
  <c r="L1154" i="1"/>
  <c r="M1154" i="1"/>
  <c r="N1154" i="1"/>
  <c r="O1154" i="1"/>
  <c r="P1154" i="1"/>
  <c r="Q1154" i="1"/>
  <c r="J1154" i="1"/>
  <c r="R1154" i="1"/>
  <c r="K1154"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47" i="8"/>
  <c r="B703" i="15"/>
  <c r="F75" i="8"/>
  <c r="F146" i="8"/>
  <c r="F149" i="8"/>
  <c r="F100" i="8"/>
  <c r="F66" i="8"/>
  <c r="F70" i="8"/>
  <c r="F85" i="8"/>
  <c r="G685" i="15"/>
  <c r="D685" i="15"/>
  <c r="B702" i="15"/>
  <c r="B701" i="15"/>
  <c r="E685" i="15"/>
  <c r="B698" i="15"/>
  <c r="B682" i="15"/>
  <c r="I685" i="15" s="1"/>
  <c r="I689" i="15" s="1"/>
  <c r="B700" i="15" s="1"/>
  <c r="F63" i="8"/>
  <c r="F41" i="8"/>
  <c r="F74" i="8"/>
  <c r="F3" i="8"/>
  <c r="B159" i="13"/>
  <c r="F60" i="8"/>
  <c r="F69" i="8"/>
  <c r="F32" i="8"/>
  <c r="F129" i="8"/>
  <c r="F118" i="8"/>
  <c r="F93" i="8"/>
  <c r="F114" i="8"/>
  <c r="F27" i="8"/>
  <c r="F155" i="8"/>
  <c r="F144" i="8"/>
  <c r="F154" i="8"/>
  <c r="F169" i="8"/>
  <c r="F120" i="8"/>
  <c r="F45" i="8"/>
  <c r="F46" i="8"/>
  <c r="F18" i="8"/>
  <c r="F115" i="8"/>
  <c r="F132" i="8"/>
  <c r="F105" i="8"/>
  <c r="F121" i="8"/>
  <c r="F156" i="8"/>
  <c r="B188" i="13"/>
  <c r="B189" i="13" s="1"/>
  <c r="F170" i="8"/>
  <c r="F95" i="8"/>
  <c r="F13" i="8"/>
  <c r="F113" i="8"/>
  <c r="F151" i="8"/>
  <c r="F26" i="8"/>
  <c r="F47" i="8"/>
  <c r="F107" i="8"/>
  <c r="F21" i="8"/>
  <c r="B19" i="10" a="1"/>
  <c r="B19" i="10" s="1"/>
  <c r="B160" i="13"/>
  <c r="F94" i="8"/>
  <c r="F142" i="8"/>
  <c r="F111" i="8"/>
  <c r="F164" i="8"/>
  <c r="F97" i="8"/>
  <c r="A131" i="13"/>
  <c r="F101" i="8"/>
  <c r="F67" i="8"/>
  <c r="F110" i="8"/>
  <c r="F99" i="8"/>
  <c r="F112" i="8"/>
  <c r="A118" i="13"/>
  <c r="A120" i="13"/>
  <c r="A121" i="13" s="1"/>
  <c r="F72" i="8"/>
  <c r="F71" i="8"/>
  <c r="F153" i="8"/>
  <c r="F160" i="8"/>
  <c r="F148" i="8"/>
  <c r="F16" i="8"/>
  <c r="F122" i="8"/>
  <c r="F136" i="8"/>
  <c r="F135" i="8"/>
  <c r="F17" i="8"/>
  <c r="F68" i="8"/>
  <c r="F6" i="8"/>
  <c r="F25" i="8"/>
  <c r="F145" i="8"/>
  <c r="F56" i="8"/>
  <c r="F62" i="8"/>
  <c r="F152" i="8"/>
  <c r="F157" i="8"/>
  <c r="F37" i="8"/>
  <c r="F106" i="8"/>
  <c r="F12" i="8"/>
  <c r="F19" i="8"/>
  <c r="F42" i="8"/>
  <c r="F139" i="8"/>
  <c r="F43" i="8"/>
  <c r="B163" i="13"/>
  <c r="F158" i="8"/>
  <c r="F23" i="8"/>
  <c r="A103" i="13"/>
  <c r="A105" i="13"/>
  <c r="A106" i="13" s="1"/>
  <c r="F90" i="8"/>
  <c r="F131" i="8"/>
  <c r="F14" i="8"/>
  <c r="F130" i="8"/>
  <c r="F9" i="8"/>
  <c r="F119" i="8"/>
  <c r="F28" i="8"/>
  <c r="F36" i="8"/>
  <c r="F125" i="8"/>
  <c r="F33" i="8"/>
  <c r="F2" i="8"/>
  <c r="F124" i="8"/>
  <c r="F11" i="8"/>
  <c r="F22" i="8"/>
  <c r="F91" i="8"/>
  <c r="F65" i="8"/>
  <c r="F123" i="8"/>
  <c r="F35" i="8"/>
  <c r="F10" i="8"/>
  <c r="F126" i="8"/>
  <c r="F34" i="8"/>
  <c r="F4" i="8"/>
  <c r="F127" i="8"/>
  <c r="F86" i="8"/>
  <c r="F92" i="8"/>
  <c r="F30" i="8"/>
  <c r="F5" i="8"/>
  <c r="F29" i="8"/>
  <c r="F8" i="8"/>
  <c r="F15" i="8"/>
  <c r="F20" i="8"/>
  <c r="F24" i="8"/>
  <c r="F88" i="8"/>
  <c r="F87" i="8"/>
  <c r="F58"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tc={CFA2D909-B794-42C9-A8F4-E65E4C211DF0}</author>
    <author>tc={6977F823-CCF2-498E-8B53-09BE3477FBA5}</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CFA2D909-B794-42C9-A8F4-E65E4C211DF0}">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6977F823-CCF2-498E-8B53-09BE3477FBA5}">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<sst xmlns="http://schemas.openxmlformats.org/spreadsheetml/2006/main" count="14724" uniqueCount="3539">
  <si>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</si>
  <si>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</si>
  <si>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</si>
  <si>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</si>
  <si>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</si>
  <si>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</si>
  <si>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</si>
  <si>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</si>
  <si>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</si>
  <si>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</si>
  <si>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</si>
  <si>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</si>
  <si>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</si>
  <si>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</si>
  <si>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</si>
  <si>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</si>
  <si>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</si>
  <si>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</si>
  <si>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</si>
  <si>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</si>
  <si>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</si>
  <si>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</si>
  <si>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</si>
  <si>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</si>
  <si>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</si>
  <si>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</si>
  <si>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</si>
  <si>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</si>
  <si>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</si>
  <si>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</si>
  <si>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</si>
  <si>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</si>
  <si>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</si>
  <si>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</si>
  <si>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</si>
  <si>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</si>
  <si>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</si>
  <si>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</si>
  <si>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</si>
  <si>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</si>
  <si>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</si>
  <si>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</si>
  <si>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</si>
  <si>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</si>
  <si>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</si>
  <si>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</si>
  <si>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</si>
  <si>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</si>
  <si>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</si>
  <si>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</si>
  <si>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</si>
  <si>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</si>
  <si>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</si>
  <si>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</si>
  <si>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</si>
  <si>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</si>
  <si>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</si>
  <si>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</si>
  <si>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</si>
  <si>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</si>
  <si>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</si>
  <si>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</si>
  <si>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</si>
  <si>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</si>
  <si>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</si>
  <si>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</si>
  <si>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</si>
  <si>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</si>
  <si>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</si>
  <si>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</si>
  <si>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</si>
  <si>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</si>
  <si>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</si>
  <si>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</si>
  <si>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</si>
  <si>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</si>
  <si>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</si>
  <si>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</si>
  <si>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</si>
  <si>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</si>
  <si>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</si>
  <si>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</si>
  <si>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</si>
  <si>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</si>
  <si>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</si>
  <si>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</si>
  <si>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</si>
  <si>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</si>
  <si>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</si>
  <si>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</si>
  <si>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</si>
  <si>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</si>
  <si>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</si>
  <si>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</si>
  <si>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</si>
  <si>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</si>
  <si>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</si>
  <si>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</si>
  <si>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</si>
  <si>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</si>
  <si>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</si>
  <si>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</si>
  <si>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</si>
  <si>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</si>
  <si>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</si>
  <si>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</si>
  <si>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</si>
  <si>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</si>
  <si>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</si>
  <si>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</si>
  <si>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</si>
  <si>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</si>
  <si>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</si>
  <si>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</si>
  <si>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</si>
  <si>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</si>
  <si>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</si>
  <si>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</si>
  <si>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</si>
  <si>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</si>
  <si>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</si>
  <si>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</si>
  <si>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</si>
  <si>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</si>
  <si>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</si>
  <si>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</si>
  <si>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</si>
  <si>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</si>
  <si>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</si>
  <si>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</si>
  <si>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</si>
  <si>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</si>
  <si>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</si>
  <si>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</si>
  <si>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</si>
  <si>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</si>
  <si>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</si>
  <si>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</si>
  <si>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</si>
  <si>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</si>
  <si>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</si>
  <si>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</si>
  <si>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Improved Forest Management</t>
  </si>
  <si>
    <t>Business as Usual</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</si>
  <si>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</si>
  <si>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</si>
  <si>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</si>
  <si>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</si>
  <si>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</si>
  <si>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</si>
  <si>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</si>
  <si>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</si>
  <si>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</si>
  <si>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</si>
  <si>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</si>
  <si>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</si>
  <si>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</si>
  <si>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</si>
  <si>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</si>
  <si>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</si>
  <si>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</si>
  <si>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</si>
  <si>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</si>
  <si>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</si>
  <si>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</si>
  <si>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</si>
  <si>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</si>
  <si>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</si>
  <si>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</si>
  <si>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</si>
  <si>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</si>
  <si>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</si>
  <si>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</si>
  <si>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</si>
  <si>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</si>
  <si>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</si>
  <si>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</si>
  <si>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</si>
  <si>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</si>
  <si>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</si>
  <si>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</si>
  <si>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</si>
  <si>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</si>
  <si>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</si>
  <si>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</si>
  <si>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</si>
  <si>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</si>
  <si>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</si>
  <si>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</si>
  <si>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</si>
  <si>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</si>
  <si>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</si>
  <si>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</si>
  <si>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</si>
  <si>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</si>
  <si>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</si>
  <si>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</si>
  <si>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</si>
  <si>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</si>
  <si>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</si>
  <si>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</si>
  <si>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</si>
  <si>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</si>
  <si>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</si>
  <si>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</si>
  <si>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</si>
  <si>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</si>
  <si>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</si>
  <si>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</si>
  <si>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</si>
  <si>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</si>
  <si>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</si>
  <si>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</si>
  <si>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</si>
  <si>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</si>
  <si>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</si>
  <si>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</si>
  <si>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</si>
  <si>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</si>
  <si>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</si>
  <si>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</si>
  <si>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</si>
  <si>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</si>
  <si>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</si>
  <si>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</si>
  <si>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</si>
  <si>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</si>
  <si>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</si>
  <si>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</si>
  <si>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</si>
  <si>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</si>
  <si>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</si>
  <si>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</si>
  <si>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</si>
  <si>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</si>
  <si>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</si>
  <si>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</si>
  <si>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</si>
  <si>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</si>
  <si>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</si>
  <si>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</si>
  <si>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</si>
  <si>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</si>
  <si>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</si>
  <si>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</si>
  <si>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</si>
  <si>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</si>
  <si>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</si>
  <si>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</si>
  <si>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</si>
  <si>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</si>
  <si>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</si>
  <si>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</si>
  <si>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</si>
  <si>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</si>
  <si>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</si>
  <si>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</si>
  <si>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</si>
  <si>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</si>
  <si>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</si>
  <si>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</si>
  <si>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</si>
  <si>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</si>
  <si>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</si>
  <si>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</si>
  <si>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</si>
  <si>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</si>
  <si>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</si>
  <si>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</si>
  <si>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</si>
  <si>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</si>
  <si>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</si>
  <si>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reduce-downtime.html</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</si>
  <si>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</si>
  <si>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</si>
  <si>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</si>
  <si>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</si>
  <si>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</si>
  <si>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</si>
  <si>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</si>
  <si>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</si>
  <si>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</si>
  <si>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</si>
  <si>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</si>
  <si>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</si>
  <si>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</si>
  <si>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</si>
  <si>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</si>
  <si>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</si>
  <si>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</si>
  <si>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</si>
  <si>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</si>
  <si>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</si>
  <si>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</si>
  <si>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</si>
  <si>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</si>
  <si>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</si>
  <si>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</si>
  <si>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</si>
  <si>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</si>
  <si>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</si>
  <si>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</si>
  <si>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</si>
  <si>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</si>
  <si>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</si>
  <si>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</si>
  <si>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</si>
  <si>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</si>
  <si>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</si>
  <si>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</si>
  <si>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</si>
  <si>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</si>
  <si>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</si>
  <si>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</si>
  <si>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</si>
  <si>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</si>
  <si>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</si>
  <si>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</si>
  <si>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</si>
  <si>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</si>
  <si>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</si>
  <si>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</si>
  <si>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</si>
  <si>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</si>
  <si>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</si>
  <si>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</si>
  <si>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</si>
  <si>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</si>
  <si>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</si>
  <si>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</si>
  <si>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</si>
  <si>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</si>
  <si>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</si>
  <si>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</si>
  <si>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</si>
  <si>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</si>
  <si>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</si>
  <si>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</si>
  <si>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</si>
  <si>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</si>
  <si>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</si>
  <si>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</si>
  <si>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</si>
  <si>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</si>
  <si>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</si>
  <si>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</si>
  <si>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</si>
  <si>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</si>
  <si>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</si>
  <si>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</si>
  <si>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</si>
  <si>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</si>
  <si>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</si>
  <si>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</si>
  <si>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</si>
  <si>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</si>
  <si>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</si>
  <si>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</si>
  <si>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</si>
  <si>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</si>
  <si>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</si>
  <si>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</si>
  <si>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</si>
  <si>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</si>
  <si>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</si>
  <si>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</si>
  <si>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</si>
  <si>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</si>
  <si>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</si>
  <si>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</si>
  <si>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</si>
  <si>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</si>
  <si>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</si>
  <si>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</si>
  <si>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</si>
  <si>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</si>
  <si>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</si>
  <si>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</si>
  <si>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</si>
  <si>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</si>
  <si>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</si>
  <si>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</si>
  <si>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</si>
  <si>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</si>
  <si>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</si>
  <si>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</si>
  <si>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</si>
  <si>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</si>
  <si>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</si>
  <si>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</si>
  <si>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</si>
  <si>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</si>
  <si>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</si>
  <si>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</si>
  <si>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</si>
  <si>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</si>
  <si>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</si>
  <si>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</si>
  <si>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</si>
  <si>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</si>
  <si>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</si>
  <si>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</si>
  <si>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</si>
  <si>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</si>
  <si>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</si>
  <si>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</si>
  <si>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</si>
  <si>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</si>
  <si>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</si>
  <si>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</si>
  <si>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</si>
  <si>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</si>
  <si>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</si>
  <si>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</si>
  <si>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</si>
  <si>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</si>
  <si>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</si>
  <si>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</si>
  <si>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</si>
  <si>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</si>
  <si>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</si>
  <si>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</si>
  <si>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</si>
  <si>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</si>
  <si>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</si>
  <si>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</si>
  <si>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</si>
  <si>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</si>
  <si>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</si>
  <si>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</si>
  <si>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</si>
  <si>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</si>
  <si>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</si>
  <si>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</si>
  <si>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</si>
  <si>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</si>
  <si>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</si>
  <si>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</si>
  <si>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</si>
  <si>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</si>
  <si>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</si>
  <si>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</si>
  <si>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</si>
  <si>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</si>
  <si>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</si>
  <si>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</si>
  <si>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</si>
  <si>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</si>
  <si>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</si>
  <si>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</si>
  <si>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</si>
  <si>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</si>
  <si>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</si>
  <si>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</si>
  <si>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</si>
  <si>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</si>
  <si>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</si>
  <si>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</si>
  <si>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</si>
  <si>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</si>
  <si>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</si>
  <si>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</si>
  <si>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</si>
  <si>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</si>
  <si>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</si>
  <si>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</si>
  <si>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</si>
  <si>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</si>
  <si>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</si>
  <si>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</si>
  <si>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</si>
  <si>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</si>
  <si>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</si>
  <si>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</si>
  <si>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</si>
  <si>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</si>
  <si>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</si>
  <si>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</si>
  <si>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</si>
  <si>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</si>
  <si>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</si>
  <si>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</si>
  <si>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</si>
  <si>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</si>
  <si>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</si>
  <si>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</si>
  <si>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</si>
  <si>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</si>
  <si>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</si>
  <si>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</si>
  <si>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</si>
  <si>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</si>
  <si>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</si>
  <si>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</si>
  <si>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</si>
  <si>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</si>
  <si>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</si>
  <si>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</si>
  <si>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</si>
  <si>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</si>
  <si>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</si>
  <si>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</si>
  <si>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</si>
  <si>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</si>
  <si>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</si>
  <si>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</si>
  <si>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</si>
  <si>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</si>
  <si>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</si>
  <si>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</si>
  <si>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</si>
  <si>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</si>
  <si>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</si>
  <si>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</si>
  <si>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</si>
  <si>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</si>
  <si>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</si>
  <si>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</si>
  <si>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</si>
  <si>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</si>
  <si>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</si>
  <si>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</si>
  <si>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</si>
  <si>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</si>
  <si>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</si>
  <si>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</si>
  <si>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</si>
  <si>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</si>
  <si>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</si>
  <si>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</si>
  <si>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</si>
  <si>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</si>
  <si>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</si>
  <si>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</si>
  <si>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</si>
  <si>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</si>
  <si>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</si>
  <si>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</si>
  <si>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</si>
  <si>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</si>
  <si>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</si>
  <si>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</si>
  <si>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</si>
  <si>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</si>
  <si>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</si>
  <si>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</si>
  <si>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</si>
  <si>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</si>
  <si>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</si>
  <si>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</si>
  <si>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</si>
  <si>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</si>
  <si>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</si>
  <si>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</si>
  <si>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</si>
  <si>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</si>
  <si>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</si>
  <si>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</si>
  <si>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</si>
  <si>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</si>
  <si>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</si>
  <si>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</si>
  <si>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</si>
  <si>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</si>
  <si>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</si>
  <si>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</si>
  <si>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</si>
  <si>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</si>
  <si>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</si>
  <si>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</si>
  <si>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</si>
  <si>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</si>
  <si>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</si>
  <si>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</si>
  <si>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</si>
  <si>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</si>
  <si>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</si>
  <si>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</si>
  <si>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</si>
  <si>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</si>
  <si>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</si>
  <si>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</si>
  <si>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</si>
  <si>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</si>
  <si>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</si>
  <si>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</si>
  <si>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</si>
  <si>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</si>
  <si>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</si>
  <si>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</si>
  <si>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</si>
  <si>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</si>
  <si>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</si>
  <si>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</si>
  <si>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</si>
  <si>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</si>
  <si>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</si>
  <si>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</si>
  <si>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</si>
  <si>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</si>
  <si>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</si>
  <si>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</si>
  <si>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</si>
  <si>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</si>
  <si>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</si>
  <si>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</si>
  <si>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</si>
  <si>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</si>
  <si>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</si>
  <si>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</si>
  <si>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</si>
  <si>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</si>
  <si>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</si>
  <si>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</si>
  <si>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</si>
  <si>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</si>
  <si>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</si>
  <si>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</si>
  <si>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</si>
  <si>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</si>
  <si>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</si>
  <si>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</si>
  <si>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</si>
  <si>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</si>
  <si>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</si>
  <si>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</si>
  <si>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</si>
  <si>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</si>
  <si>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</si>
  <si>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</si>
  <si>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</si>
  <si>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</si>
  <si>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</si>
  <si>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</si>
  <si>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</si>
  <si>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</si>
  <si>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</si>
  <si>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</si>
  <si>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</si>
  <si>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</si>
  <si>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</si>
  <si>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</si>
  <si>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</si>
  <si>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</si>
  <si>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</si>
  <si>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</si>
  <si>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</si>
  <si>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</si>
  <si>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</si>
  <si>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</si>
  <si>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</si>
  <si>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</si>
  <si>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</si>
  <si>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</si>
  <si>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</si>
  <si>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</si>
  <si>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</si>
  <si>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</si>
  <si>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</si>
  <si>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</si>
  <si>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</si>
  <si>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</si>
  <si>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</si>
  <si>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</si>
  <si>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</si>
  <si>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</si>
  <si>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</si>
  <si>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</si>
  <si>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</si>
  <si>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</si>
  <si>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</si>
  <si>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</si>
  <si>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</si>
  <si>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</si>
  <si>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</si>
  <si>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</si>
  <si>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</si>
  <si>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</si>
  <si>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</si>
  <si>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</si>
  <si>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</si>
  <si>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</si>
  <si>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</si>
  <si>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</si>
  <si>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</si>
  <si>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</si>
  <si>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</si>
  <si>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</si>
  <si>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</si>
  <si>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</si>
  <si>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</si>
  <si>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</si>
  <si>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</si>
  <si>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</si>
  <si>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</si>
  <si>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</si>
  <si>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</si>
  <si>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</si>
  <si>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</si>
  <si>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</si>
  <si>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</si>
  <si>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</si>
  <si>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</si>
  <si>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</si>
  <si>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</si>
  <si>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</si>
  <si>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</si>
  <si>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</si>
  <si>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</si>
  <si>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</si>
  <si>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</si>
  <si>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</si>
  <si>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</si>
  <si>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</si>
  <si>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</si>
  <si>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</si>
  <si>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</si>
  <si>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</si>
  <si>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</si>
  <si>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</si>
  <si>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</si>
  <si>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</si>
  <si>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</si>
  <si>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</si>
  <si>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</si>
  <si>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</si>
  <si>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</si>
  <si>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</si>
  <si>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</si>
  <si>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</si>
  <si>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</si>
  <si>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</si>
  <si>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</si>
  <si>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</si>
  <si>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</si>
  <si>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</si>
  <si>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</si>
  <si>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</si>
  <si>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</si>
  <si>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</si>
  <si>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</si>
  <si>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</si>
  <si>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</si>
  <si>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</si>
  <si>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</si>
  <si>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</si>
  <si>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</si>
  <si>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</si>
  <si>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</si>
  <si>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</si>
  <si>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</si>
  <si>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</si>
  <si>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</si>
  <si>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</si>
  <si>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</si>
  <si>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</si>
  <si>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</si>
  <si>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</si>
  <si>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</si>
  <si>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</si>
  <si>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</si>
  <si>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</si>
  <si>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</si>
  <si>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</si>
  <si>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</si>
  <si>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</si>
  <si>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</si>
  <si>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</si>
  <si>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</si>
  <si>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</si>
  <si>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</si>
  <si>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</si>
  <si>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</si>
  <si>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</si>
  <si>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</si>
  <si>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</si>
  <si>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</si>
  <si>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</si>
  <si>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</si>
  <si>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</si>
  <si>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</si>
  <si>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</si>
  <si>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</si>
  <si>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</si>
  <si>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</si>
  <si>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</si>
  <si>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</si>
  <si>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</si>
  <si>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</si>
  <si>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</si>
  <si>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</si>
  <si>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</si>
  <si>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</si>
  <si>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</si>
  <si>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</si>
  <si>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</si>
  <si>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</si>
  <si>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</si>
  <si>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</si>
  <si>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</si>
  <si>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</si>
  <si>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</si>
  <si>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</si>
  <si>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</si>
  <si>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</si>
  <si>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</si>
  <si>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</si>
  <si>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</si>
  <si>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</si>
  <si>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</si>
  <si>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</si>
  <si>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</si>
  <si>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</si>
  <si>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</si>
  <si>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</si>
  <si>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</si>
  <si>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</si>
  <si>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</si>
  <si>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</si>
  <si>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</si>
  <si>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</si>
  <si>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</si>
  <si>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</si>
  <si>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</si>
  <si>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</si>
  <si>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</si>
  <si>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</si>
  <si>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</si>
  <si>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</si>
  <si>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</si>
  <si>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</si>
  <si>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</si>
  <si>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</si>
  <si>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</si>
  <si>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</si>
  <si>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</si>
  <si>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</si>
  <si>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</si>
  <si>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</si>
  <si>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</si>
  <si>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</si>
  <si>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</si>
  <si>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</si>
  <si>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</si>
  <si>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</si>
  <si>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</si>
  <si>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</si>
  <si>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</si>
  <si>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</si>
  <si>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</si>
  <si>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</si>
  <si>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</si>
  <si>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</si>
  <si>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</si>
  <si>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</si>
  <si>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</si>
  <si>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</si>
  <si>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</si>
  <si>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</si>
  <si>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</si>
  <si>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</si>
  <si>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</si>
  <si>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</si>
  <si>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</si>
  <si>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</si>
  <si>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</si>
  <si>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</si>
  <si>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</si>
  <si>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</si>
  <si>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</si>
  <si>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</si>
  <si>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</si>
  <si>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</si>
  <si>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</si>
  <si>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</si>
  <si>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</si>
  <si>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</si>
  <si>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</si>
  <si>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</si>
  <si>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</si>
  <si>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</si>
  <si>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</si>
  <si>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</si>
  <si>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</si>
  <si>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</si>
  <si>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</si>
  <si>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</si>
  <si>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</si>
  <si>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</si>
  <si>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</si>
  <si>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</si>
  <si>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</si>
  <si>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</si>
  <si>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</si>
  <si>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</si>
  <si>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</si>
  <si>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</si>
  <si>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</si>
  <si>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</si>
  <si>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</si>
  <si>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</si>
  <si>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</si>
  <si>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</si>
  <si>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</si>
  <si>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</si>
  <si>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</si>
  <si>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</si>
  <si>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</si>
  <si>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</si>
  <si>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</si>
  <si>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</si>
  <si>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</si>
  <si>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</si>
  <si>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</si>
  <si>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</si>
  <si>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</si>
  <si>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</si>
  <si>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</si>
  <si>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</si>
  <si>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</si>
  <si>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</si>
  <si>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</si>
  <si>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</si>
  <si>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</si>
  <si>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</si>
  <si>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</si>
  <si>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</si>
  <si>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</si>
  <si>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</si>
  <si>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</si>
  <si>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</si>
  <si>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</si>
  <si>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</si>
  <si>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</si>
  <si>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</si>
  <si>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</si>
  <si>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</si>
  <si>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</si>
  <si>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</si>
  <si>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</si>
  <si>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</si>
  <si>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</si>
  <si>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</si>
  <si>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</si>
  <si>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</si>
  <si>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</si>
  <si>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</si>
  <si>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</si>
  <si>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</si>
  <si>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</si>
  <si>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</si>
  <si>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</si>
  <si>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</si>
  <si>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</si>
  <si>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</si>
  <si>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</si>
  <si>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</si>
  <si>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</si>
  <si>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</si>
  <si>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</si>
  <si>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</si>
  <si>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</si>
  <si>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</si>
  <si>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</si>
  <si>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</si>
  <si>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</si>
  <si>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</si>
  <si>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</si>
  <si>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</si>
  <si>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</si>
  <si>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</si>
  <si>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</si>
  <si>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</si>
  <si>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</si>
  <si>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</si>
  <si>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</si>
  <si>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</si>
  <si>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</si>
  <si>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</si>
  <si>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</si>
  <si>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</si>
  <si>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</si>
  <si>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</si>
  <si>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</si>
  <si>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</si>
  <si>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</si>
  <si>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</si>
  <si>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</si>
  <si>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</si>
  <si>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</si>
  <si>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</si>
  <si>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</si>
  <si>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</si>
  <si>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</si>
  <si>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</si>
  <si>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</si>
  <si>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</si>
  <si>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</si>
  <si>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</si>
  <si>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</si>
  <si>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</si>
  <si>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</si>
  <si>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</si>
  <si>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</si>
  <si>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</si>
  <si>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</si>
  <si>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</si>
  <si>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</si>
  <si>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</si>
  <si>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</si>
  <si>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</si>
  <si>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</si>
  <si>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</si>
  <si>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</si>
  <si>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</si>
  <si>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</si>
  <si>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</si>
  <si>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</si>
  <si>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</si>
  <si>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</si>
  <si>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</si>
  <si>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</si>
  <si>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</si>
  <si>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</si>
  <si>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</si>
  <si>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</si>
  <si>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</si>
  <si>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</si>
  <si>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</si>
  <si>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</si>
  <si>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</si>
  <si>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</si>
  <si>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</si>
  <si>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</si>
  <si>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</si>
  <si>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</si>
  <si>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</si>
  <si>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</si>
  <si>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</si>
  <si>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</si>
  <si>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</si>
  <si>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</si>
  <si>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</si>
  <si>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</si>
  <si>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</si>
  <si>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</si>
  <si>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</si>
  <si>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</si>
  <si>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</si>
  <si>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</si>
  <si>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</si>
  <si>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</si>
  <si>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</si>
  <si>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</si>
  <si>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</si>
  <si>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</si>
  <si>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</si>
  <si>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</si>
  <si>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</si>
  <si>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</si>
  <si>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</si>
  <si>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</si>
  <si>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</si>
  <si>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</si>
  <si>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</si>
  <si>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</si>
  <si>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</si>
  <si>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</si>
  <si>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</si>
  <si>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</si>
  <si>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</si>
  <si>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</si>
  <si>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</si>
  <si>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</si>
  <si>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</si>
  <si>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</si>
  <si>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</si>
  <si>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</si>
  <si>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</si>
  <si>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</si>
  <si>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</si>
  <si>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</si>
  <si>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</si>
  <si>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</si>
  <si>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</si>
  <si>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</si>
  <si>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</si>
  <si>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</si>
  <si>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</si>
  <si>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</si>
  <si>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</si>
  <si>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</si>
  <si>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</si>
  <si>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</si>
  <si>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</si>
  <si>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</si>
  <si>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</si>
  <si>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</si>
  <si>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</si>
  <si>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</si>
  <si>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</si>
  <si>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</si>
  <si>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</si>
  <si>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</si>
  <si>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</si>
  <si>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</si>
  <si>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</si>
  <si>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</si>
  <si>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</si>
  <si>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</si>
  <si>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</si>
  <si>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</si>
  <si>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</si>
  <si>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</si>
  <si>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</si>
  <si>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</si>
  <si>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</si>
  <si>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</si>
  <si>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</si>
  <si>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</si>
  <si>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</si>
  <si>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</si>
  <si>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</si>
  <si>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</si>
  <si>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</si>
  <si>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</si>
  <si>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</si>
  <si>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</si>
  <si>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</si>
  <si>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</si>
  <si>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</si>
  <si>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</si>
  <si>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</si>
  <si>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</si>
  <si>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</si>
  <si>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</si>
  <si>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</si>
  <si>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</si>
  <si>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</si>
  <si>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</si>
  <si>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</si>
  <si>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</si>
  <si>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</si>
  <si>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</si>
  <si>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</si>
  <si>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</si>
  <si>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</si>
  <si>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</si>
  <si>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</si>
  <si>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</si>
  <si>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</si>
  <si>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</si>
  <si>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</si>
  <si>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</si>
  <si>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</si>
  <si>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</si>
  <si>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</si>
  <si>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</si>
  <si>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</si>
  <si>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</si>
  <si>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</si>
  <si>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</si>
  <si>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</si>
  <si>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</si>
  <si>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</si>
  <si>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</si>
  <si>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</si>
  <si>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</si>
  <si>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</si>
  <si>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</si>
  <si>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</si>
  <si>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</si>
  <si>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</si>
  <si>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</si>
  <si>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</si>
  <si>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</si>
  <si>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</si>
  <si>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</si>
  <si>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</si>
  <si>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</si>
  <si>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</si>
  <si>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</si>
  <si>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</si>
  <si>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</si>
  <si>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</si>
  <si>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</si>
  <si>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</si>
  <si>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</si>
  <si>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</si>
  <si>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</si>
  <si>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</si>
  <si>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</si>
  <si>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</si>
  <si>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</si>
  <si>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</si>
  <si>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</si>
  <si>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</si>
  <si>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</si>
  <si>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</si>
  <si>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</si>
  <si>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</si>
  <si>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</si>
  <si>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</si>
  <si>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</si>
  <si>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</si>
  <si>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</si>
  <si>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</si>
  <si>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</si>
  <si>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</si>
  <si>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</si>
  <si>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</si>
  <si>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</si>
  <si>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</si>
  <si>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</si>
  <si>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</si>
  <si>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</si>
  <si>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</si>
  <si>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</si>
  <si>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</si>
  <si>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</si>
  <si>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</si>
  <si>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</si>
  <si>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</si>
  <si>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</si>
  <si>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</si>
  <si>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</si>
  <si>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</si>
  <si>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</si>
  <si>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</si>
  <si>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</si>
  <si>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</si>
  <si>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</si>
  <si>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</si>
  <si>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</si>
  <si>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</si>
  <si>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</si>
  <si>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</si>
  <si>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</si>
  <si>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</si>
  <si>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</si>
  <si>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</si>
  <si>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</si>
  <si>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</si>
  <si>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</si>
  <si>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</si>
  <si>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</si>
  <si>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</si>
  <si>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</si>
  <si>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</si>
  <si>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</si>
  <si>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</si>
  <si>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</si>
  <si>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</si>
  <si>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</si>
  <si>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</si>
  <si>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</si>
  <si>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</si>
  <si>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</si>
  <si>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</si>
  <si>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</si>
  <si>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</si>
  <si>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</si>
  <si>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</si>
  <si>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</si>
  <si>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</si>
  <si>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</si>
  <si>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</si>
  <si>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</si>
  <si>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</si>
  <si>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</si>
  <si>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</si>
  <si>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</si>
  <si>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</si>
  <si>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</si>
  <si>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</si>
  <si>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</si>
  <si>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</si>
  <si>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</si>
  <si>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</si>
  <si>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</si>
  <si>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</si>
  <si>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</si>
  <si>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</si>
  <si>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</si>
  <si>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</si>
  <si>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</si>
  <si>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</si>
  <si>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</si>
  <si>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</si>
  <si>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</si>
  <si>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</si>
  <si>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</si>
  <si>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</si>
  <si>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</si>
  <si>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</si>
  <si>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</si>
  <si>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</si>
  <si>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</si>
  <si>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</si>
  <si>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</si>
  <si>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</si>
  <si>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</si>
  <si>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</si>
  <si>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</si>
  <si>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</si>
  <si>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</si>
  <si>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</si>
  <si>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</si>
  <si>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</si>
  <si>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</si>
  <si>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</si>
  <si>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</si>
  <si>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</si>
  <si>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</si>
  <si>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</si>
  <si>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</si>
  <si>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</si>
  <si>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</si>
  <si>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</si>
  <si>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</si>
  <si>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</si>
  <si>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</si>
  <si>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</si>
  <si>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</si>
  <si>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</si>
  <si>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</si>
  <si>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</si>
  <si>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</si>
  <si>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</si>
  <si>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</si>
  <si>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</si>
  <si>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</si>
  <si>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</si>
  <si>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</si>
  <si>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</si>
  <si>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</si>
  <si>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</si>
  <si>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</si>
  <si>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</si>
  <si>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</si>
  <si>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</si>
  <si>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</si>
  <si>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</si>
  <si>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</si>
  <si>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</si>
  <si>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</si>
  <si>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</si>
  <si>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</si>
  <si>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</si>
  <si>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</si>
  <si>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</si>
  <si>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</si>
  <si>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</si>
  <si>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</si>
  <si>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</si>
  <si>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</si>
  <si>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</si>
  <si>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</si>
  <si>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</si>
  <si>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</si>
  <si>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</si>
  <si>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</si>
  <si>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</si>
  <si>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</si>
  <si>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</si>
  <si>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</si>
  <si>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</si>
  <si>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</si>
  <si>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</si>
  <si>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</si>
  <si>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</si>
  <si>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</si>
  <si>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</si>
  <si>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</si>
  <si>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</si>
  <si>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</si>
  <si>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</si>
  <si>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</si>
  <si>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</si>
  <si>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</si>
  <si>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</si>
  <si>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</si>
  <si>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</si>
  <si>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</si>
  <si>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</si>
  <si>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</si>
  <si>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</si>
  <si>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</si>
  <si>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</si>
  <si>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</si>
  <si>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</si>
  <si>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</si>
  <si>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</si>
  <si>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</si>
  <si>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</si>
  <si>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</si>
  <si>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</si>
  <si>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</si>
  <si>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</si>
  <si>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</si>
  <si>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</si>
  <si>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</si>
  <si>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</si>
  <si>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</si>
  <si>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</si>
  <si>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</si>
  <si>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</si>
  <si>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</si>
  <si>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</si>
  <si>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</si>
  <si>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</si>
  <si>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</si>
  <si>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</si>
  <si>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</si>
  <si>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</si>
  <si>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</si>
  <si>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</si>
  <si>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</si>
  <si>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</si>
  <si>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</si>
  <si>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</si>
  <si>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</si>
  <si>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</si>
  <si>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</si>
  <si>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</si>
  <si>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</si>
  <si>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</si>
  <si>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</si>
  <si>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</si>
  <si>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</si>
  <si>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</si>
  <si>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</si>
  <si>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</si>
  <si>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</si>
  <si>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</si>
  <si>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</si>
  <si>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</si>
  <si>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</si>
  <si>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</si>
  <si>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</si>
  <si>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</si>
  <si>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</si>
  <si>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</si>
  <si>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</si>
  <si>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</si>
  <si>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</si>
  <si>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</si>
  <si>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</si>
  <si>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</si>
  <si>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</si>
  <si>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</si>
  <si>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</si>
  <si>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</si>
  <si>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</si>
  <si>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</si>
  <si>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</si>
  <si>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</si>
  <si>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</si>
  <si>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</si>
  <si>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</si>
  <si>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</si>
  <si>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</si>
  <si>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</si>
  <si>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</si>
  <si>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</si>
  <si>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</si>
  <si>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</si>
  <si>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</si>
  <si>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</si>
  <si>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</si>
  <si>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</si>
  <si>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</si>
  <si>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</si>
  <si>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</si>
  <si>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</si>
  <si>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</si>
  <si>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</si>
  <si>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</si>
  <si>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</si>
  <si>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</si>
  <si>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</si>
  <si>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</si>
  <si>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</si>
  <si>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</si>
  <si>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</si>
  <si>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</si>
  <si>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</si>
  <si>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</si>
  <si>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</si>
  <si>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</si>
  <si>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</si>
  <si>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</si>
  <si>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</si>
  <si>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</si>
  <si>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</si>
  <si>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</si>
  <si>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</si>
  <si>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</si>
  <si>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</si>
  <si>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</si>
  <si>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</si>
  <si>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</si>
  <si>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</si>
  <si>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</si>
  <si>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</si>
  <si>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</si>
  <si>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</si>
  <si>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</si>
  <si>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</si>
  <si>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</si>
  <si>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</si>
  <si>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</si>
  <si>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</si>
  <si>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</si>
  <si>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</si>
  <si>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</si>
  <si>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</si>
  <si>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</si>
  <si>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</si>
  <si>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</si>
  <si>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</si>
  <si>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</si>
  <si>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</si>
  <si>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</si>
  <si>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</si>
  <si>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</si>
  <si>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</si>
  <si>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</si>
  <si>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</si>
  <si>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</si>
  <si>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</si>
  <si>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</si>
  <si>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</si>
  <si>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</si>
  <si>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</si>
  <si>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</si>
  <si>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</si>
  <si>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</si>
  <si>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</si>
  <si>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</si>
  <si>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</si>
  <si>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</si>
  <si>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</si>
  <si>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</si>
  <si>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</si>
  <si>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</si>
  <si>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</si>
  <si>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</si>
  <si>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</si>
  <si>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</si>
  <si>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</si>
  <si>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</si>
  <si>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</si>
  <si>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</si>
  <si>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</si>
  <si>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</si>
  <si>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</si>
  <si>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</si>
  <si>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</si>
  <si>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</si>
  <si>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</si>
  <si>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</si>
  <si>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</si>
  <si>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</si>
  <si>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</si>
  <si>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</si>
  <si>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</si>
  <si>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</si>
  <si>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</si>
  <si>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</si>
  <si>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</si>
  <si>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</si>
  <si>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</si>
  <si>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</si>
  <si>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</si>
  <si>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</si>
  <si>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</si>
  <si>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</si>
  <si>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</si>
  <si>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</si>
  <si>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</si>
  <si>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</si>
  <si>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</si>
  <si>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</si>
  <si>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</si>
  <si>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</si>
  <si>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</si>
  <si>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</si>
  <si>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</si>
  <si>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</si>
  <si>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</si>
  <si>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</si>
  <si>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</si>
  <si>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</si>
  <si>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</si>
  <si>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</si>
  <si>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</si>
  <si>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</si>
  <si>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</si>
  <si>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</si>
  <si>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</si>
  <si>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</si>
  <si>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</si>
  <si>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</si>
  <si>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</si>
  <si>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</si>
  <si>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</si>
  <si>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</si>
  <si>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</si>
  <si>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</si>
  <si>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</si>
  <si>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</si>
  <si>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</si>
  <si>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</si>
  <si>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</si>
  <si>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</si>
  <si>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</si>
  <si>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</si>
  <si>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</si>
  <si>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</si>
  <si>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</si>
  <si>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</si>
  <si>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</si>
  <si>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</si>
  <si>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</si>
  <si>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</si>
  <si>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</si>
  <si>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</si>
  <si>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</si>
  <si>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</si>
  <si>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</si>
  <si>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</si>
  <si>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</si>
  <si>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</si>
  <si>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</si>
  <si>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</si>
  <si>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</si>
  <si>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</si>
  <si>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</si>
  <si>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</si>
  <si>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</si>
  <si>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</si>
  <si>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</si>
  <si>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</si>
  <si>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</si>
  <si>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</si>
  <si>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</si>
  <si>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</si>
  <si>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</si>
  <si>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</si>
  <si>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</si>
  <si>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</si>
  <si>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</si>
  <si>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</si>
  <si>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</si>
  <si>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</si>
  <si>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</si>
  <si>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</si>
  <si>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</si>
  <si>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</si>
  <si>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</si>
  <si>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</si>
  <si>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</si>
  <si>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</si>
  <si>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</si>
  <si>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</si>
  <si>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</si>
  <si>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</si>
  <si>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</si>
  <si>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</si>
  <si>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</si>
  <si>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</si>
  <si>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</si>
  <si>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</si>
  <si>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</si>
  <si>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</si>
  <si>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</si>
  <si>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</si>
  <si>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</si>
  <si>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</si>
  <si>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</si>
  <si>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</si>
  <si>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</si>
  <si>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</si>
  <si>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</si>
  <si>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</si>
  <si>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</si>
  <si>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</si>
  <si>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</si>
  <si>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</si>
  <si>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</si>
  <si>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</si>
  <si>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</si>
  <si>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</si>
  <si>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</si>
  <si>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</si>
  <si>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</si>
  <si>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</si>
  <si>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</si>
  <si>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</si>
  <si>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</si>
  <si>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</si>
  <si>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</si>
  <si>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</si>
  <si>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</si>
  <si>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</si>
  <si>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</si>
  <si>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</si>
  <si>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</si>
  <si>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</si>
  <si>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</si>
  <si>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</si>
  <si>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</si>
  <si>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</si>
  <si>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</si>
  <si>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</si>
  <si>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</si>
  <si>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</si>
  <si>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</si>
  <si>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</si>
  <si>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</si>
  <si>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</si>
  <si>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</si>
  <si>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</si>
  <si>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</si>
  <si>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</si>
  <si>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</si>
  <si>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</si>
  <si>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</si>
  <si>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</si>
  <si>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</si>
  <si>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</si>
  <si>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</si>
  <si>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</si>
  <si>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</si>
  <si>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</si>
  <si>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</si>
  <si>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</si>
  <si>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</si>
  <si>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</si>
  <si>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</si>
  <si>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</si>
  <si>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</si>
  <si>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</si>
  <si>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</si>
  <si>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</si>
  <si>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</si>
  <si>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</si>
  <si>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</si>
  <si>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</si>
  <si>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</si>
  <si>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</si>
  <si>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</si>
  <si>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</si>
  <si>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</si>
  <si>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</si>
  <si>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</si>
  <si>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</si>
  <si>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</si>
  <si>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</si>
  <si>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</si>
  <si>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</si>
  <si>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</si>
  <si>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</si>
  <si>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</si>
  <si>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</si>
  <si>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</si>
  <si>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</si>
  <si>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</si>
  <si>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</si>
  <si>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</si>
  <si>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</si>
  <si>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</si>
  <si>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</si>
  <si>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</si>
  <si>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</si>
  <si>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</si>
  <si>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</si>
  <si>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</si>
  <si>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</si>
  <si>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</si>
  <si>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</si>
  <si>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</si>
  <si>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</si>
  <si>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</si>
  <si>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</si>
  <si>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</si>
  <si>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</si>
  <si>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</si>
  <si>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</si>
  <si>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</si>
  <si>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</si>
  <si>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</si>
  <si>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</si>
  <si>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</si>
  <si>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</si>
  <si>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</si>
  <si>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</si>
  <si>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</si>
  <si>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</si>
  <si>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</si>
  <si>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</si>
  <si>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</si>
  <si>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</si>
  <si>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</si>
  <si>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</si>
  <si>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</si>
  <si>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</si>
  <si>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</si>
  <si>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</si>
  <si>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</si>
  <si>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</si>
  <si>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</si>
  <si>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</si>
  <si>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</si>
  <si>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</si>
  <si>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</si>
  <si>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</si>
  <si>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</si>
  <si>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</si>
  <si>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</si>
  <si>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</si>
  <si>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</si>
  <si>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</si>
  <si>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</si>
  <si>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</si>
  <si>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</si>
  <si>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</si>
  <si>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</si>
  <si>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</si>
  <si>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</si>
  <si>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</si>
  <si>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</si>
  <si>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</si>
  <si>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</si>
  <si>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</si>
  <si>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</si>
  <si>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</si>
  <si>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</si>
  <si>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</si>
  <si>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</si>
  <si>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</si>
  <si>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</si>
  <si>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</si>
  <si>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</si>
  <si>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</si>
  <si>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</si>
  <si>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</si>
  <si>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</si>
  <si>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</si>
  <si>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</si>
  <si>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</si>
  <si>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</si>
  <si>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</si>
  <si>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</si>
  <si>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</si>
  <si>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</si>
  <si>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</si>
  <si>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</si>
  <si>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</si>
  <si>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</si>
  <si>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</si>
  <si>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</si>
  <si>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</si>
  <si>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</si>
  <si>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</si>
  <si>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</si>
  <si>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</si>
  <si>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</si>
  <si>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</si>
  <si>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</si>
  <si>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</si>
  <si>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</si>
  <si>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</si>
  <si>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</si>
  <si>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</si>
  <si>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</si>
  <si>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</si>
  <si>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</si>
  <si>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</si>
  <si>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</si>
  <si>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</si>
  <si>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</si>
  <si>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</si>
  <si>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</si>
  <si>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</si>
  <si>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</si>
  <si>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</si>
  <si>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</si>
  <si>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</si>
  <si>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</si>
  <si>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</si>
  <si>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</si>
  <si>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</si>
  <si>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</si>
  <si>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</si>
  <si>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</si>
  <si>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</si>
  <si>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</si>
  <si>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</si>
  <si>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</si>
  <si>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</si>
  <si>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</si>
  <si>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</si>
  <si>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</si>
  <si>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</si>
  <si>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</si>
  <si>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</si>
  <si>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</si>
  <si>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</si>
  <si>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</si>
  <si>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</si>
  <si>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</si>
  <si>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</si>
  <si>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</si>
  <si>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</si>
  <si>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</si>
  <si>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</si>
  <si>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</si>
  <si>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</si>
  <si>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</si>
  <si>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</si>
  <si>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</si>
  <si>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</si>
  <si>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</si>
  <si>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</si>
  <si>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</si>
  <si>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</si>
  <si>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</si>
  <si>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</si>
  <si>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</si>
  <si>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</si>
  <si>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</si>
  <si>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</si>
  <si>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</si>
  <si>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</si>
  <si>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</si>
  <si>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</si>
  <si>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</si>
  <si>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</si>
  <si>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</si>
  <si>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</si>
  <si>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</si>
  <si>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</si>
  <si>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</si>
  <si>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</si>
  <si>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</si>
  <si>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</si>
  <si>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</si>
  <si>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</si>
  <si>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</si>
  <si>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</si>
  <si>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</si>
  <si>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</si>
  <si>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</si>
  <si>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</si>
  <si>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</si>
  <si>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</si>
  <si>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</si>
  <si>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</si>
  <si>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</si>
  <si>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</si>
  <si>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</si>
  <si>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</si>
  <si>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</si>
  <si>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</si>
  <si>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</si>
  <si>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</si>
  <si>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</si>
  <si>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</si>
  <si>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</si>
  <si>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</si>
  <si>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</si>
  <si>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</si>
  <si>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</si>
  <si>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</si>
  <si>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</si>
  <si>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</si>
  <si>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</si>
  <si>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</si>
  <si>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</si>
  <si>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</si>
  <si>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</si>
  <si>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</si>
  <si>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</si>
  <si>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</si>
  <si>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</si>
  <si>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</si>
  <si>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</si>
  <si>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</si>
  <si>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</si>
  <si>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</si>
  <si>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</si>
  <si>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</si>
  <si>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</si>
  <si>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</si>
  <si>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</si>
  <si>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</si>
  <si>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</si>
  <si>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</si>
  <si>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</si>
  <si>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</si>
  <si>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</si>
  <si>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</si>
  <si>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</si>
  <si>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</si>
  <si>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</si>
  <si>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</si>
  <si>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</si>
  <si>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</si>
  <si>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</si>
  <si>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</si>
  <si>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</si>
  <si>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</si>
  <si>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</si>
  <si>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</si>
  <si>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</si>
  <si>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</si>
  <si>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</si>
  <si>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</si>
  <si>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</si>
  <si>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</si>
  <si>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</si>
  <si>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</si>
  <si>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</si>
  <si>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</si>
  <si>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</si>
  <si>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</si>
  <si>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</si>
  <si>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</si>
  <si>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</si>
  <si>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</si>
  <si>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</si>
  <si>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</si>
  <si>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</si>
  <si>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</si>
  <si>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</si>
  <si>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</si>
  <si>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</si>
  <si>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</si>
  <si>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</si>
  <si>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</si>
  <si>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</si>
  <si>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</si>
  <si>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</si>
  <si>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</si>
  <si>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</si>
  <si>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</si>
  <si>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</si>
  <si>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</si>
  <si>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</si>
  <si>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</si>
  <si>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</si>
  <si>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</si>
  <si>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</si>
  <si>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</si>
  <si>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</si>
  <si>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</si>
  <si>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</si>
  <si>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</si>
  <si>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</si>
  <si>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</si>
  <si>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</si>
  <si>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</si>
  <si>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</si>
  <si>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</si>
  <si>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</si>
  <si>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</si>
  <si>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</si>
  <si>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</si>
  <si>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</si>
  <si>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</si>
  <si>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</si>
  <si>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</si>
  <si>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</si>
  <si>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</si>
  <si>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</si>
  <si>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</si>
  <si>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</si>
  <si>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</si>
  <si>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</si>
  <si>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</si>
  <si>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</si>
  <si>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</si>
  <si>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</si>
  <si>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</si>
  <si>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</si>
  <si>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</si>
  <si>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</si>
  <si>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</si>
  <si>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</si>
  <si>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</si>
  <si>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</si>
  <si>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</si>
  <si>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</si>
  <si>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</si>
  <si>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</si>
  <si>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</si>
  <si>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</si>
  <si>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</si>
  <si>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</si>
  <si>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</si>
  <si>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</si>
  <si>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</si>
  <si>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</si>
  <si>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</si>
  <si>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</si>
  <si>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</si>
  <si>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</si>
  <si>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</si>
  <si>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</si>
  <si>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</si>
  <si>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</si>
  <si>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</si>
  <si>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</si>
  <si>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</si>
  <si>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</si>
  <si>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</si>
  <si>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</si>
  <si>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</si>
  <si>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</si>
  <si>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</si>
  <si>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</si>
  <si>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</si>
  <si>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</si>
  <si>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</si>
  <si>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</si>
  <si>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</si>
  <si>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</si>
  <si>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</si>
  <si>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</si>
  <si>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</si>
  <si>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</si>
  <si>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</si>
  <si>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</si>
  <si>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</si>
  <si>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</si>
  <si>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</si>
  <si>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</si>
  <si>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</si>
  <si>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</si>
  <si>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</si>
  <si>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</si>
  <si>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</si>
  <si>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</si>
  <si>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</si>
  <si>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</si>
  <si>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</si>
  <si>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</si>
  <si>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</si>
  <si>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</si>
  <si>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</si>
  <si>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</si>
  <si>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</si>
  <si>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</si>
  <si>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</si>
  <si>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</si>
  <si>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</si>
  <si>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</si>
  <si>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</si>
  <si>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</si>
  <si>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</si>
  <si>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</si>
  <si>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</si>
  <si>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</si>
  <si>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</si>
  <si>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</si>
  <si>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</si>
  <si>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</si>
  <si>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</si>
  <si>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</si>
  <si>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</si>
  <si>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</si>
  <si>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</si>
  <si>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</si>
  <si>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</si>
  <si>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</si>
  <si>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</si>
  <si>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</si>
  <si>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</si>
  <si>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</si>
  <si>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</si>
  <si>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</si>
  <si>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</si>
  <si>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</si>
  <si>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</si>
  <si>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</si>
  <si>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</si>
  <si>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</si>
  <si>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</si>
  <si>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</si>
  <si>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</si>
  <si>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</si>
  <si>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</si>
  <si>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</si>
  <si>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</si>
  <si>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</si>
  <si>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</si>
  <si>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</si>
  <si>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</si>
  <si>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</si>
  <si>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</si>
  <si>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</si>
  <si>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</si>
  <si>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</si>
  <si>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</si>
  <si>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</si>
  <si>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</si>
  <si>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</si>
  <si>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</si>
  <si>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</si>
  <si>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</si>
  <si>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</si>
  <si>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</si>
  <si>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</si>
  <si>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</si>
  <si>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</si>
  <si>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</si>
  <si>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</si>
  <si>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</si>
  <si>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</si>
  <si>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</si>
  <si>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</si>
  <si>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</si>
  <si>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</si>
  <si>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</si>
  <si>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</si>
  <si>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</si>
  <si>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</si>
  <si>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</si>
  <si>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</si>
  <si>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</si>
  <si>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</si>
  <si>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</si>
  <si>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</si>
  <si>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</si>
  <si>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</si>
  <si>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</si>
  <si>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</si>
  <si>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</si>
  <si>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</si>
  <si>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</si>
  <si>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</si>
  <si>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</si>
  <si>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</si>
  <si>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</si>
  <si>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</si>
  <si>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</si>
  <si>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</si>
  <si>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</si>
  <si>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</si>
  <si>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</si>
  <si>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</si>
  <si>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</si>
  <si>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</si>
  <si>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</si>
  <si>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</si>
  <si>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</si>
  <si>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</si>
  <si>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</si>
  <si>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</si>
  <si>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</si>
  <si>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</si>
  <si>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</si>
  <si>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</si>
  <si>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</si>
  <si>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</si>
  <si>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</si>
  <si>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</si>
  <si>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</si>
  <si>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</si>
  <si>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</si>
  <si>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</si>
  <si>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</si>
  <si>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</si>
  <si>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</si>
  <si>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</si>
  <si>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</si>
  <si>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</si>
  <si>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</si>
  <si>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</si>
  <si>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</si>
  <si>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</si>
  <si>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</si>
  <si>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</si>
  <si>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</si>
  <si>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</si>
  <si>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</si>
  <si>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</si>
  <si>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</si>
  <si>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</si>
  <si>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</si>
  <si>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</si>
  <si>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</si>
  <si>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</si>
  <si>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</si>
  <si>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</si>
  <si>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</si>
  <si>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</si>
  <si>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</si>
  <si>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</si>
  <si>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</si>
  <si>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</si>
  <si>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</si>
  <si>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</si>
  <si>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</si>
  <si>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</si>
  <si>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</si>
  <si>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</si>
  <si>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</si>
  <si>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</si>
  <si>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</si>
  <si>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</si>
  <si>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</si>
  <si>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</si>
  <si>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</si>
  <si>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</si>
  <si>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</si>
  <si>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</si>
  <si>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</si>
  <si>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</si>
  <si>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</si>
  <si>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</si>
  <si>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</si>
  <si>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</si>
  <si>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</si>
  <si>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</si>
  <si>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</si>
  <si>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</si>
  <si>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</si>
  <si>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</si>
  <si>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</si>
  <si>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</si>
  <si>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</si>
  <si>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</si>
  <si>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</si>
  <si>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</si>
  <si>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</si>
  <si>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</si>
  <si>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</si>
  <si>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</si>
  <si>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</si>
  <si>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</si>
  <si>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</si>
  <si>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</si>
  <si>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</si>
  <si>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</si>
  <si>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</si>
  <si>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</si>
  <si>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</si>
  <si>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</si>
  <si>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</si>
  <si>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</si>
  <si>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</si>
  <si>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</si>
  <si>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</si>
  <si>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</si>
  <si>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</si>
  <si>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</si>
  <si>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</si>
  <si>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</si>
  <si>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</si>
  <si>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</si>
  <si>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</si>
  <si>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</si>
  <si>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</si>
  <si>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</si>
  <si>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</si>
  <si>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</si>
  <si>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</si>
  <si>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</si>
  <si>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</si>
  <si>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</si>
  <si>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</si>
  <si>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</si>
  <si>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</si>
  <si>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</si>
  <si>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</si>
  <si>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</si>
  <si>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</si>
  <si>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</si>
  <si>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</si>
  <si>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</si>
  <si>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</si>
  <si>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</si>
  <si>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</si>
  <si>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</si>
  <si>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</si>
  <si>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</si>
  <si>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</si>
  <si>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</si>
  <si>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</si>
  <si>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</si>
  <si>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</si>
  <si>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</si>
  <si>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</si>
  <si>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</si>
  <si>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</si>
  <si>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</si>
  <si>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</si>
  <si>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</si>
  <si>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</si>
  <si>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</si>
  <si>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</si>
  <si>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</si>
  <si>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</si>
  <si>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</si>
  <si>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</si>
  <si>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</si>
  <si>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</si>
  <si>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</si>
  <si>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</si>
  <si>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</si>
  <si>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</si>
  <si>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</si>
  <si>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</si>
  <si>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</si>
  <si>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</si>
  <si>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</si>
  <si>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</si>
  <si>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</si>
  <si>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</si>
  <si>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</si>
  <si>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</si>
  <si>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</si>
  <si>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</si>
  <si>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</si>
  <si>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</si>
  <si>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</si>
  <si>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</si>
  <si>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</si>
  <si>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</si>
  <si>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</si>
  <si>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</si>
  <si>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</si>
  <si>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</si>
  <si>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</si>
  <si>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</si>
  <si>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</si>
  <si>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</si>
  <si>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</si>
  <si>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</si>
  <si>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</si>
  <si>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</si>
  <si>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</si>
  <si>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</si>
  <si>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</si>
  <si>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</si>
  <si>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</si>
  <si>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</si>
  <si>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</si>
  <si>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</si>
  <si>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</si>
  <si>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</si>
  <si>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</si>
  <si>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</si>
  <si>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</si>
  <si>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</si>
  <si>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</si>
  <si>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</si>
  <si>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</si>
  <si>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</si>
  <si>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</si>
  <si>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</si>
  <si>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</si>
  <si>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</si>
  <si>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</si>
  <si>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</si>
  <si>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</si>
  <si>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</si>
  <si>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</si>
  <si>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</si>
  <si>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</si>
  <si>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</si>
  <si>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</si>
  <si>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</si>
  <si>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</si>
  <si>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</si>
  <si>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</si>
  <si>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</si>
  <si>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</si>
  <si>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</si>
  <si>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</si>
  <si>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</si>
  <si>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</si>
  <si>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</si>
  <si>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</si>
  <si>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</si>
  <si>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</si>
  <si>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</si>
  <si>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</si>
  <si>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</si>
  <si>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</si>
  <si>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</si>
  <si>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</si>
  <si>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</si>
  <si>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</si>
  <si>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</si>
  <si>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</si>
  <si>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</si>
  <si>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</si>
  <si>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</si>
  <si>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</si>
  <si>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</si>
  <si>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</si>
  <si>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</si>
  <si>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</si>
  <si>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</si>
  <si>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</si>
  <si>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</si>
  <si>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</si>
  <si>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</si>
  <si>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</si>
  <si>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</si>
  <si>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</si>
  <si>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</si>
  <si>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</si>
  <si>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</si>
  <si>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</si>
  <si>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</si>
  <si>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</si>
  <si>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</si>
  <si>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</si>
  <si>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</si>
  <si>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</si>
  <si>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</si>
  <si>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</si>
  <si>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</si>
  <si>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</si>
  <si>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</si>
  <si>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</si>
  <si>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</si>
  <si>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</si>
  <si>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</si>
  <si>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</si>
  <si>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</si>
  <si>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</si>
  <si>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</si>
  <si>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</si>
  <si>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</si>
  <si>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</si>
  <si>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</si>
  <si>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</si>
  <si>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</si>
  <si>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</si>
  <si>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</si>
  <si>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</si>
  <si>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</si>
  <si>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</si>
  <si>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</si>
  <si>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</si>
  <si>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</si>
  <si>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</si>
  <si>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</si>
  <si>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</si>
  <si>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</si>
  <si>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</si>
  <si>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</si>
  <si>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</si>
  <si>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</si>
  <si>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</si>
  <si>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</si>
  <si>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</si>
  <si>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</si>
  <si>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</si>
  <si>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</si>
  <si>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</si>
  <si>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</si>
  <si>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</si>
  <si>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</si>
  <si>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</si>
  <si>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</si>
  <si>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</si>
  <si>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</si>
  <si>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</si>
  <si>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</si>
  <si>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</si>
  <si>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</si>
  <si>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</si>
  <si>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</si>
  <si>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</si>
  <si>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</si>
  <si>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</si>
  <si>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</si>
  <si>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</si>
  <si>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</si>
  <si>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</si>
  <si>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</si>
  <si>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</si>
  <si>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</si>
  <si>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</si>
  <si>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</si>
  <si>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</si>
  <si>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</si>
  <si>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</si>
  <si>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</si>
  <si>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</si>
  <si>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</si>
  <si>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</si>
  <si>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</si>
  <si>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</si>
  <si>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</si>
  <si>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</si>
  <si>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</si>
  <si>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</si>
  <si>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</si>
  <si>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</si>
  <si>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</si>
  <si>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</si>
  <si>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</si>
  <si>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</si>
  <si>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</si>
  <si>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</si>
  <si>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</si>
  <si>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</si>
  <si>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</si>
  <si>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</si>
  <si>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</si>
  <si>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</si>
  <si>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</si>
  <si>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</si>
  <si>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</si>
  <si>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</si>
  <si>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</si>
  <si>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</si>
  <si>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</si>
  <si>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</si>
  <si>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</si>
  <si>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</si>
  <si>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</si>
  <si>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</si>
  <si>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</si>
  <si>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</si>
  <si>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</si>
  <si>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</si>
  <si>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</si>
  <si>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</si>
  <si>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</si>
  <si>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</si>
  <si>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</si>
  <si>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</si>
  <si>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</si>
  <si>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</si>
  <si>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</si>
  <si>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</si>
  <si>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</si>
  <si>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</si>
  <si>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</si>
  <si>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</si>
  <si>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</si>
  <si>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</si>
  <si>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</si>
  <si>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</si>
  <si>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</si>
  <si>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</si>
  <si>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</si>
  <si>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</si>
  <si>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</si>
  <si>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</si>
  <si>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</si>
  <si>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</si>
  <si>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</si>
  <si>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</si>
  <si>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</si>
  <si>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</si>
  <si>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</si>
  <si>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</si>
  <si>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</si>
  <si>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</si>
  <si>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</si>
  <si>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</si>
  <si>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</si>
  <si>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</si>
  <si>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</si>
  <si>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</si>
  <si>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</si>
  <si>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</si>
  <si>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</si>
  <si>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</si>
  <si>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</si>
  <si>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</si>
  <si>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</si>
  <si>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</si>
  <si>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</si>
  <si>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</si>
  <si>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</si>
  <si>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</si>
  <si>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</si>
  <si>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</si>
  <si>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</si>
  <si>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</si>
  <si>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</si>
  <si>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</si>
  <si>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</si>
  <si>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</si>
  <si>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</si>
  <si>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</si>
  <si>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</si>
  <si>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</si>
  <si>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</si>
  <si>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</si>
  <si>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</si>
  <si>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</si>
  <si>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</si>
  <si>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</si>
  <si>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</si>
  <si>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</si>
  <si>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</si>
  <si>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</si>
  <si>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</si>
  <si>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</si>
  <si>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</si>
  <si>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</si>
  <si>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</si>
  <si>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</si>
  <si>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</si>
  <si>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</si>
  <si>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</si>
  <si>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</si>
  <si>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</si>
  <si>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</si>
  <si>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</si>
  <si>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</si>
  <si>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</si>
  <si>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</si>
  <si>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</si>
  <si>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</si>
  <si>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</si>
  <si>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</si>
  <si>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</si>
  <si>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</si>
  <si>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</si>
  <si>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</si>
  <si>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</si>
  <si>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</si>
  <si>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</si>
  <si>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</si>
  <si>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</si>
  <si>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</si>
  <si>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</si>
  <si>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</si>
  <si>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</si>
  <si>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</si>
  <si>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</si>
  <si>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</si>
  <si>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</si>
  <si>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</si>
  <si>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</si>
  <si>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</si>
  <si>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</si>
  <si>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</si>
  <si>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</si>
  <si>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</si>
  <si>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</si>
  <si>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</si>
  <si>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</si>
  <si>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</si>
  <si>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</si>
  <si>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</si>
  <si>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</si>
  <si>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</si>
  <si>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</si>
  <si>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</si>
  <si>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</si>
  <si>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</si>
  <si>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</si>
  <si>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</si>
  <si>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</si>
  <si>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</si>
  <si>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</si>
  <si>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</si>
  <si>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</si>
  <si>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</si>
  <si>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</si>
  <si>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</si>
  <si>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</si>
  <si>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</si>
  <si>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</si>
  <si>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</si>
  <si>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</si>
  <si>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</si>
  <si>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</si>
  <si>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</si>
  <si>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</si>
  <si>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</si>
  <si>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</si>
  <si>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</si>
  <si>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</si>
  <si>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</si>
  <si>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</si>
  <si>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</si>
  <si>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</si>
  <si>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</si>
  <si>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</si>
  <si>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</si>
  <si>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</si>
  <si>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</si>
  <si>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</si>
  <si>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</si>
  <si>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</si>
  <si>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</si>
  <si>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</si>
  <si>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</si>
  <si>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</si>
  <si>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</si>
  <si>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</si>
  <si>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</si>
  <si>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</si>
  <si>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</si>
  <si>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</si>
  <si>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</si>
  <si>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</si>
  <si>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</si>
  <si>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</si>
  <si>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</si>
  <si>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</si>
  <si>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</si>
  <si>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</si>
  <si>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</si>
  <si>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</si>
  <si>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</si>
  <si>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</si>
  <si>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</si>
  <si>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</si>
  <si>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</si>
  <si>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</si>
  <si>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</si>
  <si>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</si>
  <si>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</si>
  <si>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</si>
  <si>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</si>
  <si>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</si>
  <si>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</si>
  <si>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</si>
  <si>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</si>
  <si>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</si>
  <si>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</si>
  <si>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</si>
  <si>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</si>
  <si>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</si>
  <si>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</si>
  <si>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</si>
  <si>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</si>
  <si>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</si>
  <si>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</si>
  <si>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</si>
  <si>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</si>
  <si>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</si>
  <si>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</si>
  <si>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</si>
  <si>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</si>
  <si>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</si>
  <si>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</si>
  <si>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</si>
  <si>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</si>
  <si>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</si>
  <si>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</si>
  <si>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</si>
  <si>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</si>
  <si>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</si>
  <si>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</si>
  <si>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</si>
  <si>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</si>
  <si>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</si>
  <si>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</si>
  <si>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</si>
  <si>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</si>
  <si>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</si>
  <si>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</si>
  <si>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</si>
  <si>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</si>
  <si>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</si>
  <si>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</si>
  <si>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</si>
  <si>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</si>
  <si>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</si>
  <si>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</si>
  <si>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</si>
  <si>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</si>
  <si>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</si>
  <si>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</si>
  <si>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</si>
  <si>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</si>
  <si>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</si>
  <si>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</si>
  <si>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</si>
  <si>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</si>
  <si>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</si>
  <si>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</si>
  <si>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</si>
  <si>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</si>
  <si>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</si>
  <si>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</si>
  <si>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</si>
  <si>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</si>
  <si>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</si>
  <si>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</si>
  <si>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</si>
  <si>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</si>
  <si>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</si>
  <si>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</si>
  <si>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</si>
  <si>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</si>
  <si>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</si>
  <si>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</si>
  <si>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</si>
  <si>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</si>
  <si>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</si>
  <si>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</si>
  <si>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</si>
  <si>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</si>
  <si>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</si>
  <si>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</si>
  <si>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</si>
  <si>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</si>
  <si>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</si>
  <si>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</si>
  <si>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</si>
  <si>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</si>
  <si>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</si>
  <si>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</si>
  <si>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</si>
  <si>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</si>
  <si>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</si>
  <si>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</si>
  <si>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</si>
  <si>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</si>
  <si>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</si>
  <si>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</si>
  <si>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</si>
  <si>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</si>
  <si>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</si>
  <si>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</si>
  <si>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</si>
  <si>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</si>
  <si>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</si>
  <si>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</si>
  <si>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</si>
  <si>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</si>
  <si>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</si>
  <si>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</si>
  <si>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</si>
  <si>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</si>
  <si>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</si>
  <si>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</si>
  <si>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</si>
  <si>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</si>
  <si>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</si>
  <si>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</si>
  <si>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</si>
  <si>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</si>
  <si>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</si>
  <si>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</si>
  <si>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</si>
  <si>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</si>
  <si>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</si>
  <si>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</si>
  <si>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</si>
  <si>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</si>
  <si>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</si>
  <si>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</si>
  <si>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</si>
  <si>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</si>
  <si>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</si>
  <si>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</si>
  <si>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</si>
  <si>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</si>
  <si>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</si>
  <si>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</si>
  <si>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</si>
  <si>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</si>
  <si>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</si>
  <si>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</si>
  <si>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</si>
  <si>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</si>
  <si>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</si>
  <si>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</si>
  <si>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</si>
  <si>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</si>
  <si>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</si>
  <si>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</si>
  <si>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</si>
  <si>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</si>
  <si>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</si>
  <si>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</si>
  <si>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</si>
  <si>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</si>
  <si>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</si>
  <si>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</si>
  <si>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</si>
  <si>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</si>
  <si>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</si>
  <si>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</si>
  <si>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</si>
  <si>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</si>
  <si>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</si>
  <si>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</si>
  <si>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</si>
  <si>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</si>
  <si>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</si>
  <si>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</si>
  <si>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</si>
  <si>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</si>
  <si>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</si>
  <si>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</si>
  <si>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</si>
  <si>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</si>
  <si>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</si>
  <si>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</si>
  <si>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</si>
  <si>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</si>
  <si>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</si>
  <si>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</si>
  <si>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</si>
  <si>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</si>
  <si>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</si>
  <si>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</si>
  <si>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</si>
  <si>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</si>
  <si>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</si>
  <si>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</si>
  <si>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</si>
  <si>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</si>
  <si>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</si>
  <si>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</si>
  <si>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</si>
  <si>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</si>
  <si>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</si>
  <si>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</si>
  <si>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</si>
  <si>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</si>
  <si>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</si>
  <si>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</si>
  <si>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</si>
  <si>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</si>
  <si>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</si>
  <si>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</si>
  <si>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</si>
  <si>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</si>
  <si>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</si>
  <si>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</si>
  <si>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</si>
  <si>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</si>
  <si>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</si>
  <si>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</si>
  <si>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</si>
  <si>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</si>
  <si>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</si>
  <si>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</si>
  <si>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</si>
  <si>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</si>
  <si>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</si>
  <si>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</si>
  <si>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</si>
  <si>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</si>
  <si>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</si>
  <si>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</si>
  <si>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</si>
  <si>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</si>
  <si>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</si>
  <si>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</si>
  <si>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</si>
  <si>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</si>
  <si>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</si>
  <si>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</si>
  <si>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</si>
  <si>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</si>
  <si>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</si>
  <si>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</si>
  <si>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</si>
  <si>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</si>
  <si>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</si>
  <si>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</si>
  <si>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</si>
  <si>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</si>
  <si>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</si>
  <si>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</si>
  <si>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</si>
  <si>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</si>
  <si>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</si>
  <si>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</si>
  <si>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</si>
  <si>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</si>
  <si>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</si>
  <si>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</si>
  <si>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</si>
  <si>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</si>
  <si>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</si>
  <si>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</si>
  <si>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</si>
  <si>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</si>
  <si>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</si>
  <si>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</si>
  <si>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</si>
  <si>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</si>
  <si>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</si>
  <si>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</si>
  <si>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</si>
  <si>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</si>
  <si>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</si>
  <si>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</si>
  <si>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</si>
  <si>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</si>
  <si>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</si>
  <si>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</si>
  <si>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</si>
  <si>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</si>
  <si>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</si>
  <si>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</si>
  <si>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</si>
  <si>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</si>
  <si>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</si>
  <si>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</si>
  <si>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</si>
  <si>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</si>
  <si>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</si>
  <si>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</si>
  <si>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</si>
  <si>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</si>
  <si>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</si>
  <si>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</si>
  <si>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</si>
  <si>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</si>
  <si>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</si>
  <si>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</si>
  <si>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</si>
  <si>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</si>
  <si>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</si>
  <si>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</si>
  <si>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</si>
  <si>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</si>
  <si>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</si>
  <si>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</si>
  <si>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</si>
  <si>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</si>
  <si>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</si>
  <si>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</si>
  <si>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</si>
  <si>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</si>
  <si>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</si>
  <si>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</si>
  <si>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</si>
  <si>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</si>
  <si>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</si>
  <si>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</si>
  <si>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</si>
  <si>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</si>
  <si>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</si>
  <si>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</si>
  <si>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indst CCS</t>
  </si>
  <si>
    <t>Industry Sector Fraction of Potential Additional CCS Achieved</t>
  </si>
  <si>
    <t>Industry CCS</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</si>
  <si>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</si>
  <si>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</si>
  <si>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</si>
  <si>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</si>
  <si>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</si>
  <si>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</si>
  <si>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</si>
  <si>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</si>
  <si>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</si>
  <si>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</si>
  <si>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</si>
  <si>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</si>
  <si>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</si>
  <si>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</si>
  <si>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</si>
  <si>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</si>
  <si>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</si>
  <si>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</si>
  <si>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</si>
  <si>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</si>
  <si>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</si>
  <si>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</si>
  <si>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</si>
  <si>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</si>
  <si>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</si>
  <si>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</si>
  <si>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</si>
  <si>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</si>
  <si>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</si>
  <si>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</si>
  <si>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</si>
  <si>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</si>
  <si>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</si>
  <si>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</si>
  <si>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</si>
  <si>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</si>
  <si>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</si>
  <si>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</si>
  <si>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</si>
  <si>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</si>
  <si>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</si>
  <si>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</si>
  <si>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</si>
  <si>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</si>
  <si>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</si>
  <si>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</si>
  <si>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</si>
  <si>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</si>
  <si>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</si>
  <si>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</si>
  <si>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</si>
  <si>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</si>
  <si>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</si>
  <si>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</si>
  <si>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</si>
  <si>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</si>
  <si>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</si>
  <si>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</si>
  <si>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</si>
  <si>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</si>
  <si>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</si>
  <si>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</si>
  <si>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</si>
  <si>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</si>
  <si>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</si>
  <si>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</si>
  <si>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</si>
  <si>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</si>
  <si>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</si>
  <si>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</si>
  <si>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</si>
  <si>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</si>
  <si>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</si>
  <si>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</si>
  <si>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</si>
  <si>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</si>
  <si>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</si>
  <si>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</si>
  <si>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</si>
  <si>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</si>
  <si>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</si>
  <si>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</si>
  <si>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</si>
  <si>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</si>
  <si>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</si>
  <si>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</si>
  <si>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</si>
  <si>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</si>
  <si>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</si>
  <si>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</si>
  <si>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</si>
  <si>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</si>
  <si>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</si>
  <si>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</si>
  <si>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</si>
  <si>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</si>
  <si>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</si>
  <si>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</si>
  <si>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</si>
  <si>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</si>
  <si>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</si>
  <si>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</si>
  <si>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</si>
  <si>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Light &amp; Medium Freight Trucks</t>
  </si>
  <si>
    <t>LULUCF</t>
  </si>
  <si>
    <t>Waste</t>
  </si>
  <si>
    <t>*adjustments made using Table 1.A(a) to move pipeline energy use from transportation into industry and to move waste incineration energy use from industry into waste</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</si>
  <si>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</si>
  <si>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</si>
  <si>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</si>
  <si>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</si>
  <si>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</si>
  <si>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</si>
  <si>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</si>
  <si>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</si>
  <si>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</si>
  <si>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</si>
  <si>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</si>
  <si>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</si>
  <si>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</si>
  <si>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</si>
  <si>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</si>
  <si>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</si>
  <si>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</si>
  <si>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</si>
  <si>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</si>
  <si>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</si>
  <si>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</si>
  <si>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</si>
  <si>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</si>
  <si>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</si>
  <si>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</si>
  <si>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</si>
  <si>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</si>
  <si>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</si>
  <si>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</si>
  <si>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</si>
  <si>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</si>
  <si>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</si>
  <si>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</si>
  <si>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</si>
  <si>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</si>
  <si>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</si>
  <si>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</si>
  <si>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</si>
  <si>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</si>
  <si>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</si>
  <si>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</si>
  <si>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</si>
  <si>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</si>
  <si>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</si>
  <si>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</si>
  <si>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</si>
  <si>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</si>
  <si>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</si>
  <si>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</si>
  <si>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</si>
  <si>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</si>
  <si>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</si>
  <si>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</si>
  <si>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</si>
  <si>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</si>
  <si>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</si>
  <si>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</si>
  <si>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</si>
  <si>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</si>
  <si>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</si>
  <si>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</si>
  <si>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</si>
  <si>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</si>
  <si>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</si>
  <si>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</si>
  <si>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</si>
  <si>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</si>
  <si>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</si>
  <si>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</si>
  <si>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</si>
  <si>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</si>
  <si>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</si>
  <si>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</si>
  <si>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</si>
  <si>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</si>
  <si>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</si>
  <si>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</si>
  <si>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</si>
  <si>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</si>
  <si>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</si>
  <si>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</si>
  <si>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</si>
  <si>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</si>
  <si>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</si>
  <si>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</si>
  <si>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</si>
  <si>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</si>
  <si>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</si>
  <si>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</si>
  <si>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</si>
  <si>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</si>
  <si>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</si>
  <si>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</si>
  <si>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</si>
  <si>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</si>
  <si>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</si>
  <si>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</si>
  <si>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</si>
  <si>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</si>
  <si>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</si>
  <si>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</si>
  <si>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</si>
  <si>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</si>
  <si>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</si>
  <si>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</si>
  <si>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</si>
  <si>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</si>
  <si>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</si>
  <si>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</si>
  <si>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</si>
  <si>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</si>
  <si>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</si>
  <si>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</si>
  <si>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</si>
  <si>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</si>
  <si>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</si>
  <si>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</si>
  <si>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</si>
  <si>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</si>
  <si>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</si>
  <si>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</si>
  <si>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</si>
  <si>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</si>
  <si>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</si>
  <si>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</si>
  <si>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</si>
  <si>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</si>
  <si>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</si>
  <si>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</si>
  <si>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</si>
  <si>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</si>
  <si>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</si>
  <si>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</si>
  <si>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</si>
  <si>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</si>
  <si>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</si>
  <si>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</si>
  <si>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</si>
  <si>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</si>
  <si>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</si>
  <si>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</si>
  <si>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</si>
  <si>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</si>
  <si>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</si>
  <si>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</si>
  <si>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</si>
  <si>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</si>
  <si>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</si>
  <si>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Avoided Deaths by Gender</t>
  </si>
  <si>
    <t>Percent Change in Deaths by Gender</t>
  </si>
  <si>
    <t>Change in Jobs by Gender</t>
  </si>
  <si>
    <t>Percent Change in Jobs by Gender</t>
  </si>
  <si>
    <t>**Description:**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</si>
  <si>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**Description:**This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**Guidance for setting values: ** As of January 2021, Oregon had 1864 chargers, or roughly 43 chargers per 100k pop.  In 2016, the U.S. had approximately 275 gas fuel pumps per 100k pop.  Therefore, a lever setting of 232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</si>
  <si>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</si>
  <si>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</si>
  <si>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</si>
  <si>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</si>
  <si>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</si>
  <si>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</si>
  <si>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specifies the percentage reduction in carbon emissions from the transportation sector that must be achieved via fuel switching.  This value is in addition to BAU requirements. // **Guidance for setting values: **Oregon's Clean Fuels Program currently requires a 10% reduction in the carbon intensity of transportation fuels by 2025, which is included in the BAU case. Executive Order 20-04 directs Oregon DEQ and EQC to expand the Clean Fuels Program to achieve reductions of 20% by 2030 and 25% by 2035.</t>
  </si>
  <si>
    <t>**Description:**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t>
  </si>
  <si>
    <t>**Description:**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</si>
  <si>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t>
  </si>
  <si>
    <t xml:space="preserve">**Description:** This policy requires at least the specified percentage of total retail electricity demand to be generated by residential and commercial buildings' distributed solar systems (typically rooftop PV). // **Guidance for setting values: ** </t>
  </si>
  <si>
    <t>**Description:**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26% rebate through 2021, with lower values thereafter.</t>
  </si>
  <si>
    <t>**Description:**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</si>
  <si>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t>
  </si>
  <si>
    <t>**Description:** This policy prevents new capacity of the selected type(s) from being built or deployed.//**Guidance for setting values: **//**Hard Coal : ** No new coal plants are planned in Oregon.//**Natural Gas Nonpeaker : **//**Nuclear : **//**Hydro : **//**Lignite : **</t>
  </si>
  <si>
    <t>**Description:**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</si>
  <si>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In 2016, Oregon increased its RPS percentage from 25% in 2025 to 50% by 2040. The 50% goal only applies to large investor-owned utilities who supply more than 3% of state electricity sales. Small investor-owned utilities are capped at 25% by 2025.</t>
  </si>
  <si>
    <t>**Description:** This policy increases or decreases the amount of electricity exported out of state from Oregon.  It does not cause the construction or removal of transmission lines linking states. // **Guidance for setting values: ** Oregon currently is a net exporter of electricity, importing electricity ~7.5% of total in-state generation.</t>
  </si>
  <si>
    <t>**Description:**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t>
  </si>
  <si>
    <t>**Description:**0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</si>
  <si>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For Oregon, a 100% setting provides for an additional 184 MW of demand response capacity in 2050 (on top of a BAU quantity of 59 MW).</t>
  </si>
  <si>
    <t>**Description:**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t>
  </si>
  <si>
    <t>**Description:** This policy causes grid-scale electricity storage from chemical batteries to increase above the amount predicted in the BAU Scenario. // **Guidance for setting values: **In the BAU scenario, Oregon grid battery storage capacity grew from 1 GW in 2020 to 13 MW by 2050. The maximum storage potential is 4.6 GWs.</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</si>
  <si>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Oregon's transmission capacity is expected to remain constant.</t>
  </si>
  <si>
    <t>**Description:**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t>
  </si>
  <si>
    <t>**Description:**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t>
  </si>
  <si>
    <t>**Description:**This policy expands the definitions for qualifying carbon-free sources for the carbon-free electricity standard to be wind, solar, hydro, nuclear, and municipal solid waste.//**Guidance for setting values: ** Currently Oregon's Renewable Energy Certificates include wind, solar, geothermal, and most biomass. However, nuclear and most hydro do not qualify.</t>
  </si>
  <si>
    <t>**Description:** This policy extends the lifetime of all nuclear plants by the specified number of years.//</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</si>
  <si>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</si>
  <si>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t>
  </si>
  <si>
    <t>**Description:**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t>
  </si>
  <si>
    <t>**Description:**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t>
  </si>
  <si>
    <t>**Description:**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t>
  </si>
  <si>
    <t>**Description:**This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</si>
  <si>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**Description:** This policy reduces CO2 emissions from the cement industry by substituting other inputs, such as fly ash, for a portion of the clinker in cement. // **Guidance for setting values: **  If this policy is fully implemented, the share of clinker in cement is reduced to 60%.</t>
  </si>
  <si>
    <t>**Description:**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</si>
  <si>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t>
  </si>
  <si>
    <t>**Description:**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</si>
  <si>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</si>
  <si>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t>
  </si>
  <si>
    <t>**Description:** This policy reduces emissions of high-GWP, fluorinated gases (F-gases) from the industry sector by substituting less-harmful chemicals. // **Guidance for setting values: ** If this policy is fully implemented, F-gas emissions in 2050 are reduced by 77%.</t>
  </si>
  <si>
    <t>**Description:**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</si>
  <si>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</si>
  <si>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t>
  </si>
  <si>
    <t>**Description:**This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</si>
  <si>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t>
  </si>
  <si>
    <t>**Description:**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</si>
  <si>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</si>
  <si>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t>
  </si>
  <si>
    <t>**Description:**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t>
  </si>
  <si>
    <t>**Description:**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</si>
  <si>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</si>
  <si>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t>
  </si>
  <si>
    <t>**Description:**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Oregon. Hydrogen technologies are still emerging, and it is not yet clear if it will be more economical to electrify end uses of heat (ceasing to use district heat), or if decarbonizing district heat facilities will be an economical pathway.</t>
  </si>
  <si>
    <t>**Description:**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t>
  </si>
  <si>
    <t>**Description:**This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</si>
  <si>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t>
  </si>
  <si>
    <t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</si>
  <si>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</si>
  <si>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</si>
  <si>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</si>
  <si>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</si>
  <si>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</si>
  <si>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</si>
  <si>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</si>
  <si>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</si>
  <si>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</si>
  <si>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</si>
  <si>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</si>
  <si>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
  </si>
  <si>
    <t>**Description:**This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</si>
  <si>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Number of EV chargers: https://evadoption.com/ev-charging-stations-statistics/
Number of gas stations: U.S. Census, Statistics of U.S. Businesses, https://www.census.gov/data/tables/2016/econ/susb/2016-susb-annual.html
Pumps per station: https://247wallst.com/economy/2014/05/22/why-are-there-115000-or-150000-gas-stations-in-america/</t>
  </si>
  <si>
    <t>Ranges: https://www.energy.gov/eere/vehicles/articles/fotw-1010-january-1-2018-all-electric-light-vehicle-ranges-can-exceed-those                                              Charging Times: https://www.chargepoint.com/files/Quick_Guide_to_Fast_Charging.pdf</t>
  </si>
  <si>
    <t>yes</t>
  </si>
  <si>
    <t>Executive Order 20-04 2035 Goal</t>
  </si>
  <si>
    <t>Executive Order 20-04 defines the 2035 goal as 45% before 1990 levels.</t>
  </si>
  <si>
    <t>US NDC Scenario</t>
  </si>
  <si>
    <t>Executive Order 20-04 2050 Goal</t>
  </si>
  <si>
    <t>Executive Order 20-04 defines the 2050 goal as 80% before 1990 levels.</t>
  </si>
  <si>
    <t>% of newly sold non-electric building components electrified</t>
  </si>
  <si>
    <t>Recent Policy Developments - No Added Imports</t>
  </si>
  <si>
    <t>Recent Policy Developments - Added Wind and Solar Imports</t>
  </si>
  <si>
    <t>Recent_Policy.cin</t>
  </si>
  <si>
    <t>Recent_Policy_AddedWindSolarImports.cin</t>
  </si>
  <si>
    <t>Riparian Reforestation</t>
  </si>
  <si>
    <t>Avoided Forest Conversion</t>
  </si>
  <si>
    <t>Post-Wildfire Replanting</t>
  </si>
  <si>
    <t>Deferred Timber Harvest</t>
  </si>
  <si>
    <t>Avoided Sagebrush Conversion</t>
  </si>
  <si>
    <t>**Description:** This policy increases the sequestration of CO2 by avoiding conversion of private forest land to other uses (urban, low-density residential, or agricultural use), using the potential outlined in the Graves et al, study "Potential greenhouse gas reductions from Natural Climate Solutions in Oregon, USA." // **Guidance for setting values: ** If this policy is fully implemented in every year, it results in 0.52 MMT reduction of CO2 annually by 2050.</t>
  </si>
  <si>
    <t>**Description:** This policy increases the sequestration of CO2 by restoring forests to riparian ecosystems, using the potential outlined in the Graves et al, study "Potential greenhouse gas reductions from Natural Climate Solutions in Oregon, USA." // **Guidance for setting values: ** If this policy is fully implemented in every year, it results in 1.86 MMT reduction of CO2 annually by 2050.</t>
  </si>
  <si>
    <t>**Description:** This policy increases the sequestration of CO2 by replanting forests on federal lands after wildfires, using the potential outlined in the Graves et al, study "Potential greenhouse gas reductions from Natural Climate Solutions in Oregon, USA." // **Guidance for setting values: ** If this policy is fully implemented in every year, it results in 0.45 MMT reduction of CO2 annually by 2050.</t>
  </si>
  <si>
    <t>**Description:** This policy increases the sequestration of CO2 by delaying timber harvest through the deferment of a percentage of annual harvest in Oregon (deferred for at least 30 years), using the potential outlined in the Graves et al, study "Potential greenhouse gas reductions from Natural Climate Solutions in Oregon, USA."  Planted forests are assumed to be managed with best practices and are not used for timber harvesting. // **Guidance for setting values: ** If this policy is fully implemented in every year, it results in 5.2 MMT reduction of CO2 annually by 2050.</t>
  </si>
  <si>
    <t>**Description:** This policy increases the sequestration of CO2 by avoiding the conversion of sagebrush-steppe to invasive grasses, using the potential outlined in the Graves et al, study "Potential greenhouse gas reductions from Natural Climate Solutions in Oregon, USA."  Planted forests are assumed to be managed with best practices and are not used for timber harvesting. // **Guidance for setting values: ** If this policy is fully implemented in every year, it results in 0.35 MMT reduction of CO2 annually by 2050.</t>
  </si>
  <si>
    <t>Sales: Light Freight Trucks</t>
  </si>
  <si>
    <t>Sales: Medium &amp; Heavy Freight Trucks</t>
  </si>
  <si>
    <t>Fleet Composition: Light Freight Trucks</t>
  </si>
  <si>
    <t>Fleet Composition: Medium &amp; Heavy Freight Trucks</t>
  </si>
  <si>
    <t>PM2.5 (excluding biomass burning in buildings)</t>
  </si>
  <si>
    <t>% reduction in BAU subsidies</t>
  </si>
  <si>
    <t>% reduction in downtime</t>
  </si>
  <si>
    <t>Output Transportation Sector Fuel Used by Vehicle Type[motorbikes,passenger]; Output Transportation Sector Fuel Used by Vehicle Type[ships,freight]; Output Transportation Sector Fuel Used by Vehicle Type[rail,freight]; Output Transportation Sector Fuel Used by Vehicle Type[rail,passenger];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</si>
  <si>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Motorbikes, Freight Ships, Freight Rail, Passenger Rail, Buses, Light Freight Trucks, Aircraft, Medium &amp; Heavy Trucks, Cars and SUVs</t>
  </si>
  <si>
    <t>Output Transportation Pollutant Emissions by Vehicle Type[motorbikes,passenger,CO2]; Output Transportation Pollutant Emissions by Vehicle Type[ships,freight,CO2]; Output Transportation Pollutant Emissions by Vehicle Type[rail,freight,CO2]; Output Transportation Pollutant Emissions by Vehicle Type[rail,passenger,CO2];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</si>
  <si>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Light Freight Trucks, Freight Ships, Freight Rail, Medium &amp; Heavy Trucks</t>
  </si>
  <si>
    <t>Output Freight Dist Transported[LDVs,freight]; Output Freight Dist Transported[ships,freight]; Output Freight Dist Transported[rail,freight]; Output Freight Dist Transported[HDVs,freight]</t>
  </si>
  <si>
    <t>million barrels of oil / year</t>
  </si>
  <si>
    <t>g CO2e / 2020 dollar</t>
  </si>
  <si>
    <t>g CO2 / 2020 dollar</t>
  </si>
  <si>
    <t>2020 dollars / metric ton CO2e abated, Annual average abatement (million metric tons CO2e)</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</si>
  <si>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</si>
  <si>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</si>
  <si>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</si>
  <si>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</si>
  <si>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</si>
  <si>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</si>
  <si>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</si>
  <si>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</si>
  <si>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barrel of oil</t>
  </si>
  <si>
    <t>2020 dollars / kg</t>
  </si>
  <si>
    <t>2020 dollars / kilowatt-hour (kWh)</t>
  </si>
  <si>
    <t>cost of eqpt. to capture 1 metric ton CO2e/yr (2020 dollars)</t>
  </si>
  <si>
    <t>million 2020 dollars / megawatt (MW)</t>
  </si>
  <si>
    <t>cost of eqpt. to produce 1 kg H2/yr (2020 dollars)</t>
  </si>
  <si>
    <t>Example Climate Protection Program Pathway</t>
  </si>
  <si>
    <t>Climate_Protection_Program.cin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</si>
</sst>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8"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s>
  <fills count="9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theme="0" tint="-4.9989318521683403E-2"/>
        <bgColor indexed="64"/>
      </patternFill>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9">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3" fillId="0" borderId="0" applyNumberFormat="0" applyFill="0" applyBorder="0" applyProtection="0">
      <alignment horizontal="left" vertical="center"/>
    </xf>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5"/>
    </xf>
    <xf numFmtId="0" fontId="25" fillId="9" borderId="0" applyBorder="0">
      <alignment horizontal="right" vertical="center"/>
    </xf>
    <xf numFmtId="0" fontId="25" fillId="0" borderId="0"/>
    <xf numFmtId="0" fontId="26" fillId="16" borderId="0" applyNumberFormat="0" applyFont="0" applyBorder="0" applyAlignment="0" applyProtection="0"/>
    <xf numFmtId="0" fontId="22" fillId="0" borderId="0"/>
    <xf numFmtId="0" fontId="30" fillId="9" borderId="29">
      <alignment horizontal="right" vertical="center"/>
    </xf>
    <xf numFmtId="0" fontId="26" fillId="0" borderId="26"/>
    <xf numFmtId="0" fontId="25" fillId="0" borderId="51">
      <alignment horizontal="left" vertical="center" wrapText="1" indent="2"/>
    </xf>
    <xf numFmtId="0" fontId="53" fillId="0" borderId="0"/>
    <xf numFmtId="0" fontId="2" fillId="0" borderId="0"/>
    <xf numFmtId="0" fontId="59" fillId="7" borderId="56" applyNumberFormat="0" applyAlignment="0" applyProtection="0"/>
    <xf numFmtId="0" fontId="2" fillId="48" borderId="0" applyNumberFormat="0" applyBorder="0" applyAlignment="0" applyProtection="0"/>
    <xf numFmtId="0" fontId="21" fillId="14" borderId="91">
      <alignment horizontal="right" vertical="center"/>
    </xf>
    <xf numFmtId="0" fontId="26" fillId="0" borderId="0"/>
    <xf numFmtId="0" fontId="25" fillId="9" borderId="0" applyBorder="0">
      <alignment horizontal="right" vertical="center"/>
    </xf>
    <xf numFmtId="0" fontId="25" fillId="9" borderId="59">
      <alignment horizontal="right" vertical="center"/>
    </xf>
    <xf numFmtId="0" fontId="21" fillId="14" borderId="90">
      <alignment horizontal="right" vertical="center"/>
    </xf>
    <xf numFmtId="0" fontId="25" fillId="0" borderId="93">
      <alignment horizontal="left" vertical="center" wrapText="1" indent="2"/>
    </xf>
    <xf numFmtId="0" fontId="25" fillId="0" borderId="0" applyBorder="0">
      <alignment horizontal="right" vertical="center"/>
    </xf>
    <xf numFmtId="0" fontId="21" fillId="14" borderId="91">
      <alignment horizontal="right" vertical="center"/>
    </xf>
    <xf numFmtId="0" fontId="76" fillId="86" borderId="87" applyNumberFormat="0" applyAlignment="0" applyProtection="0"/>
    <xf numFmtId="4" fontId="21" fillId="14" borderId="92">
      <alignment horizontal="right" vertical="center"/>
    </xf>
    <xf numFmtId="0" fontId="25" fillId="0" borderId="29" applyNumberFormat="0" applyFill="0" applyAlignment="0" applyProtection="0"/>
    <xf numFmtId="0" fontId="21" fillId="0" borderId="65">
      <alignment horizontal="left" vertical="top" wrapText="1"/>
    </xf>
    <xf numFmtId="0" fontId="21" fillId="14" borderId="29">
      <alignment horizontal="right" vertical="center"/>
    </xf>
    <xf numFmtId="0" fontId="21" fillId="14" borderId="29">
      <alignment horizontal="right" vertical="center"/>
    </xf>
    <xf numFmtId="0" fontId="25" fillId="0" borderId="98">
      <alignment horizontal="right" vertical="center"/>
    </xf>
    <xf numFmtId="0" fontId="21" fillId="14" borderId="62">
      <alignment horizontal="right" vertical="center"/>
    </xf>
    <xf numFmtId="0" fontId="25" fillId="0" borderId="29">
      <alignment horizontal="right" vertical="center"/>
    </xf>
    <xf numFmtId="0" fontId="95" fillId="0" borderId="88" applyNumberFormat="0" applyFill="0" applyAlignment="0" applyProtection="0"/>
    <xf numFmtId="0" fontId="66" fillId="9" borderId="29">
      <alignment horizontal="right" vertical="center"/>
    </xf>
    <xf numFmtId="0" fontId="25" fillId="16" borderId="29"/>
    <xf numFmtId="0" fontId="26" fillId="89" borderId="89" applyNumberFormat="0" applyFont="0" applyAlignment="0" applyProtection="0"/>
    <xf numFmtId="0" fontId="21" fillId="14" borderId="90">
      <alignment horizontal="right" vertical="center"/>
    </xf>
    <xf numFmtId="0" fontId="21" fillId="9" borderId="29">
      <alignment horizontal="right" vertical="center"/>
    </xf>
    <xf numFmtId="0" fontId="21" fillId="9" borderId="60">
      <alignment horizontal="right" vertical="center"/>
    </xf>
    <xf numFmtId="0" fontId="25" fillId="0" borderId="60">
      <alignment horizontal="right" vertical="center"/>
    </xf>
    <xf numFmtId="4" fontId="26" fillId="0" borderId="0"/>
    <xf numFmtId="0" fontId="21" fillId="14" borderId="63">
      <alignment horizontal="right" vertical="center"/>
    </xf>
    <xf numFmtId="0" fontId="21" fillId="14" borderId="60">
      <alignment horizontal="right" vertical="center"/>
    </xf>
    <xf numFmtId="0" fontId="21" fillId="14" borderId="61">
      <alignment horizontal="right" vertical="center"/>
    </xf>
    <xf numFmtId="4" fontId="21" fillId="14" borderId="62">
      <alignment horizontal="right" vertical="center"/>
    </xf>
    <xf numFmtId="0" fontId="25" fillId="0" borderId="0"/>
    <xf numFmtId="0" fontId="25" fillId="67" borderId="29">
      <alignment horizontal="right" vertical="center"/>
    </xf>
    <xf numFmtId="0" fontId="25" fillId="67" borderId="0" applyBorder="0">
      <alignment horizontal="right" vertical="center"/>
    </xf>
    <xf numFmtId="0" fontId="26" fillId="0" borderId="0"/>
    <xf numFmtId="0" fontId="26" fillId="66" borderId="29"/>
    <xf numFmtId="4" fontId="26" fillId="0" borderId="0"/>
    <xf numFmtId="4" fontId="25" fillId="0" borderId="29" applyFill="0" applyBorder="0" applyProtection="0">
      <alignment horizontal="right" vertical="center"/>
    </xf>
    <xf numFmtId="0" fontId="69" fillId="0" borderId="0" applyNumberFormat="0" applyFill="0" applyBorder="0" applyAlignment="0" applyProtection="0"/>
    <xf numFmtId="0" fontId="25" fillId="0" borderId="0"/>
    <xf numFmtId="4" fontId="26" fillId="0" borderId="0"/>
    <xf numFmtId="4" fontId="26" fillId="0" borderId="0"/>
    <xf numFmtId="0" fontId="2" fillId="0" borderId="0"/>
    <xf numFmtId="4" fontId="66" fillId="9" borderId="90">
      <alignment horizontal="right" vertical="center"/>
    </xf>
    <xf numFmtId="0" fontId="25" fillId="16" borderId="29"/>
    <xf numFmtId="0" fontId="21" fillId="14" borderId="62">
      <alignment horizontal="right" vertical="center"/>
    </xf>
    <xf numFmtId="0" fontId="25" fillId="0" borderId="98" applyNumberFormat="0" applyFill="0" applyAlignment="0" applyProtection="0"/>
    <xf numFmtId="4" fontId="25" fillId="16" borderId="90"/>
    <xf numFmtId="0" fontId="88" fillId="73" borderId="87" applyNumberFormat="0" applyAlignment="0" applyProtection="0"/>
    <xf numFmtId="0" fontId="95" fillId="0" borderId="88" applyNumberFormat="0" applyFill="0" applyAlignment="0" applyProtection="0"/>
    <xf numFmtId="0" fontId="66" fillId="9" borderId="90">
      <alignment horizontal="right" vertical="center"/>
    </xf>
    <xf numFmtId="0" fontId="60" fillId="46" borderId="57" applyNumberFormat="0" applyAlignment="0" applyProtection="0"/>
    <xf numFmtId="0" fontId="61" fillId="46" borderId="56" applyNumberFormat="0" applyAlignment="0" applyProtection="0"/>
    <xf numFmtId="0" fontId="80" fillId="0" borderId="88" applyNumberFormat="0" applyFill="0" applyAlignment="0" applyProtection="0"/>
    <xf numFmtId="0" fontId="70" fillId="89" borderId="89" applyNumberFormat="0" applyFont="0" applyAlignment="0" applyProtection="0"/>
    <xf numFmtId="0" fontId="62" fillId="0" borderId="0" applyNumberFormat="0" applyFill="0" applyBorder="0" applyAlignment="0" applyProtection="0"/>
    <xf numFmtId="0" fontId="2" fillId="50" borderId="0" applyNumberFormat="0" applyBorder="0" applyAlignment="0" applyProtection="0"/>
    <xf numFmtId="0" fontId="63" fillId="0" borderId="0" applyNumberFormat="0" applyFill="0" applyBorder="0" applyAlignment="0" applyProtection="0"/>
    <xf numFmtId="0" fontId="4" fillId="0" borderId="58"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76" fillId="86" borderId="95"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49" fontId="23" fillId="0" borderId="90"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95" fillId="0" borderId="88"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0" fontId="88" fillId="73" borderId="87"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49" fontId="25" fillId="0" borderId="90"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5" fillId="0" borderId="29" applyNumberFormat="0" applyFill="0" applyAlignment="0" applyProtection="0"/>
    <xf numFmtId="0" fontId="21" fillId="14" borderId="29">
      <alignment horizontal="right" vertical="center"/>
    </xf>
    <xf numFmtId="0" fontId="21" fillId="14" borderId="29">
      <alignment horizontal="right" vertical="center"/>
    </xf>
    <xf numFmtId="0" fontId="25" fillId="0" borderId="51">
      <alignment horizontal="left" vertical="center" wrapText="1" indent="2"/>
    </xf>
    <xf numFmtId="0" fontId="21" fillId="14" borderId="62">
      <alignment horizontal="right" vertical="center"/>
    </xf>
    <xf numFmtId="0" fontId="25" fillId="0" borderId="29">
      <alignment horizontal="right" vertical="center"/>
    </xf>
    <xf numFmtId="0" fontId="66" fillId="9" borderId="29">
      <alignment horizontal="right" vertical="center"/>
    </xf>
    <xf numFmtId="0" fontId="25" fillId="16" borderId="29"/>
    <xf numFmtId="0" fontId="21" fillId="9" borderId="29">
      <alignment horizontal="right" vertical="center"/>
    </xf>
    <xf numFmtId="0" fontId="21" fillId="14" borderId="61">
      <alignment horizontal="right" vertical="center"/>
    </xf>
    <xf numFmtId="0" fontId="68"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2"/>
    </xf>
    <xf numFmtId="49" fontId="25" fillId="0" borderId="29" applyNumberFormat="0" applyFont="0" applyFill="0" applyBorder="0" applyProtection="0">
      <alignment horizontal="left" vertical="center" indent="2"/>
    </xf>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26" fillId="0" borderId="0" applyNumberFormat="0" applyFont="0" applyFill="0" applyBorder="0" applyProtection="0">
      <alignment horizontal="left" vertical="center" indent="5"/>
    </xf>
    <xf numFmtId="0" fontId="26" fillId="0" borderId="0" applyNumberFormat="0" applyFont="0" applyFill="0" applyBorder="0" applyProtection="0">
      <alignment horizontal="left" vertical="center" indent="5"/>
    </xf>
    <xf numFmtId="49" fontId="25" fillId="0" borderId="61" applyNumberFormat="0" applyFont="0" applyFill="0" applyBorder="0" applyProtection="0">
      <alignment horizontal="left" vertical="center" indent="5"/>
    </xf>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23" fillId="67" borderId="0" applyBorder="0" applyAlignment="0"/>
    <xf numFmtId="4" fontId="23" fillId="67" borderId="0" applyBorder="0" applyAlignment="0"/>
    <xf numFmtId="4" fontId="25" fillId="67" borderId="0" applyBorder="0">
      <alignment horizontal="right" vertical="center"/>
    </xf>
    <xf numFmtId="4" fontId="25" fillId="9" borderId="0" applyBorder="0">
      <alignment horizontal="right" vertical="center"/>
    </xf>
    <xf numFmtId="4" fontId="25" fillId="9" borderId="0" applyBorder="0">
      <alignment horizontal="right" vertical="center"/>
    </xf>
    <xf numFmtId="4" fontId="21" fillId="9" borderId="29">
      <alignment horizontal="right" vertical="center"/>
    </xf>
    <xf numFmtId="4" fontId="66" fillId="9" borderId="29">
      <alignment horizontal="right" vertical="center"/>
    </xf>
    <xf numFmtId="4" fontId="21" fillId="14" borderId="29">
      <alignment horizontal="right" vertical="center"/>
    </xf>
    <xf numFmtId="4" fontId="21" fillId="14" borderId="29">
      <alignment horizontal="right" vertical="center"/>
    </xf>
    <xf numFmtId="4" fontId="21" fillId="14" borderId="61">
      <alignment horizontal="right" vertical="center"/>
    </xf>
    <xf numFmtId="4" fontId="21" fillId="14" borderId="62">
      <alignment horizontal="right" vertical="center"/>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4" fillId="69" borderId="0" applyNumberFormat="0" applyBorder="0" applyAlignment="0" applyProtection="0"/>
    <xf numFmtId="4" fontId="23" fillId="0" borderId="39" applyFill="0" applyBorder="0" applyProtection="0">
      <alignment horizontal="right" vertical="center"/>
    </xf>
    <xf numFmtId="0" fontId="76" fillId="86" borderId="67" applyNumberFormat="0" applyAlignment="0" applyProtection="0"/>
    <xf numFmtId="0" fontId="77" fillId="87" borderId="68" applyNumberFormat="0" applyAlignment="0" applyProtection="0"/>
    <xf numFmtId="173" fontId="67" fillId="0" borderId="0" applyFont="0" applyFill="0" applyBorder="0" applyAlignment="0" applyProtection="0"/>
    <xf numFmtId="174" fontId="78" fillId="0" borderId="0" applyFont="0" applyFill="0" applyBorder="0" applyAlignment="0" applyProtection="0"/>
    <xf numFmtId="173" fontId="67" fillId="0" borderId="0" applyFont="0" applyFill="0" applyBorder="0" applyAlignment="0" applyProtection="0"/>
    <xf numFmtId="0" fontId="25" fillId="14" borderId="51">
      <alignment horizontal="left" vertical="center" wrapText="1" indent="2"/>
    </xf>
    <xf numFmtId="0" fontId="25" fillId="9" borderId="61">
      <alignment horizontal="left" vertical="center"/>
    </xf>
    <xf numFmtId="0" fontId="82" fillId="0" borderId="0" applyNumberFormat="0" applyFill="0" applyBorder="0" applyAlignment="0" applyProtection="0"/>
    <xf numFmtId="0" fontId="83" fillId="70" borderId="0" applyNumberFormat="0" applyBorder="0" applyAlignment="0" applyProtection="0"/>
    <xf numFmtId="0" fontId="84" fillId="70" borderId="0" applyNumberFormat="0" applyBorder="0" applyAlignment="0" applyProtection="0"/>
    <xf numFmtId="0" fontId="85" fillId="0" borderId="70" applyNumberFormat="0" applyFill="0" applyAlignment="0" applyProtection="0"/>
    <xf numFmtId="0" fontId="86" fillId="0" borderId="71" applyNumberFormat="0" applyFill="0" applyAlignment="0" applyProtection="0"/>
    <xf numFmtId="0" fontId="87" fillId="0" borderId="72" applyNumberFormat="0" applyFill="0" applyAlignment="0" applyProtection="0"/>
    <xf numFmtId="0" fontId="87" fillId="0" borderId="0" applyNumberFormat="0" applyFill="0" applyBorder="0" applyAlignment="0" applyProtection="0"/>
    <xf numFmtId="0" fontId="88" fillId="73" borderId="67" applyNumberFormat="0" applyAlignment="0" applyProtection="0"/>
    <xf numFmtId="4" fontId="25" fillId="0" borderId="0" applyBorder="0">
      <alignment horizontal="right" vertical="center"/>
    </xf>
    <xf numFmtId="0" fontId="25" fillId="0" borderId="64">
      <alignment horizontal="right" vertical="center"/>
    </xf>
    <xf numFmtId="4" fontId="25" fillId="0" borderId="29">
      <alignment horizontal="right" vertical="center"/>
    </xf>
    <xf numFmtId="1" fontId="65" fillId="9" borderId="0" applyBorder="0">
      <alignment horizontal="right" vertical="center"/>
    </xf>
    <xf numFmtId="0" fontId="89" fillId="0" borderId="73" applyNumberFormat="0" applyFill="0" applyAlignment="0" applyProtection="0"/>
    <xf numFmtId="0" fontId="90" fillId="88" borderId="0" applyNumberFormat="0" applyBorder="0" applyAlignment="0" applyProtection="0"/>
    <xf numFmtId="0" fontId="26" fillId="0" borderId="0"/>
    <xf numFmtId="0" fontId="26" fillId="0" borderId="0"/>
    <xf numFmtId="0" fontId="26" fillId="0" borderId="0"/>
    <xf numFmtId="0" fontId="26" fillId="0" borderId="0"/>
    <xf numFmtId="0" fontId="78" fillId="0" borderId="0"/>
    <xf numFmtId="4" fontId="91" fillId="0" borderId="0"/>
    <xf numFmtId="0" fontId="26" fillId="0" borderId="0"/>
    <xf numFmtId="0" fontId="26" fillId="0" borderId="0"/>
    <xf numFmtId="0" fontId="26" fillId="0" borderId="0"/>
    <xf numFmtId="0" fontId="26" fillId="0" borderId="0"/>
    <xf numFmtId="0" fontId="2" fillId="0" borderId="0"/>
    <xf numFmtId="4" fontId="25" fillId="0" borderId="0" applyFill="0" applyBorder="0" applyProtection="0">
      <alignment horizontal="right" vertical="center"/>
    </xf>
    <xf numFmtId="4" fontId="25" fillId="0" borderId="0" applyFill="0" applyBorder="0" applyProtection="0">
      <alignment horizontal="right" vertical="center"/>
    </xf>
    <xf numFmtId="4" fontId="25" fillId="0" borderId="29" applyFill="0" applyBorder="0" applyProtection="0">
      <alignment horizontal="right" vertical="center"/>
    </xf>
    <xf numFmtId="0" fontId="23" fillId="0" borderId="0" applyNumberFormat="0" applyFill="0" applyBorder="0" applyProtection="0">
      <alignment horizontal="left" vertical="center"/>
    </xf>
    <xf numFmtId="49" fontId="23" fillId="0" borderId="29" applyNumberFormat="0" applyFill="0" applyBorder="0" applyProtection="0">
      <alignment horizontal="left" vertical="center"/>
    </xf>
    <xf numFmtId="0" fontId="26" fillId="16" borderId="0" applyNumberFormat="0" applyFont="0" applyBorder="0" applyAlignment="0" applyProtection="0"/>
    <xf numFmtId="4" fontId="26" fillId="16" borderId="0" applyNumberFormat="0" applyFont="0" applyBorder="0" applyAlignment="0" applyProtection="0"/>
    <xf numFmtId="4" fontId="26" fillId="16" borderId="0" applyNumberFormat="0" applyFont="0" applyBorder="0" applyAlignment="0" applyProtection="0"/>
    <xf numFmtId="0" fontId="26" fillId="16" borderId="0" applyNumberFormat="0" applyFont="0" applyBorder="0" applyAlignment="0" applyProtection="0"/>
    <xf numFmtId="0" fontId="26" fillId="16" borderId="0" applyNumberFormat="0" applyFont="0" applyBorder="0" applyAlignment="0" applyProtection="0"/>
    <xf numFmtId="0" fontId="78" fillId="65" borderId="0" applyNumberFormat="0" applyFont="0" applyBorder="0" applyAlignment="0" applyProtection="0"/>
    <xf numFmtId="0" fontId="70" fillId="89" borderId="74" applyNumberFormat="0" applyFont="0" applyAlignment="0" applyProtection="0"/>
    <xf numFmtId="0" fontId="26" fillId="89" borderId="74" applyNumberFormat="0" applyFont="0" applyAlignment="0" applyProtection="0"/>
    <xf numFmtId="0" fontId="92" fillId="86" borderId="66" applyNumberFormat="0" applyAlignment="0" applyProtection="0"/>
    <xf numFmtId="175" fontId="25" fillId="90" borderId="29" applyNumberFormat="0" applyFont="0" applyBorder="0" applyAlignment="0" applyProtection="0">
      <alignment horizontal="right" vertical="center"/>
    </xf>
    <xf numFmtId="9" fontId="78" fillId="0" borderId="0" applyFont="0" applyFill="0" applyBorder="0" applyAlignment="0" applyProtection="0"/>
    <xf numFmtId="0" fontId="93" fillId="69" borderId="0" applyNumberFormat="0" applyBorder="0" applyAlignment="0" applyProtection="0"/>
    <xf numFmtId="4" fontId="25" fillId="16" borderId="29"/>
    <xf numFmtId="0" fontId="25" fillId="16" borderId="60"/>
    <xf numFmtId="0" fontId="94" fillId="0" borderId="0" applyNumberFormat="0" applyFill="0" applyBorder="0" applyAlignment="0" applyProtection="0"/>
    <xf numFmtId="0" fontId="95" fillId="0" borderId="69" applyNumberFormat="0" applyFill="0" applyAlignment="0" applyProtection="0"/>
    <xf numFmtId="0" fontId="96" fillId="0" borderId="0" applyNumberFormat="0" applyFill="0" applyBorder="0" applyAlignment="0" applyProtection="0"/>
    <xf numFmtId="0" fontId="97" fillId="0" borderId="70" applyNumberFormat="0" applyFill="0" applyAlignment="0" applyProtection="0"/>
    <xf numFmtId="0" fontId="98" fillId="0" borderId="71" applyNumberFormat="0" applyFill="0" applyAlignment="0" applyProtection="0"/>
    <xf numFmtId="0" fontId="99" fillId="0" borderId="72" applyNumberFormat="0" applyFill="0" applyAlignment="0" applyProtection="0"/>
    <xf numFmtId="0" fontId="99" fillId="0" borderId="0" applyNumberFormat="0" applyFill="0" applyBorder="0" applyAlignment="0" applyProtection="0"/>
    <xf numFmtId="0" fontId="100" fillId="0" borderId="73" applyNumberFormat="0" applyFill="0" applyAlignment="0" applyProtection="0"/>
    <xf numFmtId="0" fontId="102" fillId="0" borderId="0" applyNumberFormat="0" applyFill="0" applyBorder="0" applyAlignment="0" applyProtection="0"/>
    <xf numFmtId="0" fontId="103" fillId="87" borderId="68" applyNumberFormat="0" applyAlignment="0" applyProtection="0"/>
    <xf numFmtId="0" fontId="69" fillId="0" borderId="0" applyNumberFormat="0" applyFill="0" applyBorder="0" applyAlignment="0" applyProtection="0"/>
    <xf numFmtId="0" fontId="104" fillId="0" borderId="0" applyNumberFormat="0" applyFill="0" applyBorder="0" applyAlignment="0" applyProtection="0"/>
    <xf numFmtId="0" fontId="26" fillId="0" borderId="0" applyNumberFormat="0" applyFont="0" applyFill="0" applyBorder="0" applyProtection="0">
      <alignment horizontal="left" vertical="center"/>
    </xf>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4" fontId="26" fillId="0" borderId="0"/>
    <xf numFmtId="0" fontId="105" fillId="0" borderId="0"/>
    <xf numFmtId="0" fontId="26" fillId="16" borderId="0" applyNumberFormat="0" applyFont="0" applyBorder="0" applyAlignment="0" applyProtection="0"/>
    <xf numFmtId="0" fontId="69"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74" fillId="69" borderId="0" applyNumberFormat="0" applyBorder="0" applyAlignment="0" applyProtection="0"/>
    <xf numFmtId="0" fontId="76" fillId="86" borderId="67" applyNumberFormat="0" applyAlignment="0" applyProtection="0"/>
    <xf numFmtId="0" fontId="77" fillId="87" borderId="68" applyNumberFormat="0" applyAlignment="0" applyProtection="0"/>
    <xf numFmtId="0" fontId="82" fillId="0" borderId="0" applyNumberFormat="0" applyFill="0" applyBorder="0" applyAlignment="0" applyProtection="0"/>
    <xf numFmtId="0" fontId="83" fillId="70" borderId="0" applyNumberFormat="0" applyBorder="0" applyAlignment="0" applyProtection="0"/>
    <xf numFmtId="0" fontId="85" fillId="0" borderId="70" applyNumberFormat="0" applyFill="0" applyAlignment="0" applyProtection="0"/>
    <xf numFmtId="0" fontId="86" fillId="0" borderId="71" applyNumberFormat="0" applyFill="0" applyAlignment="0" applyProtection="0"/>
    <xf numFmtId="0" fontId="87" fillId="0" borderId="72" applyNumberFormat="0" applyFill="0" applyAlignment="0" applyProtection="0"/>
    <xf numFmtId="0" fontId="87" fillId="0" borderId="0" applyNumberFormat="0" applyFill="0" applyBorder="0" applyAlignment="0" applyProtection="0"/>
    <xf numFmtId="0" fontId="88" fillId="73" borderId="67" applyNumberFormat="0" applyAlignment="0" applyProtection="0"/>
    <xf numFmtId="0" fontId="89" fillId="0" borderId="73" applyNumberFormat="0" applyFill="0" applyAlignment="0" applyProtection="0"/>
    <xf numFmtId="0" fontId="90" fillId="88" borderId="0" applyNumberFormat="0" applyBorder="0" applyAlignment="0" applyProtection="0"/>
    <xf numFmtId="0" fontId="26" fillId="0" borderId="0"/>
    <xf numFmtId="0" fontId="70" fillId="89" borderId="74" applyNumberFormat="0" applyFont="0" applyAlignment="0" applyProtection="0"/>
    <xf numFmtId="0" fontId="92" fillId="86" borderId="66" applyNumberFormat="0" applyAlignment="0" applyProtection="0"/>
    <xf numFmtId="0" fontId="94" fillId="0" borderId="0" applyNumberFormat="0" applyFill="0" applyBorder="0" applyAlignment="0" applyProtection="0"/>
    <xf numFmtId="0" fontId="95" fillId="0" borderId="69" applyNumberFormat="0" applyFill="0" applyAlignment="0" applyProtection="0"/>
    <xf numFmtId="0" fontId="102" fillId="0" borderId="0" applyNumberFormat="0" applyFill="0" applyBorder="0" applyAlignment="0" applyProtection="0"/>
    <xf numFmtId="0" fontId="106" fillId="0" borderId="0">
      <alignment horizontal="left" vertical="center" indent="1"/>
    </xf>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21" fillId="9" borderId="75">
      <alignment horizontal="right" vertical="center"/>
    </xf>
    <xf numFmtId="4" fontId="21" fillId="9" borderId="75">
      <alignment horizontal="right" vertical="center"/>
    </xf>
    <xf numFmtId="0" fontId="66" fillId="9" borderId="75">
      <alignment horizontal="right" vertical="center"/>
    </xf>
    <xf numFmtId="4" fontId="66"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6"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2" fillId="0" borderId="0" applyNumberFormat="0" applyFill="0" applyBorder="0" applyAlignment="0" applyProtection="0"/>
    <xf numFmtId="0" fontId="88" fillId="73" borderId="67" applyNumberFormat="0" applyAlignment="0" applyProtection="0"/>
    <xf numFmtId="0" fontId="25" fillId="0" borderId="75">
      <alignment horizontal="right" vertical="center"/>
    </xf>
    <xf numFmtId="4" fontId="25" fillId="0" borderId="75">
      <alignment horizontal="right" vertical="center"/>
    </xf>
    <xf numFmtId="0" fontId="2" fillId="0" borderId="0"/>
    <xf numFmtId="0" fontId="25" fillId="0" borderId="75" applyNumberFormat="0" applyFill="0" applyAlignment="0" applyProtection="0"/>
    <xf numFmtId="0" fontId="92"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5" fillId="0" borderId="69" applyNumberFormat="0" applyFill="0" applyAlignment="0" applyProtection="0"/>
    <xf numFmtId="0" fontId="102"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9" fillId="7" borderId="56" applyNumberFormat="0" applyAlignment="0" applyProtection="0"/>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0" fontId="26" fillId="0" borderId="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84" fillId="70" borderId="0" applyNumberFormat="0" applyBorder="0" applyAlignment="0" applyProtection="0"/>
    <xf numFmtId="4" fontId="26" fillId="0" borderId="0"/>
    <xf numFmtId="0" fontId="26" fillId="0" borderId="0"/>
    <xf numFmtId="0" fontId="2" fillId="0" borderId="0"/>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6" fillId="16" borderId="0" applyNumberFormat="0" applyFont="0" applyBorder="0" applyAlignment="0" applyProtection="0"/>
    <xf numFmtId="0" fontId="93" fillId="69" borderId="0" applyNumberFormat="0" applyBorder="0" applyAlignment="0" applyProtection="0"/>
    <xf numFmtId="0" fontId="97" fillId="0" borderId="70" applyNumberFormat="0" applyFill="0" applyAlignment="0" applyProtection="0"/>
    <xf numFmtId="0" fontId="98" fillId="0" borderId="71" applyNumberFormat="0" applyFill="0" applyAlignment="0" applyProtection="0"/>
    <xf numFmtId="0" fontId="99" fillId="0" borderId="72" applyNumberFormat="0" applyFill="0" applyAlignment="0" applyProtection="0"/>
    <xf numFmtId="0" fontId="99" fillId="0" borderId="0" applyNumberFormat="0" applyFill="0" applyBorder="0" applyAlignment="0" applyProtection="0"/>
    <xf numFmtId="0" fontId="100" fillId="0" borderId="73" applyNumberFormat="0" applyFill="0" applyAlignment="0" applyProtection="0"/>
    <xf numFmtId="0" fontId="103" fillId="87" borderId="68" applyNumberFormat="0" applyAlignment="0" applyProtection="0"/>
    <xf numFmtId="0" fontId="69" fillId="0" borderId="0" applyNumberFormat="0" applyFill="0" applyBorder="0" applyAlignment="0" applyProtection="0"/>
    <xf numFmtId="0" fontId="2" fillId="0" borderId="0"/>
    <xf numFmtId="0" fontId="59" fillId="7" borderId="56" applyNumberFormat="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3" fillId="86" borderId="66" applyNumberFormat="0" applyAlignment="0" applyProtection="0"/>
    <xf numFmtId="0" fontId="75" fillId="86" borderId="67" applyNumberFormat="0" applyAlignment="0" applyProtection="0"/>
    <xf numFmtId="0" fontId="80" fillId="0" borderId="69" applyNumberFormat="0" applyFill="0" applyAlignment="0" applyProtection="0"/>
    <xf numFmtId="0" fontId="81" fillId="0" borderId="0" applyNumberFormat="0" applyFill="0" applyBorder="0" applyAlignment="0" applyProtection="0"/>
    <xf numFmtId="0" fontId="2" fillId="0" borderId="0"/>
    <xf numFmtId="0" fontId="101" fillId="0" borderId="0" applyNumberFormat="0" applyFill="0" applyBorder="0" applyAlignment="0" applyProtection="0"/>
    <xf numFmtId="0" fontId="2" fillId="0" borderId="0"/>
    <xf numFmtId="0" fontId="2" fillId="0" borderId="0"/>
    <xf numFmtId="0" fontId="2" fillId="0" borderId="0"/>
    <xf numFmtId="49" fontId="25" fillId="0" borderId="29" applyNumberFormat="0" applyFont="0" applyFill="0" applyBorder="0" applyProtection="0">
      <alignment horizontal="left" vertical="center" indent="2"/>
    </xf>
    <xf numFmtId="49" fontId="25" fillId="0" borderId="61" applyNumberFormat="0" applyFont="0" applyFill="0" applyBorder="0" applyProtection="0">
      <alignment horizontal="left" vertical="center" indent="5"/>
    </xf>
    <xf numFmtId="0" fontId="21" fillId="9" borderId="29">
      <alignment horizontal="right" vertical="center"/>
    </xf>
    <xf numFmtId="4" fontId="21" fillId="9" borderId="29">
      <alignment horizontal="right" vertical="center"/>
    </xf>
    <xf numFmtId="0" fontId="66" fillId="9" borderId="29">
      <alignment horizontal="right" vertical="center"/>
    </xf>
    <xf numFmtId="4" fontId="66" fillId="9" borderId="29">
      <alignment horizontal="right" vertical="center"/>
    </xf>
    <xf numFmtId="0" fontId="21" fillId="14" borderId="29">
      <alignment horizontal="right" vertical="center"/>
    </xf>
    <xf numFmtId="4" fontId="21" fillId="14" borderId="29">
      <alignment horizontal="right" vertical="center"/>
    </xf>
    <xf numFmtId="0" fontId="21" fillId="14" borderId="29">
      <alignment horizontal="right" vertical="center"/>
    </xf>
    <xf numFmtId="4" fontId="21" fillId="14" borderId="29">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174" fontId="107" fillId="0" borderId="0" applyFont="0" applyFill="0" applyBorder="0" applyAlignment="0" applyProtection="0"/>
    <xf numFmtId="0" fontId="25" fillId="14" borderId="51">
      <alignment horizontal="left" vertical="center" wrapText="1" indent="2"/>
    </xf>
    <xf numFmtId="0" fontId="25" fillId="0" borderId="51">
      <alignment horizontal="left" vertical="center" wrapText="1" indent="2"/>
    </xf>
    <xf numFmtId="0" fontId="25" fillId="9" borderId="61">
      <alignment horizontal="left" vertical="center"/>
    </xf>
    <xf numFmtId="0" fontId="79" fillId="73" borderId="67" applyNumberFormat="0" applyAlignment="0" applyProtection="0"/>
    <xf numFmtId="0" fontId="25" fillId="0" borderId="29">
      <alignment horizontal="right" vertical="center"/>
    </xf>
    <xf numFmtId="4" fontId="25" fillId="0" borderId="29">
      <alignment horizontal="right" vertical="center"/>
    </xf>
    <xf numFmtId="0" fontId="107" fillId="0" borderId="0"/>
    <xf numFmtId="0" fontId="105" fillId="0" borderId="0"/>
    <xf numFmtId="0" fontId="105" fillId="0" borderId="0"/>
    <xf numFmtId="0" fontId="2" fillId="0" borderId="0"/>
    <xf numFmtId="0" fontId="2" fillId="0" borderId="0"/>
    <xf numFmtId="0" fontId="2" fillId="0" borderId="0"/>
    <xf numFmtId="0" fontId="2" fillId="0" borderId="0"/>
    <xf numFmtId="0" fontId="105" fillId="0" borderId="0"/>
    <xf numFmtId="0" fontId="26" fillId="0" borderId="0"/>
    <xf numFmtId="4" fontId="25" fillId="0" borderId="29" applyFill="0" applyBorder="0" applyProtection="0">
      <alignment horizontal="right" vertical="center"/>
    </xf>
    <xf numFmtId="49" fontId="23" fillId="0" borderId="29" applyNumberFormat="0" applyFill="0" applyBorder="0" applyProtection="0">
      <alignment horizontal="left" vertical="center"/>
    </xf>
    <xf numFmtId="0" fontId="25" fillId="0" borderId="29" applyNumberFormat="0" applyFill="0" applyAlignment="0" applyProtection="0"/>
    <xf numFmtId="0" fontId="107" fillId="65" borderId="0" applyNumberFormat="0" applyFont="0" applyBorder="0" applyAlignment="0" applyProtection="0"/>
    <xf numFmtId="175" fontId="25" fillId="90" borderId="29" applyNumberFormat="0" applyFont="0" applyBorder="0" applyAlignment="0" applyProtection="0">
      <alignment horizontal="right" vertical="center"/>
    </xf>
    <xf numFmtId="9" fontId="107" fillId="0" borderId="0" applyFont="0" applyFill="0" applyBorder="0" applyAlignment="0" applyProtection="0"/>
    <xf numFmtId="0" fontId="25" fillId="16" borderId="29"/>
    <xf numFmtId="4" fontId="25" fillId="16" borderId="29"/>
    <xf numFmtId="0" fontId="25" fillId="14" borderId="78">
      <alignment horizontal="left" vertical="center" wrapText="1" indent="2"/>
    </xf>
    <xf numFmtId="0" fontId="25" fillId="0" borderId="78">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 fillId="14" borderId="51">
      <alignment horizontal="left" vertical="center" wrapText="1" indent="2"/>
    </xf>
    <xf numFmtId="0" fontId="25" fillId="0" borderId="51">
      <alignment horizontal="left" vertical="center" wrapText="1" indent="2"/>
    </xf>
    <xf numFmtId="0" fontId="26" fillId="0" borderId="0"/>
    <xf numFmtId="4" fontId="21" fillId="14" borderId="75">
      <alignment horizontal="right" vertical="center"/>
    </xf>
    <xf numFmtId="0" fontId="25" fillId="16" borderId="75"/>
    <xf numFmtId="0" fontId="75" fillId="86" borderId="67" applyNumberFormat="0" applyAlignment="0" applyProtection="0"/>
    <xf numFmtId="0" fontId="21" fillId="9" borderId="75">
      <alignment horizontal="right" vertical="center"/>
    </xf>
    <xf numFmtId="0" fontId="25" fillId="0" borderId="75">
      <alignment horizontal="right" vertical="center"/>
    </xf>
    <xf numFmtId="0" fontId="95" fillId="0" borderId="69" applyNumberFormat="0" applyFill="0" applyAlignment="0" applyProtection="0"/>
    <xf numFmtId="0" fontId="25" fillId="9" borderId="76">
      <alignment horizontal="left" vertical="center"/>
    </xf>
    <xf numFmtId="0" fontId="88" fillId="73" borderId="67" applyNumberFormat="0" applyAlignment="0" applyProtection="0"/>
    <xf numFmtId="175" fontId="25" fillId="90" borderId="75" applyNumberFormat="0" applyFont="0" applyBorder="0" applyAlignment="0" applyProtection="0">
      <alignment horizontal="right" vertical="center"/>
    </xf>
    <xf numFmtId="0" fontId="70" fillId="89" borderId="74" applyNumberFormat="0" applyFont="0" applyAlignment="0" applyProtection="0"/>
    <xf numFmtId="0" fontId="25" fillId="0" borderId="78">
      <alignment horizontal="left" vertical="center" wrapText="1" indent="2"/>
    </xf>
    <xf numFmtId="4" fontId="25" fillId="16" borderId="75"/>
    <xf numFmtId="49" fontId="23" fillId="0" borderId="75" applyNumberFormat="0" applyFill="0" applyBorder="0" applyProtection="0">
      <alignment horizontal="left" vertical="center"/>
    </xf>
    <xf numFmtId="0" fontId="25" fillId="0" borderId="75">
      <alignment horizontal="right" vertical="center"/>
    </xf>
    <xf numFmtId="4" fontId="21" fillId="14" borderId="77">
      <alignment horizontal="right" vertical="center"/>
    </xf>
    <xf numFmtId="4" fontId="21" fillId="14" borderId="75">
      <alignment horizontal="right" vertical="center"/>
    </xf>
    <xf numFmtId="4" fontId="21" fillId="14" borderId="75">
      <alignment horizontal="right" vertical="center"/>
    </xf>
    <xf numFmtId="0" fontId="66" fillId="9" borderId="75">
      <alignment horizontal="right" vertical="center"/>
    </xf>
    <xf numFmtId="0" fontId="21" fillId="9" borderId="75">
      <alignment horizontal="right" vertical="center"/>
    </xf>
    <xf numFmtId="49" fontId="25" fillId="0" borderId="75" applyNumberFormat="0" applyFont="0" applyFill="0" applyBorder="0" applyProtection="0">
      <alignment horizontal="left" vertical="center" indent="2"/>
    </xf>
    <xf numFmtId="0" fontId="88" fillId="73" borderId="67" applyNumberFormat="0" applyAlignment="0" applyProtection="0"/>
    <xf numFmtId="0" fontId="73" fillId="86" borderId="66" applyNumberFormat="0" applyAlignment="0" applyProtection="0"/>
    <xf numFmtId="49" fontId="25" fillId="0" borderId="75" applyNumberFormat="0" applyFont="0" applyFill="0" applyBorder="0" applyProtection="0">
      <alignment horizontal="left" vertical="center" indent="2"/>
    </xf>
    <xf numFmtId="0" fontId="79" fillId="73" borderId="67" applyNumberFormat="0" applyAlignment="0" applyProtection="0"/>
    <xf numFmtId="4" fontId="25" fillId="0" borderId="75" applyFill="0" applyBorder="0" applyProtection="0">
      <alignment horizontal="right" vertical="center"/>
    </xf>
    <xf numFmtId="0" fontId="76" fillId="86" borderId="67" applyNumberFormat="0" applyAlignment="0" applyProtection="0"/>
    <xf numFmtId="0" fontId="95" fillId="0" borderId="69" applyNumberFormat="0" applyFill="0" applyAlignment="0" applyProtection="0"/>
    <xf numFmtId="0" fontId="92" fillId="86" borderId="66" applyNumberFormat="0" applyAlignment="0" applyProtection="0"/>
    <xf numFmtId="0" fontId="25" fillId="0" borderId="75" applyNumberFormat="0" applyFill="0" applyAlignment="0" applyProtection="0"/>
    <xf numFmtId="4" fontId="25" fillId="0" borderId="75">
      <alignment horizontal="right" vertical="center"/>
    </xf>
    <xf numFmtId="0" fontId="25" fillId="0" borderId="75">
      <alignment horizontal="right" vertical="center"/>
    </xf>
    <xf numFmtId="0" fontId="88" fillId="73" borderId="67" applyNumberFormat="0" applyAlignment="0" applyProtection="0"/>
    <xf numFmtId="0" fontId="73" fillId="86" borderId="66" applyNumberFormat="0" applyAlignment="0" applyProtection="0"/>
    <xf numFmtId="0" fontId="75" fillId="86" borderId="67" applyNumberFormat="0" applyAlignment="0" applyProtection="0"/>
    <xf numFmtId="0" fontId="25" fillId="14" borderId="78">
      <alignment horizontal="left" vertical="center" wrapText="1" indent="2"/>
    </xf>
    <xf numFmtId="0" fontId="76" fillId="86" borderId="67" applyNumberFormat="0" applyAlignment="0" applyProtection="0"/>
    <xf numFmtId="0" fontId="76" fillId="86" borderId="67" applyNumberFormat="0" applyAlignment="0" applyProtection="0"/>
    <xf numFmtId="4" fontId="21" fillId="14" borderId="76">
      <alignment horizontal="right" vertical="center"/>
    </xf>
    <xf numFmtId="0" fontId="21" fillId="14" borderId="76">
      <alignment horizontal="right" vertical="center"/>
    </xf>
    <xf numFmtId="0" fontId="21" fillId="14" borderId="75">
      <alignment horizontal="right" vertical="center"/>
    </xf>
    <xf numFmtId="4" fontId="66" fillId="9" borderId="75">
      <alignment horizontal="right" vertical="center"/>
    </xf>
    <xf numFmtId="0" fontId="79" fillId="73" borderId="67" applyNumberFormat="0" applyAlignment="0" applyProtection="0"/>
    <xf numFmtId="0" fontId="80" fillId="0" borderId="69" applyNumberFormat="0" applyFill="0" applyAlignment="0" applyProtection="0"/>
    <xf numFmtId="0" fontId="95" fillId="0" borderId="69" applyNumberFormat="0" applyFill="0" applyAlignment="0" applyProtection="0"/>
    <xf numFmtId="0" fontId="70" fillId="89" borderId="74" applyNumberFormat="0" applyFont="0" applyAlignment="0" applyProtection="0"/>
    <xf numFmtId="0" fontId="88" fillId="73" borderId="67" applyNumberFormat="0" applyAlignment="0" applyProtection="0"/>
    <xf numFmtId="49" fontId="23" fillId="0" borderId="75" applyNumberFormat="0" applyFill="0" applyBorder="0" applyProtection="0">
      <alignment horizontal="left" vertical="center"/>
    </xf>
    <xf numFmtId="0" fontId="25" fillId="14" borderId="78">
      <alignment horizontal="left" vertical="center" wrapText="1" indent="2"/>
    </xf>
    <xf numFmtId="0" fontId="76" fillId="86" borderId="67" applyNumberFormat="0" applyAlignment="0" applyProtection="0"/>
    <xf numFmtId="0" fontId="25" fillId="0" borderId="78">
      <alignment horizontal="left" vertical="center" wrapText="1" indent="2"/>
    </xf>
    <xf numFmtId="0" fontId="70" fillId="89" borderId="74" applyNumberFormat="0" applyFont="0" applyAlignment="0" applyProtection="0"/>
    <xf numFmtId="0" fontId="26"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4" fontId="25" fillId="16" borderId="75"/>
    <xf numFmtId="0" fontId="21" fillId="14" borderId="75">
      <alignment horizontal="right" vertical="center"/>
    </xf>
    <xf numFmtId="0" fontId="95" fillId="0" borderId="69" applyNumberFormat="0" applyFill="0" applyAlignment="0" applyProtection="0"/>
    <xf numFmtId="4" fontId="21" fillId="14" borderId="77">
      <alignment horizontal="right" vertical="center"/>
    </xf>
    <xf numFmtId="0" fontId="75" fillId="86" borderId="67" applyNumberFormat="0" applyAlignment="0" applyProtection="0"/>
    <xf numFmtId="0" fontId="21" fillId="14" borderId="76">
      <alignment horizontal="right" vertical="center"/>
    </xf>
    <xf numFmtId="0" fontId="76" fillId="86" borderId="67" applyNumberFormat="0" applyAlignment="0" applyProtection="0"/>
    <xf numFmtId="0" fontId="80" fillId="0" borderId="69" applyNumberFormat="0" applyFill="0" applyAlignment="0" applyProtection="0"/>
    <xf numFmtId="0" fontId="70" fillId="89" borderId="74" applyNumberFormat="0" applyFont="0" applyAlignment="0" applyProtection="0"/>
    <xf numFmtId="4" fontId="21" fillId="14" borderId="76">
      <alignment horizontal="right" vertical="center"/>
    </xf>
    <xf numFmtId="0" fontId="25" fillId="14" borderId="78">
      <alignment horizontal="left" vertical="center" wrapText="1" indent="2"/>
    </xf>
    <xf numFmtId="0" fontId="25" fillId="16" borderId="75"/>
    <xf numFmtId="175" fontId="25" fillId="90" borderId="75" applyNumberFormat="0" applyFont="0" applyBorder="0" applyAlignment="0" applyProtection="0">
      <alignment horizontal="right" vertical="center"/>
    </xf>
    <xf numFmtId="0" fontId="25" fillId="0" borderId="75" applyNumberFormat="0" applyFill="0" applyAlignment="0" applyProtection="0"/>
    <xf numFmtId="4" fontId="25" fillId="0" borderId="75" applyFill="0" applyBorder="0" applyProtection="0">
      <alignment horizontal="right" vertical="center"/>
    </xf>
    <xf numFmtId="4" fontId="21" fillId="9" borderId="75">
      <alignment horizontal="right" vertical="center"/>
    </xf>
    <xf numFmtId="0" fontId="80" fillId="0" borderId="69" applyNumberFormat="0" applyFill="0" applyAlignment="0" applyProtection="0"/>
    <xf numFmtId="49" fontId="23" fillId="0" borderId="75" applyNumberFormat="0" applyFill="0" applyBorder="0" applyProtection="0">
      <alignment horizontal="left" vertical="center"/>
    </xf>
    <xf numFmtId="49" fontId="25" fillId="0" borderId="76" applyNumberFormat="0" applyFont="0" applyFill="0" applyBorder="0" applyProtection="0">
      <alignment horizontal="left" vertical="center" indent="5"/>
    </xf>
    <xf numFmtId="0" fontId="25" fillId="9" borderId="76">
      <alignment horizontal="left" vertical="center"/>
    </xf>
    <xf numFmtId="0" fontId="76" fillId="86" borderId="67" applyNumberFormat="0" applyAlignment="0" applyProtection="0"/>
    <xf numFmtId="4" fontId="21" fillId="14" borderId="77">
      <alignment horizontal="right" vertical="center"/>
    </xf>
    <xf numFmtId="0" fontId="88" fillId="73" borderId="67" applyNumberFormat="0" applyAlignment="0" applyProtection="0"/>
    <xf numFmtId="0" fontId="88" fillId="73" borderId="67" applyNumberFormat="0" applyAlignment="0" applyProtection="0"/>
    <xf numFmtId="0" fontId="70"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0" fontId="21" fillId="14" borderId="75">
      <alignment horizontal="right" vertical="center"/>
    </xf>
    <xf numFmtId="0" fontId="26" fillId="89" borderId="74" applyNumberFormat="0" applyFont="0" applyAlignment="0" applyProtection="0"/>
    <xf numFmtId="4" fontId="25" fillId="0" borderId="75">
      <alignment horizontal="right" vertical="center"/>
    </xf>
    <xf numFmtId="0" fontId="95" fillId="0" borderId="69" applyNumberFormat="0" applyFill="0" applyAlignment="0" applyProtection="0"/>
    <xf numFmtId="0" fontId="21" fillId="14" borderId="75">
      <alignment horizontal="right" vertical="center"/>
    </xf>
    <xf numFmtId="0" fontId="21" fillId="14" borderId="75">
      <alignment horizontal="right" vertical="center"/>
    </xf>
    <xf numFmtId="4" fontId="66" fillId="9" borderId="75">
      <alignment horizontal="right" vertical="center"/>
    </xf>
    <xf numFmtId="0" fontId="21" fillId="9" borderId="75">
      <alignment horizontal="right" vertical="center"/>
    </xf>
    <xf numFmtId="4" fontId="21" fillId="9" borderId="75">
      <alignment horizontal="right" vertical="center"/>
    </xf>
    <xf numFmtId="0" fontId="66" fillId="9" borderId="75">
      <alignment horizontal="right" vertical="center"/>
    </xf>
    <xf numFmtId="4" fontId="66"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6"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8" fillId="73" borderId="67" applyNumberFormat="0" applyAlignment="0" applyProtection="0"/>
    <xf numFmtId="0" fontId="25" fillId="0" borderId="75">
      <alignment horizontal="right" vertical="center"/>
    </xf>
    <xf numFmtId="4" fontId="25" fillId="0" borderId="75">
      <alignment horizontal="right" vertical="center"/>
    </xf>
    <xf numFmtId="0" fontId="25" fillId="0" borderId="75" applyNumberFormat="0" applyFill="0" applyAlignment="0" applyProtection="0"/>
    <xf numFmtId="0" fontId="92"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5" fillId="0" borderId="69" applyNumberFormat="0" applyFill="0" applyAlignment="0" applyProtection="0"/>
    <xf numFmtId="0" fontId="26" fillId="89" borderId="74" applyNumberFormat="0" applyFont="0" applyAlignment="0" applyProtection="0"/>
    <xf numFmtId="0" fontId="70" fillId="89" borderId="74" applyNumberFormat="0" applyFont="0" applyAlignment="0" applyProtection="0"/>
    <xf numFmtId="0" fontId="25" fillId="0" borderId="75" applyNumberFormat="0" applyFill="0" applyAlignment="0" applyProtection="0"/>
    <xf numFmtId="0" fontId="80" fillId="0" borderId="69" applyNumberFormat="0" applyFill="0" applyAlignment="0" applyProtection="0"/>
    <xf numFmtId="0" fontId="95" fillId="0" borderId="69" applyNumberFormat="0" applyFill="0" applyAlignment="0" applyProtection="0"/>
    <xf numFmtId="0" fontId="79" fillId="73" borderId="67" applyNumberFormat="0" applyAlignment="0" applyProtection="0"/>
    <xf numFmtId="0" fontId="76" fillId="86" borderId="67" applyNumberFormat="0" applyAlignment="0" applyProtection="0"/>
    <xf numFmtId="4" fontId="66" fillId="9" borderId="75">
      <alignment horizontal="right" vertical="center"/>
    </xf>
    <xf numFmtId="0" fontId="21" fillId="9" borderId="75">
      <alignment horizontal="right" vertical="center"/>
    </xf>
    <xf numFmtId="175" fontId="25" fillId="90" borderId="75" applyNumberFormat="0" applyFont="0" applyBorder="0" applyAlignment="0" applyProtection="0">
      <alignment horizontal="right" vertical="center"/>
    </xf>
    <xf numFmtId="0" fontId="80" fillId="0" borderId="69" applyNumberFormat="0" applyFill="0" applyAlignment="0" applyProtection="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49" fontId="25" fillId="0" borderId="75" applyNumberFormat="0" applyFont="0" applyFill="0" applyBorder="0" applyProtection="0">
      <alignment horizontal="left" vertical="center" indent="2"/>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8">
      <alignment horizontal="left" vertical="center" wrapText="1" indent="2"/>
    </xf>
    <xf numFmtId="0" fontId="92" fillId="86" borderId="66" applyNumberFormat="0" applyAlignment="0" applyProtection="0"/>
    <xf numFmtId="0" fontId="21" fillId="14" borderId="77">
      <alignment horizontal="right" vertical="center"/>
    </xf>
    <xf numFmtId="0" fontId="79" fillId="73" borderId="67" applyNumberFormat="0" applyAlignment="0" applyProtection="0"/>
    <xf numFmtId="0" fontId="21" fillId="14" borderId="77">
      <alignment horizontal="right" vertical="center"/>
    </xf>
    <xf numFmtId="4" fontId="21" fillId="14" borderId="75">
      <alignment horizontal="right" vertical="center"/>
    </xf>
    <xf numFmtId="0" fontId="21" fillId="14" borderId="75">
      <alignment horizontal="right" vertical="center"/>
    </xf>
    <xf numFmtId="0" fontId="73" fillId="86" borderId="66" applyNumberFormat="0" applyAlignment="0" applyProtection="0"/>
    <xf numFmtId="0" fontId="75" fillId="86" borderId="67" applyNumberFormat="0" applyAlignment="0" applyProtection="0"/>
    <xf numFmtId="0" fontId="80" fillId="0" borderId="69" applyNumberFormat="0" applyFill="0" applyAlignment="0" applyProtection="0"/>
    <xf numFmtId="0" fontId="25" fillId="16" borderId="75"/>
    <xf numFmtId="4" fontId="25" fillId="16" borderId="75"/>
    <xf numFmtId="4" fontId="21" fillId="14" borderId="75">
      <alignment horizontal="right" vertical="center"/>
    </xf>
    <xf numFmtId="0" fontId="66" fillId="9" borderId="75">
      <alignment horizontal="right" vertical="center"/>
    </xf>
    <xf numFmtId="0" fontId="79" fillId="73" borderId="67" applyNumberFormat="0" applyAlignment="0" applyProtection="0"/>
    <xf numFmtId="0" fontId="76" fillId="86" borderId="67" applyNumberFormat="0" applyAlignment="0" applyProtection="0"/>
    <xf numFmtId="4" fontId="25" fillId="0" borderId="75">
      <alignment horizontal="right" vertical="center"/>
    </xf>
    <xf numFmtId="0" fontId="25" fillId="14" borderId="78">
      <alignment horizontal="left" vertical="center" wrapText="1" indent="2"/>
    </xf>
    <xf numFmtId="0" fontId="25" fillId="0" borderId="78">
      <alignment horizontal="left" vertical="center" wrapText="1" indent="2"/>
    </xf>
    <xf numFmtId="0" fontId="92" fillId="86" borderId="66" applyNumberFormat="0" applyAlignment="0" applyProtection="0"/>
    <xf numFmtId="0" fontId="88" fillId="73" borderId="67" applyNumberFormat="0" applyAlignment="0" applyProtection="0"/>
    <xf numFmtId="0" fontId="75" fillId="86" borderId="67" applyNumberFormat="0" applyAlignment="0" applyProtection="0"/>
    <xf numFmtId="0" fontId="73" fillId="86" borderId="66" applyNumberFormat="0" applyAlignment="0" applyProtection="0"/>
    <xf numFmtId="0" fontId="21" fillId="14" borderId="77">
      <alignment horizontal="right" vertical="center"/>
    </xf>
    <xf numFmtId="0" fontId="66" fillId="9" borderId="75">
      <alignment horizontal="right" vertical="center"/>
    </xf>
    <xf numFmtId="4" fontId="21" fillId="9" borderId="75">
      <alignment horizontal="right" vertical="center"/>
    </xf>
    <xf numFmtId="4" fontId="21" fillId="14" borderId="75">
      <alignment horizontal="right" vertical="center"/>
    </xf>
    <xf numFmtId="49" fontId="25" fillId="0" borderId="76" applyNumberFormat="0" applyFont="0" applyFill="0" applyBorder="0" applyProtection="0">
      <alignment horizontal="left" vertical="center" indent="5"/>
    </xf>
    <xf numFmtId="4" fontId="25" fillId="0" borderId="75" applyFill="0" applyBorder="0" applyProtection="0">
      <alignment horizontal="right" vertical="center"/>
    </xf>
    <xf numFmtId="4" fontId="21" fillId="9" borderId="75">
      <alignment horizontal="right" vertical="center"/>
    </xf>
    <xf numFmtId="0" fontId="26" fillId="0" borderId="0"/>
    <xf numFmtId="0" fontId="88" fillId="73" borderId="67" applyNumberFormat="0" applyAlignment="0" applyProtection="0"/>
    <xf numFmtId="0" fontId="79" fillId="73" borderId="67" applyNumberFormat="0" applyAlignment="0" applyProtection="0"/>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14" borderId="78">
      <alignment horizontal="left" vertical="center" wrapText="1" indent="2"/>
    </xf>
    <xf numFmtId="0" fontId="25" fillId="0" borderId="78">
      <alignment horizontal="left" vertical="center" wrapText="1" indent="2"/>
    </xf>
    <xf numFmtId="0" fontId="73" fillId="86" borderId="66" applyNumberFormat="0" applyAlignment="0" applyProtection="0"/>
    <xf numFmtId="0" fontId="75" fillId="86" borderId="67" applyNumberFormat="0" applyAlignment="0" applyProtection="0"/>
    <xf numFmtId="0" fontId="76" fillId="86" borderId="67" applyNumberFormat="0" applyAlignment="0" applyProtection="0"/>
    <xf numFmtId="0" fontId="79" fillId="73" borderId="67" applyNumberFormat="0" applyAlignment="0" applyProtection="0"/>
    <xf numFmtId="0" fontId="80" fillId="0" borderId="69" applyNumberFormat="0" applyFill="0" applyAlignment="0" applyProtection="0"/>
    <xf numFmtId="0" fontId="88" fillId="73" borderId="67" applyNumberFormat="0" applyAlignment="0" applyProtection="0"/>
    <xf numFmtId="0" fontId="70" fillId="89" borderId="74" applyNumberFormat="0" applyFont="0" applyAlignment="0" applyProtection="0"/>
    <xf numFmtId="0" fontId="26"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0" fontId="76" fillId="86" borderId="67" applyNumberFormat="0" applyAlignment="0" applyProtection="0"/>
    <xf numFmtId="0" fontId="88" fillId="73" borderId="67" applyNumberFormat="0" applyAlignment="0" applyProtection="0"/>
    <xf numFmtId="0" fontId="70"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76" fillId="86" borderId="67" applyNumberFormat="0" applyAlignment="0" applyProtection="0"/>
    <xf numFmtId="0" fontId="25" fillId="14" borderId="51">
      <alignment horizontal="left" vertical="center" wrapText="1" indent="2"/>
    </xf>
    <xf numFmtId="0" fontId="25" fillId="0" borderId="51">
      <alignment horizontal="left" vertical="center" wrapText="1" indent="2"/>
    </xf>
    <xf numFmtId="0" fontId="25" fillId="9" borderId="61">
      <alignment horizontal="left" vertical="center"/>
    </xf>
    <xf numFmtId="0" fontId="88" fillId="73" borderId="67" applyNumberFormat="0" applyAlignment="0" applyProtection="0"/>
    <xf numFmtId="0" fontId="92" fillId="86" borderId="66" applyNumberFormat="0" applyAlignment="0" applyProtection="0"/>
    <xf numFmtId="0" fontId="95" fillId="0" borderId="69" applyNumberFormat="0" applyFill="0" applyAlignment="0" applyProtection="0"/>
    <xf numFmtId="49" fontId="25" fillId="0" borderId="61" applyNumberFormat="0" applyFont="0" applyFill="0" applyBorder="0" applyProtection="0">
      <alignment horizontal="left" vertical="center" indent="5"/>
    </xf>
    <xf numFmtId="0" fontId="73" fillId="86" borderId="66" applyNumberFormat="0" applyAlignment="0" applyProtection="0"/>
    <xf numFmtId="0" fontId="75" fillId="86" borderId="67" applyNumberFormat="0" applyAlignment="0" applyProtection="0"/>
    <xf numFmtId="0" fontId="80" fillId="0" borderId="69" applyNumberFormat="0" applyFill="0" applyAlignment="0" applyProtection="0"/>
    <xf numFmtId="49" fontId="25" fillId="0" borderId="75" applyNumberFormat="0" applyFont="0" applyFill="0" applyBorder="0" applyProtection="0">
      <alignment horizontal="left" vertical="center" indent="2"/>
    </xf>
    <xf numFmtId="0" fontId="21" fillId="9" borderId="75">
      <alignment horizontal="right" vertical="center"/>
    </xf>
    <xf numFmtId="4" fontId="21" fillId="9" borderId="75">
      <alignment horizontal="right" vertical="center"/>
    </xf>
    <xf numFmtId="0" fontId="66" fillId="9" borderId="75">
      <alignment horizontal="right" vertical="center"/>
    </xf>
    <xf numFmtId="4" fontId="66"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79" fillId="73" borderId="67" applyNumberFormat="0" applyAlignment="0" applyProtection="0"/>
    <xf numFmtId="0" fontId="25" fillId="0" borderId="75">
      <alignment horizontal="right" vertical="center"/>
    </xf>
    <xf numFmtId="4" fontId="25" fillId="0" borderId="75">
      <alignment horizontal="right" vertical="center"/>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5" applyNumberFormat="0" applyFill="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4" fontId="21" fillId="14" borderId="75">
      <alignment horizontal="right" vertical="center"/>
    </xf>
    <xf numFmtId="0" fontId="25" fillId="16" borderId="75"/>
    <xf numFmtId="0" fontId="75" fillId="86" borderId="67" applyNumberFormat="0" applyAlignment="0" applyProtection="0"/>
    <xf numFmtId="0" fontId="21" fillId="9" borderId="75">
      <alignment horizontal="right" vertical="center"/>
    </xf>
    <xf numFmtId="0" fontId="25" fillId="0" borderId="75">
      <alignment horizontal="right" vertical="center"/>
    </xf>
    <xf numFmtId="0" fontId="95" fillId="0" borderId="69" applyNumberFormat="0" applyFill="0" applyAlignment="0" applyProtection="0"/>
    <xf numFmtId="0" fontId="25" fillId="9" borderId="76">
      <alignment horizontal="left" vertical="center"/>
    </xf>
    <xf numFmtId="0" fontId="88" fillId="73" borderId="67" applyNumberFormat="0" applyAlignment="0" applyProtection="0"/>
    <xf numFmtId="175" fontId="25" fillId="90" borderId="75" applyNumberFormat="0" applyFont="0" applyBorder="0" applyAlignment="0" applyProtection="0">
      <alignment horizontal="right" vertical="center"/>
    </xf>
    <xf numFmtId="0" fontId="70" fillId="89" borderId="74" applyNumberFormat="0" applyFont="0" applyAlignment="0" applyProtection="0"/>
    <xf numFmtId="0" fontId="25" fillId="0" borderId="78">
      <alignment horizontal="left" vertical="center" wrapText="1" indent="2"/>
    </xf>
    <xf numFmtId="4" fontId="25" fillId="16" borderId="75"/>
    <xf numFmtId="49" fontId="23" fillId="0" borderId="75" applyNumberFormat="0" applyFill="0" applyBorder="0" applyProtection="0">
      <alignment horizontal="left" vertical="center"/>
    </xf>
    <xf numFmtId="0" fontId="25" fillId="0" borderId="75">
      <alignment horizontal="right" vertical="center"/>
    </xf>
    <xf numFmtId="4" fontId="21" fillId="14" borderId="77">
      <alignment horizontal="right" vertical="center"/>
    </xf>
    <xf numFmtId="4" fontId="21" fillId="14" borderId="75">
      <alignment horizontal="right" vertical="center"/>
    </xf>
    <xf numFmtId="4" fontId="21" fillId="14" borderId="75">
      <alignment horizontal="right" vertical="center"/>
    </xf>
    <xf numFmtId="0" fontId="66" fillId="9" borderId="75">
      <alignment horizontal="right" vertical="center"/>
    </xf>
    <xf numFmtId="0" fontId="21" fillId="9" borderId="75">
      <alignment horizontal="right" vertical="center"/>
    </xf>
    <xf numFmtId="49" fontId="25" fillId="0" borderId="75" applyNumberFormat="0" applyFont="0" applyFill="0" applyBorder="0" applyProtection="0">
      <alignment horizontal="left" vertical="center" indent="2"/>
    </xf>
    <xf numFmtId="0" fontId="88" fillId="73" borderId="67" applyNumberFormat="0" applyAlignment="0" applyProtection="0"/>
    <xf numFmtId="0" fontId="73" fillId="86" borderId="66" applyNumberFormat="0" applyAlignment="0" applyProtection="0"/>
    <xf numFmtId="49" fontId="25" fillId="0" borderId="75" applyNumberFormat="0" applyFont="0" applyFill="0" applyBorder="0" applyProtection="0">
      <alignment horizontal="left" vertical="center" indent="2"/>
    </xf>
    <xf numFmtId="0" fontId="79" fillId="73" borderId="67" applyNumberFormat="0" applyAlignment="0" applyProtection="0"/>
    <xf numFmtId="4" fontId="25" fillId="0" borderId="75" applyFill="0" applyBorder="0" applyProtection="0">
      <alignment horizontal="right" vertical="center"/>
    </xf>
    <xf numFmtId="0" fontId="76" fillId="86" borderId="67" applyNumberFormat="0" applyAlignment="0" applyProtection="0"/>
    <xf numFmtId="0" fontId="95" fillId="0" borderId="69" applyNumberFormat="0" applyFill="0" applyAlignment="0" applyProtection="0"/>
    <xf numFmtId="0" fontId="92" fillId="86" borderId="66" applyNumberFormat="0" applyAlignment="0" applyProtection="0"/>
    <xf numFmtId="0" fontId="25" fillId="0" borderId="75" applyNumberFormat="0" applyFill="0" applyAlignment="0" applyProtection="0"/>
    <xf numFmtId="4" fontId="25" fillId="0" borderId="75">
      <alignment horizontal="right" vertical="center"/>
    </xf>
    <xf numFmtId="0" fontId="25" fillId="0" borderId="75">
      <alignment horizontal="right" vertical="center"/>
    </xf>
    <xf numFmtId="0" fontId="88" fillId="73" borderId="67" applyNumberFormat="0" applyAlignment="0" applyProtection="0"/>
    <xf numFmtId="0" fontId="73" fillId="86" borderId="66" applyNumberFormat="0" applyAlignment="0" applyProtection="0"/>
    <xf numFmtId="0" fontId="75" fillId="86" borderId="67" applyNumberFormat="0" applyAlignment="0" applyProtection="0"/>
    <xf numFmtId="0" fontId="25" fillId="14" borderId="78">
      <alignment horizontal="left" vertical="center" wrapText="1" indent="2"/>
    </xf>
    <xf numFmtId="0" fontId="76" fillId="86" borderId="67" applyNumberFormat="0" applyAlignment="0" applyProtection="0"/>
    <xf numFmtId="0" fontId="76" fillId="86" borderId="67" applyNumberFormat="0" applyAlignment="0" applyProtection="0"/>
    <xf numFmtId="4" fontId="21" fillId="14" borderId="76">
      <alignment horizontal="right" vertical="center"/>
    </xf>
    <xf numFmtId="0" fontId="21" fillId="14" borderId="76">
      <alignment horizontal="right" vertical="center"/>
    </xf>
    <xf numFmtId="0" fontId="21" fillId="14" borderId="75">
      <alignment horizontal="right" vertical="center"/>
    </xf>
    <xf numFmtId="4" fontId="66" fillId="9" borderId="75">
      <alignment horizontal="right" vertical="center"/>
    </xf>
    <xf numFmtId="0" fontId="79" fillId="73" borderId="67" applyNumberFormat="0" applyAlignment="0" applyProtection="0"/>
    <xf numFmtId="0" fontId="80" fillId="0" borderId="69" applyNumberFormat="0" applyFill="0" applyAlignment="0" applyProtection="0"/>
    <xf numFmtId="0" fontId="95" fillId="0" borderId="69" applyNumberFormat="0" applyFill="0" applyAlignment="0" applyProtection="0"/>
    <xf numFmtId="0" fontId="70" fillId="89" borderId="74" applyNumberFormat="0" applyFont="0" applyAlignment="0" applyProtection="0"/>
    <xf numFmtId="0" fontId="88" fillId="73" borderId="67" applyNumberFormat="0" applyAlignment="0" applyProtection="0"/>
    <xf numFmtId="49" fontId="23" fillId="0" borderId="75" applyNumberFormat="0" applyFill="0" applyBorder="0" applyProtection="0">
      <alignment horizontal="left" vertical="center"/>
    </xf>
    <xf numFmtId="0" fontId="25" fillId="14" borderId="78">
      <alignment horizontal="left" vertical="center" wrapText="1" indent="2"/>
    </xf>
    <xf numFmtId="0" fontId="76" fillId="86" borderId="67" applyNumberFormat="0" applyAlignment="0" applyProtection="0"/>
    <xf numFmtId="0" fontId="25" fillId="0" borderId="78">
      <alignment horizontal="left" vertical="center" wrapText="1" indent="2"/>
    </xf>
    <xf numFmtId="0" fontId="70" fillId="89" borderId="74" applyNumberFormat="0" applyFont="0" applyAlignment="0" applyProtection="0"/>
    <xf numFmtId="0" fontId="26"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4" fontId="25" fillId="16" borderId="75"/>
    <xf numFmtId="0" fontId="21" fillId="14" borderId="75">
      <alignment horizontal="right" vertical="center"/>
    </xf>
    <xf numFmtId="0" fontId="95" fillId="0" borderId="69" applyNumberFormat="0" applyFill="0" applyAlignment="0" applyProtection="0"/>
    <xf numFmtId="4" fontId="21" fillId="14" borderId="77">
      <alignment horizontal="right" vertical="center"/>
    </xf>
    <xf numFmtId="0" fontId="75" fillId="86" borderId="67" applyNumberFormat="0" applyAlignment="0" applyProtection="0"/>
    <xf numFmtId="0" fontId="21" fillId="14" borderId="76">
      <alignment horizontal="right" vertical="center"/>
    </xf>
    <xf numFmtId="0" fontId="76" fillId="86" borderId="67" applyNumberFormat="0" applyAlignment="0" applyProtection="0"/>
    <xf numFmtId="0" fontId="80" fillId="0" borderId="69" applyNumberFormat="0" applyFill="0" applyAlignment="0" applyProtection="0"/>
    <xf numFmtId="0" fontId="70" fillId="89" borderId="74" applyNumberFormat="0" applyFont="0" applyAlignment="0" applyProtection="0"/>
    <xf numFmtId="4" fontId="21" fillId="14" borderId="76">
      <alignment horizontal="right" vertical="center"/>
    </xf>
    <xf numFmtId="0" fontId="25" fillId="14" borderId="78">
      <alignment horizontal="left" vertical="center" wrapText="1" indent="2"/>
    </xf>
    <xf numFmtId="0" fontId="25" fillId="16" borderId="75"/>
    <xf numFmtId="175" fontId="25" fillId="90" borderId="75" applyNumberFormat="0" applyFont="0" applyBorder="0" applyAlignment="0" applyProtection="0">
      <alignment horizontal="right" vertical="center"/>
    </xf>
    <xf numFmtId="0" fontId="25" fillId="0" borderId="75" applyNumberFormat="0" applyFill="0" applyAlignment="0" applyProtection="0"/>
    <xf numFmtId="4" fontId="25" fillId="0" borderId="75" applyFill="0" applyBorder="0" applyProtection="0">
      <alignment horizontal="right" vertical="center"/>
    </xf>
    <xf numFmtId="4" fontId="21" fillId="9" borderId="75">
      <alignment horizontal="right" vertical="center"/>
    </xf>
    <xf numFmtId="0" fontId="80" fillId="0" borderId="69" applyNumberFormat="0" applyFill="0" applyAlignment="0" applyProtection="0"/>
    <xf numFmtId="49" fontId="23" fillId="0" borderId="75" applyNumberFormat="0" applyFill="0" applyBorder="0" applyProtection="0">
      <alignment horizontal="left" vertical="center"/>
    </xf>
    <xf numFmtId="49" fontId="25" fillId="0" borderId="76" applyNumberFormat="0" applyFont="0" applyFill="0" applyBorder="0" applyProtection="0">
      <alignment horizontal="left" vertical="center" indent="5"/>
    </xf>
    <xf numFmtId="0" fontId="25" fillId="9" borderId="76">
      <alignment horizontal="left" vertical="center"/>
    </xf>
    <xf numFmtId="0" fontId="76" fillId="86" borderId="67" applyNumberFormat="0" applyAlignment="0" applyProtection="0"/>
    <xf numFmtId="4" fontId="21" fillId="14" borderId="77">
      <alignment horizontal="right" vertical="center"/>
    </xf>
    <xf numFmtId="0" fontId="88" fillId="73" borderId="67" applyNumberFormat="0" applyAlignment="0" applyProtection="0"/>
    <xf numFmtId="0" fontId="88" fillId="73" borderId="67" applyNumberFormat="0" applyAlignment="0" applyProtection="0"/>
    <xf numFmtId="0" fontId="70"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0" fontId="21" fillId="14" borderId="75">
      <alignment horizontal="right" vertical="center"/>
    </xf>
    <xf numFmtId="0" fontId="26" fillId="89" borderId="74" applyNumberFormat="0" applyFont="0" applyAlignment="0" applyProtection="0"/>
    <xf numFmtId="4" fontId="25" fillId="0" borderId="75">
      <alignment horizontal="right" vertical="center"/>
    </xf>
    <xf numFmtId="0" fontId="95" fillId="0" borderId="69" applyNumberFormat="0" applyFill="0" applyAlignment="0" applyProtection="0"/>
    <xf numFmtId="0" fontId="21" fillId="14" borderId="75">
      <alignment horizontal="right" vertical="center"/>
    </xf>
    <xf numFmtId="0" fontId="21" fillId="14" borderId="75">
      <alignment horizontal="right" vertical="center"/>
    </xf>
    <xf numFmtId="4" fontId="66" fillId="9" borderId="75">
      <alignment horizontal="right" vertical="center"/>
    </xf>
    <xf numFmtId="0" fontId="21" fillId="9" borderId="75">
      <alignment horizontal="right" vertical="center"/>
    </xf>
    <xf numFmtId="4" fontId="21" fillId="9" borderId="75">
      <alignment horizontal="right" vertical="center"/>
    </xf>
    <xf numFmtId="0" fontId="66" fillId="9" borderId="75">
      <alignment horizontal="right" vertical="center"/>
    </xf>
    <xf numFmtId="4" fontId="66"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6"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8" fillId="73" borderId="67" applyNumberFormat="0" applyAlignment="0" applyProtection="0"/>
    <xf numFmtId="0" fontId="25" fillId="0" borderId="75">
      <alignment horizontal="right" vertical="center"/>
    </xf>
    <xf numFmtId="4" fontId="25" fillId="0" borderId="75">
      <alignment horizontal="right" vertical="center"/>
    </xf>
    <xf numFmtId="0" fontId="25" fillId="0" borderId="75" applyNumberFormat="0" applyFill="0" applyAlignment="0" applyProtection="0"/>
    <xf numFmtId="0" fontId="92"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5" fillId="0" borderId="69" applyNumberFormat="0" applyFill="0" applyAlignment="0" applyProtection="0"/>
    <xf numFmtId="0" fontId="26" fillId="89" borderId="74" applyNumberFormat="0" applyFont="0" applyAlignment="0" applyProtection="0"/>
    <xf numFmtId="0" fontId="70" fillId="89" borderId="74" applyNumberFormat="0" applyFont="0" applyAlignment="0" applyProtection="0"/>
    <xf numFmtId="0" fontId="25" fillId="0" borderId="75" applyNumberFormat="0" applyFill="0" applyAlignment="0" applyProtection="0"/>
    <xf numFmtId="0" fontId="80" fillId="0" borderId="69" applyNumberFormat="0" applyFill="0" applyAlignment="0" applyProtection="0"/>
    <xf numFmtId="0" fontId="95" fillId="0" borderId="69" applyNumberFormat="0" applyFill="0" applyAlignment="0" applyProtection="0"/>
    <xf numFmtId="0" fontId="79" fillId="73" borderId="67" applyNumberFormat="0" applyAlignment="0" applyProtection="0"/>
    <xf numFmtId="0" fontId="76" fillId="86" borderId="67" applyNumberFormat="0" applyAlignment="0" applyProtection="0"/>
    <xf numFmtId="4" fontId="66" fillId="9" borderId="75">
      <alignment horizontal="right" vertical="center"/>
    </xf>
    <xf numFmtId="0" fontId="21" fillId="9" borderId="75">
      <alignment horizontal="right" vertical="center"/>
    </xf>
    <xf numFmtId="175" fontId="25" fillId="90" borderId="75" applyNumberFormat="0" applyFont="0" applyBorder="0" applyAlignment="0" applyProtection="0">
      <alignment horizontal="right" vertical="center"/>
    </xf>
    <xf numFmtId="0" fontId="80" fillId="0" borderId="69" applyNumberFormat="0" applyFill="0" applyAlignment="0" applyProtection="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49" fontId="25" fillId="0" borderId="75" applyNumberFormat="0" applyFont="0" applyFill="0" applyBorder="0" applyProtection="0">
      <alignment horizontal="left" vertical="center" indent="2"/>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8">
      <alignment horizontal="left" vertical="center" wrapText="1" indent="2"/>
    </xf>
    <xf numFmtId="0" fontId="92" fillId="86" borderId="66" applyNumberFormat="0" applyAlignment="0" applyProtection="0"/>
    <xf numFmtId="0" fontId="21" fillId="14" borderId="77">
      <alignment horizontal="right" vertical="center"/>
    </xf>
    <xf numFmtId="0" fontId="79" fillId="73" borderId="67" applyNumberFormat="0" applyAlignment="0" applyProtection="0"/>
    <xf numFmtId="0" fontId="21" fillId="14" borderId="77">
      <alignment horizontal="right" vertical="center"/>
    </xf>
    <xf numFmtId="4" fontId="21" fillId="14" borderId="75">
      <alignment horizontal="right" vertical="center"/>
    </xf>
    <xf numFmtId="0" fontId="21" fillId="14" borderId="75">
      <alignment horizontal="right" vertical="center"/>
    </xf>
    <xf numFmtId="0" fontId="73" fillId="86" borderId="66" applyNumberFormat="0" applyAlignment="0" applyProtection="0"/>
    <xf numFmtId="0" fontId="75" fillId="86" borderId="67" applyNumberFormat="0" applyAlignment="0" applyProtection="0"/>
    <xf numFmtId="0" fontId="80" fillId="0" borderId="69" applyNumberFormat="0" applyFill="0" applyAlignment="0" applyProtection="0"/>
    <xf numFmtId="0" fontId="25" fillId="16" borderId="75"/>
    <xf numFmtId="4" fontId="25" fillId="16" borderId="75"/>
    <xf numFmtId="4" fontId="21" fillId="14" borderId="75">
      <alignment horizontal="right" vertical="center"/>
    </xf>
    <xf numFmtId="0" fontId="66" fillId="9" borderId="75">
      <alignment horizontal="right" vertical="center"/>
    </xf>
    <xf numFmtId="0" fontId="79" fillId="73" borderId="67" applyNumberFormat="0" applyAlignment="0" applyProtection="0"/>
    <xf numFmtId="0" fontId="76" fillId="86" borderId="67" applyNumberFormat="0" applyAlignment="0" applyProtection="0"/>
    <xf numFmtId="4" fontId="25" fillId="0" borderId="75">
      <alignment horizontal="right" vertical="center"/>
    </xf>
    <xf numFmtId="0" fontId="25" fillId="14" borderId="78">
      <alignment horizontal="left" vertical="center" wrapText="1" indent="2"/>
    </xf>
    <xf numFmtId="0" fontId="25" fillId="0" borderId="78">
      <alignment horizontal="left" vertical="center" wrapText="1" indent="2"/>
    </xf>
    <xf numFmtId="0" fontId="92" fillId="86" borderId="66" applyNumberFormat="0" applyAlignment="0" applyProtection="0"/>
    <xf numFmtId="0" fontId="88" fillId="73" borderId="67" applyNumberFormat="0" applyAlignment="0" applyProtection="0"/>
    <xf numFmtId="0" fontId="75" fillId="86" borderId="67" applyNumberFormat="0" applyAlignment="0" applyProtection="0"/>
    <xf numFmtId="0" fontId="73" fillId="86" borderId="66" applyNumberFormat="0" applyAlignment="0" applyProtection="0"/>
    <xf numFmtId="0" fontId="21" fillId="14" borderId="77">
      <alignment horizontal="right" vertical="center"/>
    </xf>
    <xf numFmtId="0" fontId="66" fillId="9" borderId="75">
      <alignment horizontal="right" vertical="center"/>
    </xf>
    <xf numFmtId="4" fontId="21" fillId="9" borderId="75">
      <alignment horizontal="right" vertical="center"/>
    </xf>
    <xf numFmtId="4" fontId="21" fillId="14" borderId="75">
      <alignment horizontal="right" vertical="center"/>
    </xf>
    <xf numFmtId="49" fontId="25" fillId="0" borderId="76" applyNumberFormat="0" applyFont="0" applyFill="0" applyBorder="0" applyProtection="0">
      <alignment horizontal="left" vertical="center" indent="5"/>
    </xf>
    <xf numFmtId="4" fontId="25" fillId="0" borderId="75" applyFill="0" applyBorder="0" applyProtection="0">
      <alignment horizontal="right" vertical="center"/>
    </xf>
    <xf numFmtId="4" fontId="21" fillId="9" borderId="75">
      <alignment horizontal="right" vertical="center"/>
    </xf>
    <xf numFmtId="0" fontId="88" fillId="73" borderId="67" applyNumberFormat="0" applyAlignment="0" applyProtection="0"/>
    <xf numFmtId="0" fontId="79" fillId="73" borderId="67" applyNumberFormat="0" applyAlignment="0" applyProtection="0"/>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14" borderId="78">
      <alignment horizontal="left" vertical="center" wrapText="1" indent="2"/>
    </xf>
    <xf numFmtId="0" fontId="2" fillId="0" borderId="0"/>
    <xf numFmtId="0" fontId="25" fillId="0" borderId="93">
      <alignment horizontal="left" vertical="center" wrapText="1" indent="2"/>
    </xf>
    <xf numFmtId="0" fontId="70" fillId="89" borderId="89" applyNumberFormat="0" applyFont="0" applyAlignment="0" applyProtection="0"/>
    <xf numFmtId="0" fontId="92" fillId="86" borderId="94" applyNumberFormat="0" applyAlignment="0" applyProtection="0"/>
    <xf numFmtId="0" fontId="88" fillId="73" borderId="87" applyNumberFormat="0" applyAlignment="0" applyProtection="0"/>
    <xf numFmtId="0" fontId="80" fillId="0" borderId="88" applyNumberFormat="0" applyFill="0" applyAlignment="0" applyProtection="0"/>
    <xf numFmtId="4" fontId="25" fillId="0" borderId="98" applyFill="0" applyBorder="0" applyProtection="0">
      <alignment horizontal="right" vertical="center"/>
    </xf>
    <xf numFmtId="49" fontId="25" fillId="0" borderId="90" applyNumberFormat="0" applyFont="0" applyFill="0" applyBorder="0" applyProtection="0">
      <alignment horizontal="left" vertical="center" indent="2"/>
    </xf>
    <xf numFmtId="175" fontId="25" fillId="90" borderId="90" applyNumberFormat="0" applyFont="0" applyBorder="0" applyAlignment="0" applyProtection="0">
      <alignment horizontal="right" vertical="center"/>
    </xf>
    <xf numFmtId="4" fontId="21" fillId="14" borderId="92">
      <alignment horizontal="right" vertical="center"/>
    </xf>
    <xf numFmtId="0" fontId="25" fillId="16" borderId="90"/>
    <xf numFmtId="0" fontId="63" fillId="0" borderId="0" applyNumberFormat="0" applyFill="0" applyBorder="0" applyAlignment="0" applyProtection="0"/>
    <xf numFmtId="0" fontId="79" fillId="73" borderId="87" applyNumberFormat="0" applyAlignment="0" applyProtection="0"/>
    <xf numFmtId="0" fontId="76" fillId="86" borderId="87" applyNumberFormat="0" applyAlignment="0" applyProtection="0"/>
    <xf numFmtId="0" fontId="21" fillId="14" borderId="90">
      <alignment horizontal="right" vertical="center"/>
    </xf>
    <xf numFmtId="0" fontId="21" fillId="14" borderId="90">
      <alignment horizontal="right" vertical="center"/>
    </xf>
    <xf numFmtId="4" fontId="25" fillId="0" borderId="98">
      <alignment horizontal="right" vertical="center"/>
    </xf>
    <xf numFmtId="0" fontId="70" fillId="89" borderId="89" applyNumberFormat="0" applyFont="0" applyAlignment="0" applyProtection="0"/>
    <xf numFmtId="0" fontId="60" fillId="46" borderId="57" applyNumberFormat="0" applyAlignment="0" applyProtection="0"/>
    <xf numFmtId="0" fontId="61" fillId="46" borderId="56" applyNumberFormat="0" applyAlignment="0" applyProtection="0"/>
    <xf numFmtId="49" fontId="25" fillId="0" borderId="91" applyNumberFormat="0" applyFont="0" applyFill="0" applyBorder="0" applyProtection="0">
      <alignment horizontal="left" vertical="center" indent="5"/>
    </xf>
    <xf numFmtId="0" fontId="62" fillId="0" borderId="0" applyNumberFormat="0" applyFill="0" applyBorder="0" applyAlignment="0" applyProtection="0"/>
    <xf numFmtId="0" fontId="21" fillId="14" borderId="90">
      <alignment horizontal="right" vertical="center"/>
    </xf>
    <xf numFmtId="0" fontId="63" fillId="0" borderId="0" applyNumberFormat="0" applyFill="0" applyBorder="0" applyAlignment="0" applyProtection="0"/>
    <xf numFmtId="0" fontId="4" fillId="0" borderId="58"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73" fillId="86" borderId="94"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4" fontId="25" fillId="16" borderId="90"/>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1" fillId="14" borderId="98">
      <alignment horizontal="right" vertical="center"/>
    </xf>
    <xf numFmtId="49" fontId="25" fillId="0" borderId="91" applyNumberFormat="0" applyFont="0" applyFill="0" applyBorder="0" applyProtection="0">
      <alignment horizontal="left" vertical="center" indent="5"/>
    </xf>
    <xf numFmtId="0" fontId="25" fillId="0" borderId="90" applyNumberFormat="0" applyFill="0" applyAlignment="0" applyProtection="0"/>
    <xf numFmtId="0" fontId="73" fillId="86" borderId="94" applyNumberFormat="0" applyAlignment="0" applyProtection="0"/>
    <xf numFmtId="0" fontId="60" fillId="46" borderId="57" applyNumberFormat="0" applyAlignment="0" applyProtection="0"/>
    <xf numFmtId="0" fontId="88" fillId="73" borderId="87" applyNumberFormat="0" applyAlignment="0" applyProtection="0"/>
    <xf numFmtId="0" fontId="4" fillId="0" borderId="58" applyNumberFormat="0" applyFill="0" applyAlignment="0" applyProtection="0"/>
    <xf numFmtId="0" fontId="60" fillId="46" borderId="57" applyNumberFormat="0" applyAlignment="0" applyProtection="0"/>
    <xf numFmtId="0" fontId="76" fillId="86" borderId="87" applyNumberFormat="0" applyAlignment="0" applyProtection="0"/>
    <xf numFmtId="0" fontId="75" fillId="86" borderId="95" applyNumberFormat="0" applyAlignment="0" applyProtection="0"/>
    <xf numFmtId="49" fontId="25" fillId="0" borderId="99" applyNumberFormat="0" applyFont="0" applyFill="0" applyBorder="0" applyProtection="0">
      <alignment horizontal="left" vertical="center" indent="5"/>
    </xf>
    <xf numFmtId="0" fontId="76" fillId="86" borderId="95" applyNumberFormat="0" applyAlignment="0" applyProtection="0"/>
    <xf numFmtId="4" fontId="21" fillId="14" borderId="92">
      <alignment horizontal="right" vertical="center"/>
    </xf>
    <xf numFmtId="49" fontId="25" fillId="0" borderId="91" applyNumberFormat="0" applyFont="0" applyFill="0" applyBorder="0" applyProtection="0">
      <alignment horizontal="left" vertical="center" indent="5"/>
    </xf>
    <xf numFmtId="0" fontId="2" fillId="60" borderId="0" applyNumberFormat="0" applyBorder="0" applyAlignment="0" applyProtection="0"/>
    <xf numFmtId="49" fontId="25" fillId="0" borderId="91" applyNumberFormat="0" applyFont="0" applyFill="0" applyBorder="0" applyProtection="0">
      <alignment horizontal="left" vertical="center" indent="5"/>
    </xf>
    <xf numFmtId="0" fontId="25" fillId="14" borderId="101">
      <alignment horizontal="left" vertical="center" wrapText="1" indent="2"/>
    </xf>
    <xf numFmtId="0" fontId="70" fillId="89" borderId="97" applyNumberFormat="0" applyFont="0" applyAlignment="0" applyProtection="0"/>
    <xf numFmtId="4" fontId="25" fillId="16" borderId="90"/>
    <xf numFmtId="4" fontId="21" fillId="14" borderId="90">
      <alignment horizontal="right" vertical="center"/>
    </xf>
    <xf numFmtId="4" fontId="21" fillId="14" borderId="90">
      <alignment horizontal="right" vertical="center"/>
    </xf>
    <xf numFmtId="4" fontId="25" fillId="0" borderId="90" applyFill="0" applyBorder="0" applyProtection="0">
      <alignment horizontal="right" vertical="center"/>
    </xf>
    <xf numFmtId="0" fontId="21" fillId="9" borderId="90">
      <alignment horizontal="right" vertical="center"/>
    </xf>
    <xf numFmtId="0" fontId="21" fillId="14" borderId="90">
      <alignment horizontal="right" vertical="center"/>
    </xf>
    <xf numFmtId="0" fontId="64" fillId="58" borderId="0" applyNumberFormat="0" applyBorder="0" applyAlignment="0" applyProtection="0"/>
    <xf numFmtId="0" fontId="25" fillId="9" borderId="91">
      <alignment horizontal="left" vertical="center"/>
    </xf>
    <xf numFmtId="0" fontId="25" fillId="0" borderId="90" applyNumberFormat="0" applyFill="0" applyAlignment="0" applyProtection="0"/>
    <xf numFmtId="0" fontId="79" fillId="73" borderId="87" applyNumberFormat="0" applyAlignment="0" applyProtection="0"/>
    <xf numFmtId="0" fontId="64" fillId="64" borderId="0" applyNumberFormat="0" applyBorder="0" applyAlignment="0" applyProtection="0"/>
    <xf numFmtId="0" fontId="76" fillId="86" borderId="87" applyNumberFormat="0" applyAlignment="0" applyProtection="0"/>
    <xf numFmtId="4" fontId="21" fillId="14" borderId="98">
      <alignment horizontal="right" vertical="center"/>
    </xf>
    <xf numFmtId="0" fontId="95" fillId="0" borderId="88" applyNumberFormat="0" applyFill="0" applyAlignment="0" applyProtection="0"/>
    <xf numFmtId="0" fontId="80" fillId="0" borderId="88" applyNumberFormat="0" applyFill="0" applyAlignment="0" applyProtection="0"/>
    <xf numFmtId="0" fontId="76" fillId="86" borderId="87" applyNumberFormat="0" applyAlignment="0" applyProtection="0"/>
    <xf numFmtId="0" fontId="88" fillId="73" borderId="87" applyNumberFormat="0" applyAlignment="0" applyProtection="0"/>
    <xf numFmtId="0" fontId="76" fillId="86" borderId="80" applyNumberFormat="0" applyAlignment="0" applyProtection="0"/>
    <xf numFmtId="4" fontId="21" fillId="14" borderId="90">
      <alignment horizontal="right" vertical="center"/>
    </xf>
    <xf numFmtId="0" fontId="70" fillId="89" borderId="89" applyNumberFormat="0" applyFont="0" applyAlignment="0" applyProtection="0"/>
    <xf numFmtId="0" fontId="25" fillId="0" borderId="90">
      <alignment horizontal="right" vertical="center"/>
    </xf>
    <xf numFmtId="0" fontId="25" fillId="9" borderId="91">
      <alignment horizontal="left" vertical="center"/>
    </xf>
    <xf numFmtId="0" fontId="25" fillId="14" borderId="93">
      <alignment horizontal="left" vertical="center" wrapText="1" indent="2"/>
    </xf>
    <xf numFmtId="0" fontId="2" fillId="47" borderId="0" applyNumberFormat="0" applyBorder="0" applyAlignment="0" applyProtection="0"/>
    <xf numFmtId="0" fontId="25" fillId="16" borderId="90"/>
    <xf numFmtId="4" fontId="66" fillId="9" borderId="90">
      <alignment horizontal="right" vertical="center"/>
    </xf>
    <xf numFmtId="4" fontId="21" fillId="14" borderId="91">
      <alignment horizontal="right" vertical="center"/>
    </xf>
    <xf numFmtId="4" fontId="21" fillId="14" borderId="92">
      <alignment horizontal="right" vertical="center"/>
    </xf>
    <xf numFmtId="0" fontId="88" fillId="73" borderId="80" applyNumberFormat="0" applyAlignment="0" applyProtection="0"/>
    <xf numFmtId="4" fontId="21" fillId="14" borderId="90">
      <alignment horizontal="right" vertical="center"/>
    </xf>
    <xf numFmtId="0" fontId="2" fillId="57" borderId="0" applyNumberFormat="0" applyBorder="0" applyAlignment="0" applyProtection="0"/>
    <xf numFmtId="0" fontId="25" fillId="0" borderId="93">
      <alignment horizontal="left" vertical="center" wrapText="1" indent="2"/>
    </xf>
    <xf numFmtId="49" fontId="25" fillId="0" borderId="90" applyNumberFormat="0" applyFont="0" applyFill="0" applyBorder="0" applyProtection="0">
      <alignment horizontal="left" vertical="center" indent="2"/>
    </xf>
    <xf numFmtId="0" fontId="21" fillId="9" borderId="90">
      <alignment horizontal="right" vertical="center"/>
    </xf>
    <xf numFmtId="175" fontId="25" fillId="90" borderId="90" applyNumberFormat="0" applyFont="0" applyBorder="0" applyAlignment="0" applyProtection="0">
      <alignment horizontal="right" vertical="center"/>
    </xf>
    <xf numFmtId="0" fontId="76" fillId="86" borderId="87" applyNumberFormat="0" applyAlignment="0" applyProtection="0"/>
    <xf numFmtId="0" fontId="75" fillId="86" borderId="87" applyNumberFormat="0" applyAlignment="0" applyProtection="0"/>
    <xf numFmtId="4" fontId="25" fillId="16" borderId="90"/>
    <xf numFmtId="0" fontId="4" fillId="0" borderId="58" applyNumberFormat="0" applyFill="0" applyAlignment="0" applyProtection="0"/>
    <xf numFmtId="0" fontId="63" fillId="0" borderId="0" applyNumberFormat="0" applyFill="0" applyBorder="0" applyAlignment="0" applyProtection="0"/>
    <xf numFmtId="0" fontId="61" fillId="46" borderId="56" applyNumberFormat="0" applyAlignment="0" applyProtection="0"/>
    <xf numFmtId="0" fontId="60" fillId="46" borderId="57" applyNumberFormat="0" applyAlignment="0" applyProtection="0"/>
    <xf numFmtId="0" fontId="25" fillId="0" borderId="93">
      <alignment horizontal="left" vertical="center" wrapText="1" indent="2"/>
    </xf>
    <xf numFmtId="0" fontId="80" fillId="0" borderId="88" applyNumberFormat="0" applyFill="0" applyAlignment="0" applyProtection="0"/>
    <xf numFmtId="0" fontId="80" fillId="0" borderId="88" applyNumberFormat="0" applyFill="0" applyAlignment="0" applyProtection="0"/>
    <xf numFmtId="0" fontId="70" fillId="89" borderId="82" applyNumberFormat="0" applyFont="0" applyAlignment="0" applyProtection="0"/>
    <xf numFmtId="0" fontId="26" fillId="89" borderId="82" applyNumberFormat="0" applyFont="0" applyAlignment="0" applyProtection="0"/>
    <xf numFmtId="0" fontId="92" fillId="86" borderId="79" applyNumberFormat="0" applyAlignment="0" applyProtection="0"/>
    <xf numFmtId="49" fontId="25" fillId="0" borderId="91" applyNumberFormat="0" applyFont="0" applyFill="0" applyBorder="0" applyProtection="0">
      <alignment horizontal="left" vertical="center" indent="5"/>
    </xf>
    <xf numFmtId="0" fontId="26" fillId="89" borderId="97" applyNumberFormat="0" applyFont="0" applyAlignment="0" applyProtection="0"/>
    <xf numFmtId="4" fontId="21" fillId="9" borderId="90">
      <alignment horizontal="right" vertical="center"/>
    </xf>
    <xf numFmtId="0" fontId="95" fillId="0" borderId="88" applyNumberFormat="0" applyFill="0" applyAlignment="0" applyProtection="0"/>
    <xf numFmtId="0" fontId="25" fillId="0" borderId="93">
      <alignment horizontal="left" vertical="center" wrapText="1" indent="2"/>
    </xf>
    <xf numFmtId="0" fontId="95" fillId="0" borderId="81" applyNumberFormat="0" applyFill="0" applyAlignment="0" applyProtection="0"/>
    <xf numFmtId="0" fontId="25" fillId="14" borderId="93">
      <alignment horizontal="left" vertical="center" wrapText="1" indent="2"/>
    </xf>
    <xf numFmtId="0" fontId="88" fillId="73" borderId="87" applyNumberFormat="0" applyAlignment="0" applyProtection="0"/>
    <xf numFmtId="4" fontId="25" fillId="0" borderId="90">
      <alignment horizontal="right" vertical="center"/>
    </xf>
    <xf numFmtId="0" fontId="26" fillId="89" borderId="89" applyNumberFormat="0" applyFont="0" applyAlignment="0" applyProtection="0"/>
    <xf numFmtId="0" fontId="75" fillId="86" borderId="87" applyNumberFormat="0" applyAlignment="0" applyProtection="0"/>
    <xf numFmtId="0" fontId="25" fillId="16" borderId="90"/>
    <xf numFmtId="0" fontId="2" fillId="47" borderId="0" applyNumberFormat="0" applyBorder="0" applyAlignment="0" applyProtection="0"/>
    <xf numFmtId="0" fontId="25" fillId="14" borderId="93">
      <alignment horizontal="left" vertical="center" wrapText="1" indent="2"/>
    </xf>
    <xf numFmtId="0" fontId="73" fillId="86" borderId="94" applyNumberFormat="0" applyAlignment="0" applyProtection="0"/>
    <xf numFmtId="49" fontId="25" fillId="0" borderId="90" applyNumberFormat="0" applyFont="0" applyFill="0" applyBorder="0" applyProtection="0">
      <alignment horizontal="left" vertical="center" indent="2"/>
    </xf>
    <xf numFmtId="0" fontId="21" fillId="14" borderId="90">
      <alignment horizontal="right" vertical="center"/>
    </xf>
    <xf numFmtId="0" fontId="25" fillId="14" borderId="93">
      <alignment horizontal="left" vertical="center" wrapText="1" indent="2"/>
    </xf>
    <xf numFmtId="4" fontId="21" fillId="14" borderId="92">
      <alignment horizontal="right" vertical="center"/>
    </xf>
    <xf numFmtId="0" fontId="2" fillId="47" borderId="0" applyNumberFormat="0" applyBorder="0" applyAlignment="0" applyProtection="0"/>
    <xf numFmtId="0" fontId="88" fillId="73" borderId="87" applyNumberFormat="0" applyAlignment="0" applyProtection="0"/>
    <xf numFmtId="4" fontId="21" fillId="9" borderId="90">
      <alignment horizontal="right" vertical="center"/>
    </xf>
    <xf numFmtId="0" fontId="79" fillId="73" borderId="87" applyNumberFormat="0" applyAlignment="0" applyProtection="0"/>
    <xf numFmtId="4" fontId="66" fillId="9" borderId="98">
      <alignment horizontal="right" vertical="center"/>
    </xf>
    <xf numFmtId="0" fontId="25" fillId="16" borderId="90"/>
    <xf numFmtId="0" fontId="66" fillId="9" borderId="90">
      <alignment horizontal="right" vertical="center"/>
    </xf>
    <xf numFmtId="0" fontId="21" fillId="14" borderId="90">
      <alignment horizontal="right" vertical="center"/>
    </xf>
    <xf numFmtId="0" fontId="25" fillId="14" borderId="93">
      <alignment horizontal="left" vertical="center" wrapText="1" indent="2"/>
    </xf>
    <xf numFmtId="4" fontId="21" fillId="14" borderId="91">
      <alignment horizontal="right" vertical="center"/>
    </xf>
    <xf numFmtId="0" fontId="95" fillId="0" borderId="88" applyNumberFormat="0" applyFill="0" applyAlignment="0" applyProtection="0"/>
    <xf numFmtId="0" fontId="25" fillId="0" borderId="93">
      <alignment horizontal="left" vertical="center" wrapText="1" indent="2"/>
    </xf>
    <xf numFmtId="4" fontId="25" fillId="0" borderId="90" applyFill="0" applyBorder="0" applyProtection="0">
      <alignment horizontal="right" vertical="center"/>
    </xf>
    <xf numFmtId="0" fontId="76" fillId="86" borderId="80" applyNumberFormat="0" applyAlignment="0" applyProtection="0"/>
    <xf numFmtId="0" fontId="66" fillId="9" borderId="90">
      <alignment horizontal="right" vertical="center"/>
    </xf>
    <xf numFmtId="0" fontId="79" fillId="73" borderId="95" applyNumberFormat="0" applyAlignment="0" applyProtection="0"/>
    <xf numFmtId="4" fontId="21" fillId="14" borderId="90">
      <alignment horizontal="right" vertical="center"/>
    </xf>
    <xf numFmtId="0" fontId="88" fillId="73" borderId="80" applyNumberFormat="0" applyAlignment="0" applyProtection="0"/>
    <xf numFmtId="4" fontId="66" fillId="9" borderId="90">
      <alignment horizontal="right" vertical="center"/>
    </xf>
    <xf numFmtId="0" fontId="25" fillId="9" borderId="91">
      <alignment horizontal="left" vertical="center"/>
    </xf>
    <xf numFmtId="0" fontId="70" fillId="89" borderId="82" applyNumberFormat="0" applyFont="0" applyAlignment="0" applyProtection="0"/>
    <xf numFmtId="0" fontId="92" fillId="86" borderId="79" applyNumberFormat="0" applyAlignment="0" applyProtection="0"/>
    <xf numFmtId="0" fontId="63" fillId="0" borderId="0" applyNumberFormat="0" applyFill="0" applyBorder="0" applyAlignment="0" applyProtection="0"/>
    <xf numFmtId="0" fontId="95" fillId="0" borderId="81" applyNumberFormat="0" applyFill="0" applyAlignment="0" applyProtection="0"/>
    <xf numFmtId="0" fontId="2" fillId="47" borderId="0" applyNumberFormat="0" applyBorder="0" applyAlignment="0" applyProtection="0"/>
    <xf numFmtId="0" fontId="64" fillId="52" borderId="0" applyNumberFormat="0" applyBorder="0" applyAlignment="0" applyProtection="0"/>
    <xf numFmtId="0" fontId="75" fillId="86" borderId="87" applyNumberFormat="0" applyAlignment="0" applyProtection="0"/>
    <xf numFmtId="0" fontId="21" fillId="9" borderId="90">
      <alignment horizontal="right" vertical="center"/>
    </xf>
    <xf numFmtId="0" fontId="88" fillId="73" borderId="87" applyNumberFormat="0" applyAlignment="0" applyProtection="0"/>
    <xf numFmtId="0" fontId="25" fillId="0" borderId="93">
      <alignment horizontal="left" vertical="center" wrapText="1" indent="2"/>
    </xf>
    <xf numFmtId="0" fontId="21" fillId="14" borderId="92">
      <alignment horizontal="right" vertical="center"/>
    </xf>
    <xf numFmtId="0" fontId="70" fillId="89" borderId="89" applyNumberFormat="0" applyFont="0" applyAlignment="0" applyProtection="0"/>
    <xf numFmtId="0" fontId="64" fillId="64" borderId="0" applyNumberFormat="0" applyBorder="0" applyAlignment="0" applyProtection="0"/>
    <xf numFmtId="49" fontId="23" fillId="0" borderId="90" applyNumberFormat="0" applyFill="0" applyBorder="0" applyProtection="0">
      <alignment horizontal="left" vertical="center"/>
    </xf>
    <xf numFmtId="0" fontId="26" fillId="89" borderId="89" applyNumberFormat="0" applyFont="0" applyAlignment="0" applyProtection="0"/>
    <xf numFmtId="0" fontId="64" fillId="61" borderId="0" applyNumberFormat="0" applyBorder="0" applyAlignment="0" applyProtection="0"/>
    <xf numFmtId="0" fontId="21" fillId="9" borderId="83">
      <alignment horizontal="right" vertical="center"/>
    </xf>
    <xf numFmtId="4" fontId="21" fillId="9" borderId="83">
      <alignment horizontal="right" vertical="center"/>
    </xf>
    <xf numFmtId="0" fontId="66" fillId="9" borderId="83">
      <alignment horizontal="right" vertical="center"/>
    </xf>
    <xf numFmtId="4" fontId="66"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6"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4" fontId="25" fillId="0" borderId="90" applyFill="0" applyBorder="0" applyProtection="0">
      <alignment horizontal="right" vertical="center"/>
    </xf>
    <xf numFmtId="0" fontId="88" fillId="73" borderId="80" applyNumberFormat="0" applyAlignment="0" applyProtection="0"/>
    <xf numFmtId="0" fontId="25" fillId="0" borderId="83">
      <alignment horizontal="right" vertical="center"/>
    </xf>
    <xf numFmtId="4" fontId="25" fillId="0" borderId="83">
      <alignment horizontal="right" vertical="center"/>
    </xf>
    <xf numFmtId="49" fontId="25" fillId="0" borderId="90" applyNumberFormat="0" applyFont="0" applyFill="0" applyBorder="0" applyProtection="0">
      <alignment horizontal="left" vertical="center" indent="2"/>
    </xf>
    <xf numFmtId="0" fontId="25" fillId="0" borderId="83" applyNumberFormat="0" applyFill="0" applyAlignment="0" applyProtection="0"/>
    <xf numFmtId="0" fontId="92"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5" fillId="0" borderId="81" applyNumberFormat="0" applyFill="0" applyAlignment="0" applyProtection="0"/>
    <xf numFmtId="0" fontId="73" fillId="86" borderId="94"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91">
      <alignment horizontal="right" vertical="center"/>
    </xf>
    <xf numFmtId="0" fontId="95" fillId="0" borderId="88" applyNumberFormat="0" applyFill="0" applyAlignment="0" applyProtection="0"/>
    <xf numFmtId="0" fontId="61" fillId="46" borderId="56" applyNumberFormat="0" applyAlignment="0" applyProtection="0"/>
    <xf numFmtId="0" fontId="70" fillId="89" borderId="89" applyNumberFormat="0" applyFont="0" applyAlignment="0" applyProtection="0"/>
    <xf numFmtId="4" fontId="25" fillId="0" borderId="90"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92">
      <alignment horizontal="right" vertical="center"/>
    </xf>
    <xf numFmtId="0" fontId="2" fillId="51" borderId="0" applyNumberFormat="0" applyBorder="0" applyAlignment="0" applyProtection="0"/>
    <xf numFmtId="0" fontId="21" fillId="14" borderId="90">
      <alignment horizontal="right" vertical="center"/>
    </xf>
    <xf numFmtId="0" fontId="92" fillId="86" borderId="94" applyNumberFormat="0" applyAlignment="0" applyProtection="0"/>
    <xf numFmtId="0" fontId="2" fillId="50" borderId="0" applyNumberFormat="0" applyBorder="0" applyAlignment="0" applyProtection="0"/>
    <xf numFmtId="0" fontId="75" fillId="86" borderId="87" applyNumberFormat="0" applyAlignment="0" applyProtection="0"/>
    <xf numFmtId="0" fontId="95" fillId="0" borderId="88" applyNumberFormat="0" applyFill="0" applyAlignment="0" applyProtection="0"/>
    <xf numFmtId="4" fontId="21" fillId="14" borderId="90">
      <alignment horizontal="right" vertical="center"/>
    </xf>
    <xf numFmtId="0" fontId="64" fillId="55" borderId="0" applyNumberFormat="0" applyBorder="0" applyAlignment="0" applyProtection="0"/>
    <xf numFmtId="0" fontId="25" fillId="0" borderId="90" applyNumberFormat="0" applyFill="0" applyAlignment="0" applyProtection="0"/>
    <xf numFmtId="0" fontId="2" fillId="56" borderId="0" applyNumberFormat="0" applyBorder="0" applyAlignment="0" applyProtection="0"/>
    <xf numFmtId="0" fontId="95" fillId="0" borderId="88" applyNumberFormat="0" applyFill="0" applyAlignment="0" applyProtection="0"/>
    <xf numFmtId="4" fontId="25" fillId="0" borderId="90">
      <alignment horizontal="right" vertical="center"/>
    </xf>
    <xf numFmtId="4" fontId="21" fillId="14" borderId="92">
      <alignment horizontal="right" vertical="center"/>
    </xf>
    <xf numFmtId="0" fontId="66" fillId="9" borderId="90">
      <alignment horizontal="right" vertical="center"/>
    </xf>
    <xf numFmtId="0" fontId="26" fillId="89" borderId="89" applyNumberFormat="0" applyFont="0" applyAlignment="0" applyProtection="0"/>
    <xf numFmtId="0" fontId="2" fillId="59" borderId="0" applyNumberFormat="0" applyBorder="0" applyAlignment="0" applyProtection="0"/>
    <xf numFmtId="0" fontId="88" fillId="73" borderId="87" applyNumberFormat="0" applyAlignment="0" applyProtection="0"/>
    <xf numFmtId="4" fontId="66" fillId="9" borderId="90">
      <alignment horizontal="right" vertical="center"/>
    </xf>
    <xf numFmtId="0" fontId="25" fillId="0" borderId="93">
      <alignment horizontal="left" vertical="center" wrapText="1" indent="2"/>
    </xf>
    <xf numFmtId="0" fontId="92" fillId="86" borderId="94" applyNumberFormat="0" applyAlignment="0" applyProtection="0"/>
    <xf numFmtId="0" fontId="70" fillId="89" borderId="89" applyNumberFormat="0" applyFont="0" applyAlignment="0" applyProtection="0"/>
    <xf numFmtId="0" fontId="79" fillId="73" borderId="87" applyNumberFormat="0" applyAlignment="0" applyProtection="0"/>
    <xf numFmtId="49" fontId="23" fillId="0" borderId="90" applyNumberFormat="0" applyFill="0" applyBorder="0" applyProtection="0">
      <alignment horizontal="left" vertical="center"/>
    </xf>
    <xf numFmtId="4" fontId="21" fillId="9" borderId="90">
      <alignment horizontal="right" vertical="center"/>
    </xf>
    <xf numFmtId="0" fontId="95" fillId="0" borderId="88" applyNumberFormat="0" applyFill="0" applyAlignment="0" applyProtection="0"/>
    <xf numFmtId="0" fontId="2" fillId="53" borderId="0" applyNumberFormat="0" applyBorder="0" applyAlignment="0" applyProtection="0"/>
    <xf numFmtId="0" fontId="92" fillId="86" borderId="94" applyNumberFormat="0" applyAlignment="0" applyProtection="0"/>
    <xf numFmtId="0" fontId="88" fillId="73" borderId="87" applyNumberFormat="0" applyAlignment="0" applyProtection="0"/>
    <xf numFmtId="0" fontId="2" fillId="51" borderId="0" applyNumberFormat="0" applyBorder="0" applyAlignment="0" applyProtection="0"/>
    <xf numFmtId="0" fontId="64" fillId="61" borderId="0" applyNumberFormat="0" applyBorder="0" applyAlignment="0" applyProtection="0"/>
    <xf numFmtId="0" fontId="2" fillId="47" borderId="0" applyNumberFormat="0" applyBorder="0" applyAlignment="0" applyProtection="0"/>
    <xf numFmtId="49" fontId="23" fillId="0" borderId="90" applyNumberFormat="0" applyFill="0" applyBorder="0" applyProtection="0">
      <alignment horizontal="left" vertical="center"/>
    </xf>
    <xf numFmtId="0" fontId="95" fillId="0" borderId="88" applyNumberFormat="0" applyFill="0" applyAlignment="0" applyProtection="0"/>
    <xf numFmtId="0" fontId="64" fillId="52" borderId="0" applyNumberFormat="0" applyBorder="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0" fontId="88" fillId="73" borderId="87" applyNumberFormat="0" applyAlignment="0" applyProtection="0"/>
    <xf numFmtId="0" fontId="25" fillId="9" borderId="91">
      <alignment horizontal="left" vertical="center"/>
    </xf>
    <xf numFmtId="0" fontId="76" fillId="86" borderId="87" applyNumberFormat="0" applyAlignment="0" applyProtection="0"/>
    <xf numFmtId="0" fontId="95" fillId="0" borderId="88" applyNumberFormat="0" applyFill="0" applyAlignment="0" applyProtection="0"/>
    <xf numFmtId="4" fontId="21" fillId="14" borderId="91">
      <alignment horizontal="right" vertical="center"/>
    </xf>
    <xf numFmtId="0" fontId="26" fillId="89" borderId="89" applyNumberFormat="0" applyFont="0" applyAlignment="0" applyProtection="0"/>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4" fontId="21" fillId="14" borderId="92">
      <alignment horizontal="right" vertical="center"/>
    </xf>
    <xf numFmtId="0" fontId="64" fillId="64" borderId="0" applyNumberFormat="0" applyBorder="0" applyAlignment="0" applyProtection="0"/>
    <xf numFmtId="0" fontId="95" fillId="0" borderId="88" applyNumberFormat="0" applyFill="0" applyAlignment="0" applyProtection="0"/>
    <xf numFmtId="0" fontId="79" fillId="73" borderId="87" applyNumberFormat="0" applyAlignment="0" applyProtection="0"/>
    <xf numFmtId="0" fontId="80" fillId="0" borderId="88" applyNumberFormat="0" applyFill="0" applyAlignment="0" applyProtection="0"/>
    <xf numFmtId="0" fontId="70" fillId="89" borderId="89" applyNumberFormat="0" applyFont="0" applyAlignment="0" applyProtection="0"/>
    <xf numFmtId="0" fontId="95" fillId="0" borderId="88" applyNumberFormat="0" applyFill="0" applyAlignment="0" applyProtection="0"/>
    <xf numFmtId="0" fontId="64" fillId="55" borderId="0" applyNumberFormat="0" applyBorder="0" applyAlignment="0" applyProtection="0"/>
    <xf numFmtId="0" fontId="70" fillId="89" borderId="89" applyNumberFormat="0" applyFont="0" applyAlignment="0" applyProtection="0"/>
    <xf numFmtId="0" fontId="25" fillId="0" borderId="90" applyNumberFormat="0" applyFill="0" applyAlignment="0" applyProtection="0"/>
    <xf numFmtId="49" fontId="25" fillId="0" borderId="91" applyNumberFormat="0" applyFont="0" applyFill="0" applyBorder="0" applyProtection="0">
      <alignment horizontal="left" vertical="center" indent="5"/>
    </xf>
    <xf numFmtId="0" fontId="25" fillId="0" borderId="90" applyNumberFormat="0" applyFill="0" applyAlignment="0" applyProtection="0"/>
    <xf numFmtId="4" fontId="25" fillId="0" borderId="90">
      <alignment horizontal="right" vertical="center"/>
    </xf>
    <xf numFmtId="4" fontId="25" fillId="0" borderId="90">
      <alignment horizontal="right" vertical="center"/>
    </xf>
    <xf numFmtId="0" fontId="21" fillId="14" borderId="90">
      <alignment horizontal="right" vertical="center"/>
    </xf>
    <xf numFmtId="0" fontId="25" fillId="14" borderId="93">
      <alignment horizontal="left" vertical="center" wrapText="1" indent="2"/>
    </xf>
    <xf numFmtId="0" fontId="88" fillId="73" borderId="87" applyNumberFormat="0" applyAlignment="0" applyProtection="0"/>
    <xf numFmtId="0" fontId="25" fillId="0" borderId="90">
      <alignment horizontal="right" vertical="center"/>
    </xf>
    <xf numFmtId="0" fontId="73" fillId="86" borderId="79" applyNumberFormat="0" applyAlignment="0" applyProtection="0"/>
    <xf numFmtId="0" fontId="75" fillId="86" borderId="80" applyNumberFormat="0" applyAlignment="0" applyProtection="0"/>
    <xf numFmtId="0" fontId="80" fillId="0" borderId="81" applyNumberFormat="0" applyFill="0" applyAlignment="0" applyProtection="0"/>
    <xf numFmtId="175" fontId="25" fillId="90" borderId="90" applyNumberFormat="0" applyFont="0" applyBorder="0" applyAlignment="0" applyProtection="0">
      <alignment horizontal="right" vertical="center"/>
    </xf>
    <xf numFmtId="0" fontId="60" fillId="46" borderId="57" applyNumberFormat="0" applyAlignment="0" applyProtection="0"/>
    <xf numFmtId="0" fontId="21" fillId="14" borderId="92">
      <alignment horizontal="right" vertical="center"/>
    </xf>
    <xf numFmtId="0" fontId="76" fillId="86" borderId="87" applyNumberFormat="0" applyAlignment="0" applyProtection="0"/>
    <xf numFmtId="0" fontId="75" fillId="86" borderId="87" applyNumberFormat="0" applyAlignment="0" applyProtection="0"/>
    <xf numFmtId="0" fontId="95" fillId="0" borderId="88" applyNumberFormat="0" applyFill="0" applyAlignment="0" applyProtection="0"/>
    <xf numFmtId="0" fontId="95" fillId="0" borderId="88" applyNumberFormat="0" applyFill="0" applyAlignment="0" applyProtection="0"/>
    <xf numFmtId="0" fontId="26" fillId="89" borderId="89" applyNumberFormat="0" applyFont="0" applyAlignment="0" applyProtection="0"/>
    <xf numFmtId="0" fontId="64" fillId="61" borderId="0" applyNumberFormat="0" applyBorder="0" applyAlignment="0" applyProtection="0"/>
    <xf numFmtId="0" fontId="21" fillId="14" borderId="92">
      <alignment horizontal="right" vertical="center"/>
    </xf>
    <xf numFmtId="0" fontId="2" fillId="59" borderId="0" applyNumberFormat="0" applyBorder="0" applyAlignment="0" applyProtection="0"/>
    <xf numFmtId="0" fontId="21" fillId="14" borderId="91">
      <alignment horizontal="right" vertical="center"/>
    </xf>
    <xf numFmtId="0" fontId="70" fillId="89" borderId="97" applyNumberFormat="0" applyFont="0" applyAlignment="0" applyProtection="0"/>
    <xf numFmtId="4" fontId="21" fillId="9" borderId="90">
      <alignment horizontal="right" vertical="center"/>
    </xf>
    <xf numFmtId="4" fontId="21" fillId="14" borderId="90">
      <alignment horizontal="right" vertical="center"/>
    </xf>
    <xf numFmtId="0" fontId="62" fillId="0" borderId="0" applyNumberFormat="0" applyFill="0" applyBorder="0" applyAlignment="0" applyProtection="0"/>
    <xf numFmtId="4" fontId="21" fillId="14" borderId="90">
      <alignment horizontal="right" vertical="center"/>
    </xf>
    <xf numFmtId="0" fontId="79" fillId="73" borderId="80" applyNumberFormat="0" applyAlignment="0" applyProtection="0"/>
    <xf numFmtId="0" fontId="21" fillId="14" borderId="90">
      <alignment horizontal="right" vertical="center"/>
    </xf>
    <xf numFmtId="4" fontId="21" fillId="14" borderId="90">
      <alignment horizontal="right" vertical="center"/>
    </xf>
    <xf numFmtId="0" fontId="92" fillId="86" borderId="94" applyNumberFormat="0" applyAlignment="0" applyProtection="0"/>
    <xf numFmtId="4" fontId="21" fillId="14" borderId="90">
      <alignment horizontal="right" vertical="center"/>
    </xf>
    <xf numFmtId="0" fontId="25" fillId="0" borderId="90">
      <alignment horizontal="right" vertical="center"/>
    </xf>
    <xf numFmtId="0" fontId="2" fillId="48" borderId="0" applyNumberFormat="0" applyBorder="0" applyAlignment="0" applyProtection="0"/>
    <xf numFmtId="0" fontId="64" fillId="49" borderId="0" applyNumberFormat="0" applyBorder="0" applyAlignment="0" applyProtection="0"/>
    <xf numFmtId="0" fontId="62" fillId="0" borderId="0" applyNumberFormat="0" applyFill="0" applyBorder="0" applyAlignment="0" applyProtection="0"/>
    <xf numFmtId="0" fontId="25" fillId="0" borderId="93">
      <alignment horizontal="left" vertical="center" wrapText="1" indent="2"/>
    </xf>
    <xf numFmtId="0" fontId="25" fillId="16" borderId="90"/>
    <xf numFmtId="4" fontId="25" fillId="0" borderId="90" applyFill="0" applyBorder="0" applyProtection="0">
      <alignment horizontal="right" vertical="center"/>
    </xf>
    <xf numFmtId="0" fontId="76" fillId="86" borderId="87" applyNumberFormat="0" applyAlignment="0" applyProtection="0"/>
    <xf numFmtId="0" fontId="25" fillId="14" borderId="86">
      <alignment horizontal="left" vertical="center" wrapText="1" indent="2"/>
    </xf>
    <xf numFmtId="0" fontId="25" fillId="0" borderId="86">
      <alignment horizontal="left" vertical="center" wrapText="1" indent="2"/>
    </xf>
    <xf numFmtId="0" fontId="80" fillId="0" borderId="88" applyNumberFormat="0" applyFill="0" applyAlignment="0" applyProtection="0"/>
    <xf numFmtId="0" fontId="88" fillId="73" borderId="87" applyNumberFormat="0" applyAlignment="0" applyProtection="0"/>
    <xf numFmtId="0" fontId="25" fillId="0" borderId="90">
      <alignment horizontal="right" vertical="center"/>
    </xf>
    <xf numFmtId="49" fontId="25" fillId="0" borderId="90" applyNumberFormat="0" applyFont="0" applyFill="0" applyBorder="0" applyProtection="0">
      <alignment horizontal="left" vertical="center" indent="2"/>
    </xf>
    <xf numFmtId="0" fontId="75" fillId="86" borderId="87" applyNumberFormat="0" applyAlignment="0" applyProtection="0"/>
    <xf numFmtId="0" fontId="25" fillId="0" borderId="90">
      <alignment horizontal="right" vertical="center"/>
    </xf>
    <xf numFmtId="0" fontId="21" fillId="9" borderId="90">
      <alignment horizontal="right" vertical="center"/>
    </xf>
    <xf numFmtId="4" fontId="21" fillId="14" borderId="99">
      <alignment horizontal="right" vertical="center"/>
    </xf>
    <xf numFmtId="0" fontId="64" fillId="52" borderId="0" applyNumberFormat="0" applyBorder="0" applyAlignment="0" applyProtection="0"/>
    <xf numFmtId="4" fontId="25" fillId="0" borderId="90">
      <alignment horizontal="right" vertical="center"/>
    </xf>
    <xf numFmtId="175" fontId="25" fillId="90" borderId="90" applyNumberFormat="0" applyFont="0" applyBorder="0" applyAlignment="0" applyProtection="0">
      <alignment horizontal="right" vertical="center"/>
    </xf>
    <xf numFmtId="4" fontId="66" fillId="9" borderId="90">
      <alignment horizontal="right" vertical="center"/>
    </xf>
    <xf numFmtId="4" fontId="21" fillId="14" borderId="91">
      <alignment horizontal="right" vertical="center"/>
    </xf>
    <xf numFmtId="4" fontId="21" fillId="9" borderId="90">
      <alignment horizontal="right" vertical="center"/>
    </xf>
    <xf numFmtId="0" fontId="80" fillId="0" borderId="88" applyNumberFormat="0" applyFill="0" applyAlignment="0" applyProtection="0"/>
    <xf numFmtId="0" fontId="88" fillId="73" borderId="87" applyNumberFormat="0" applyAlignment="0" applyProtection="0"/>
    <xf numFmtId="0" fontId="25" fillId="16" borderId="90"/>
    <xf numFmtId="49" fontId="25" fillId="0" borderId="90" applyNumberFormat="0" applyFont="0" applyFill="0" applyBorder="0" applyProtection="0">
      <alignment horizontal="left" vertical="center" indent="2"/>
    </xf>
    <xf numFmtId="4" fontId="66" fillId="9" borderId="90">
      <alignment horizontal="right" vertical="center"/>
    </xf>
    <xf numFmtId="0" fontId="92" fillId="86" borderId="94" applyNumberFormat="0" applyAlignment="0" applyProtection="0"/>
    <xf numFmtId="0" fontId="88" fillId="73" borderId="95" applyNumberFormat="0" applyAlignment="0" applyProtection="0"/>
    <xf numFmtId="0" fontId="2" fillId="62" borderId="0" applyNumberFormat="0" applyBorder="0" applyAlignment="0" applyProtection="0"/>
    <xf numFmtId="49" fontId="23" fillId="0" borderId="90"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6" fillId="9" borderId="90">
      <alignment horizontal="right" vertical="center"/>
    </xf>
    <xf numFmtId="0" fontId="64" fillId="49" borderId="0" applyNumberFormat="0" applyBorder="0" applyAlignment="0" applyProtection="0"/>
    <xf numFmtId="0" fontId="25" fillId="14" borderId="101">
      <alignment horizontal="left" vertical="center" wrapText="1" indent="2"/>
    </xf>
    <xf numFmtId="0" fontId="64"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4" fillId="58"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80" fillId="0" borderId="88" applyNumberFormat="0" applyFill="0" applyAlignment="0" applyProtection="0"/>
    <xf numFmtId="0" fontId="25" fillId="14" borderId="93">
      <alignment horizontal="left" vertical="center" wrapText="1" indent="2"/>
    </xf>
    <xf numFmtId="0" fontId="73" fillId="86" borderId="94" applyNumberFormat="0" applyAlignment="0" applyProtection="0"/>
    <xf numFmtId="4" fontId="21" fillId="14" borderId="83">
      <alignment horizontal="right" vertical="center"/>
    </xf>
    <xf numFmtId="0" fontId="25" fillId="16" borderId="83"/>
    <xf numFmtId="0" fontId="75" fillId="86" borderId="80" applyNumberFormat="0" applyAlignment="0" applyProtection="0"/>
    <xf numFmtId="0" fontId="21" fillId="9" borderId="83">
      <alignment horizontal="right" vertical="center"/>
    </xf>
    <xf numFmtId="0" fontId="25" fillId="0" borderId="83">
      <alignment horizontal="right" vertical="center"/>
    </xf>
    <xf numFmtId="0" fontId="95" fillId="0" borderId="81" applyNumberFormat="0" applyFill="0" applyAlignment="0" applyProtection="0"/>
    <xf numFmtId="0" fontId="25" fillId="9" borderId="84">
      <alignment horizontal="left" vertical="center"/>
    </xf>
    <xf numFmtId="0" fontId="88" fillId="73" borderId="80" applyNumberFormat="0" applyAlignment="0" applyProtection="0"/>
    <xf numFmtId="175" fontId="25" fillId="90" borderId="83" applyNumberFormat="0" applyFont="0" applyBorder="0" applyAlignment="0" applyProtection="0">
      <alignment horizontal="right" vertical="center"/>
    </xf>
    <xf numFmtId="0" fontId="70" fillId="89" borderId="82" applyNumberFormat="0" applyFont="0" applyAlignment="0" applyProtection="0"/>
    <xf numFmtId="0" fontId="25" fillId="0" borderId="86">
      <alignment horizontal="left" vertical="center" wrapText="1" indent="2"/>
    </xf>
    <xf numFmtId="4" fontId="25" fillId="16" borderId="83"/>
    <xf numFmtId="49" fontId="23" fillId="0" borderId="83" applyNumberFormat="0" applyFill="0" applyBorder="0" applyProtection="0">
      <alignment horizontal="left" vertical="center"/>
    </xf>
    <xf numFmtId="0" fontId="25" fillId="0" borderId="83">
      <alignment horizontal="right" vertical="center"/>
    </xf>
    <xf numFmtId="4" fontId="21" fillId="14" borderId="85">
      <alignment horizontal="right" vertical="center"/>
    </xf>
    <xf numFmtId="4" fontId="21" fillId="14" borderId="83">
      <alignment horizontal="right" vertical="center"/>
    </xf>
    <xf numFmtId="4" fontId="21" fillId="14" borderId="83">
      <alignment horizontal="right" vertical="center"/>
    </xf>
    <xf numFmtId="0" fontId="66" fillId="9" borderId="83">
      <alignment horizontal="right" vertical="center"/>
    </xf>
    <xf numFmtId="0" fontId="21" fillId="9" borderId="83">
      <alignment horizontal="right" vertical="center"/>
    </xf>
    <xf numFmtId="49" fontId="25" fillId="0" borderId="83" applyNumberFormat="0" applyFont="0" applyFill="0" applyBorder="0" applyProtection="0">
      <alignment horizontal="left" vertical="center" indent="2"/>
    </xf>
    <xf numFmtId="0" fontId="88" fillId="73" borderId="80" applyNumberFormat="0" applyAlignment="0" applyProtection="0"/>
    <xf numFmtId="0" fontId="73" fillId="86" borderId="79" applyNumberFormat="0" applyAlignment="0" applyProtection="0"/>
    <xf numFmtId="49" fontId="25" fillId="0" borderId="83" applyNumberFormat="0" applyFont="0" applyFill="0" applyBorder="0" applyProtection="0">
      <alignment horizontal="left" vertical="center" indent="2"/>
    </xf>
    <xf numFmtId="0" fontId="79" fillId="73" borderId="80" applyNumberFormat="0" applyAlignment="0" applyProtection="0"/>
    <xf numFmtId="4" fontId="25" fillId="0" borderId="83" applyFill="0" applyBorder="0" applyProtection="0">
      <alignment horizontal="right" vertical="center"/>
    </xf>
    <xf numFmtId="0" fontId="76" fillId="86" borderId="80" applyNumberFormat="0" applyAlignment="0" applyProtection="0"/>
    <xf numFmtId="0" fontId="95" fillId="0" borderId="81" applyNumberFormat="0" applyFill="0" applyAlignment="0" applyProtection="0"/>
    <xf numFmtId="0" fontId="92" fillId="86" borderId="79" applyNumberFormat="0" applyAlignment="0" applyProtection="0"/>
    <xf numFmtId="0" fontId="25" fillId="0" borderId="83" applyNumberFormat="0" applyFill="0" applyAlignment="0" applyProtection="0"/>
    <xf numFmtId="4" fontId="25" fillId="0" borderId="83">
      <alignment horizontal="right" vertical="center"/>
    </xf>
    <xf numFmtId="0" fontId="25" fillId="0" borderId="83">
      <alignment horizontal="right" vertical="center"/>
    </xf>
    <xf numFmtId="0" fontId="88" fillId="73" borderId="80" applyNumberFormat="0" applyAlignment="0" applyProtection="0"/>
    <xf numFmtId="0" fontId="73" fillId="86" borderId="79" applyNumberFormat="0" applyAlignment="0" applyProtection="0"/>
    <xf numFmtId="0" fontId="75" fillId="86" borderId="80" applyNumberFormat="0" applyAlignment="0" applyProtection="0"/>
    <xf numFmtId="0" fontId="25" fillId="14" borderId="86">
      <alignment horizontal="left" vertical="center" wrapText="1" indent="2"/>
    </xf>
    <xf numFmtId="0" fontId="76" fillId="86" borderId="80" applyNumberFormat="0" applyAlignment="0" applyProtection="0"/>
    <xf numFmtId="0" fontId="76" fillId="86" borderId="80" applyNumberFormat="0" applyAlignment="0" applyProtection="0"/>
    <xf numFmtId="4" fontId="21" fillId="14" borderId="84">
      <alignment horizontal="right" vertical="center"/>
    </xf>
    <xf numFmtId="0" fontId="21" fillId="14" borderId="84">
      <alignment horizontal="right" vertical="center"/>
    </xf>
    <xf numFmtId="0" fontId="21" fillId="14" borderId="83">
      <alignment horizontal="right" vertical="center"/>
    </xf>
    <xf numFmtId="4" fontId="66" fillId="9" borderId="83">
      <alignment horizontal="right" vertical="center"/>
    </xf>
    <xf numFmtId="0" fontId="79" fillId="73" borderId="80" applyNumberFormat="0" applyAlignment="0" applyProtection="0"/>
    <xf numFmtId="0" fontId="80" fillId="0" borderId="81" applyNumberFormat="0" applyFill="0" applyAlignment="0" applyProtection="0"/>
    <xf numFmtId="0" fontId="95" fillId="0" borderId="81" applyNumberFormat="0" applyFill="0" applyAlignment="0" applyProtection="0"/>
    <xf numFmtId="0" fontId="70" fillId="89" borderId="82" applyNumberFormat="0" applyFont="0" applyAlignment="0" applyProtection="0"/>
    <xf numFmtId="0" fontId="88" fillId="73" borderId="80" applyNumberFormat="0" applyAlignment="0" applyProtection="0"/>
    <xf numFmtId="49" fontId="23" fillId="0" borderId="83" applyNumberFormat="0" applyFill="0" applyBorder="0" applyProtection="0">
      <alignment horizontal="left" vertical="center"/>
    </xf>
    <xf numFmtId="0" fontId="25" fillId="14" borderId="86">
      <alignment horizontal="left" vertical="center" wrapText="1" indent="2"/>
    </xf>
    <xf numFmtId="0" fontId="76" fillId="86" borderId="80" applyNumberFormat="0" applyAlignment="0" applyProtection="0"/>
    <xf numFmtId="0" fontId="25" fillId="0" borderId="86">
      <alignment horizontal="left" vertical="center" wrapText="1" indent="2"/>
    </xf>
    <xf numFmtId="0" fontId="70" fillId="89" borderId="82" applyNumberFormat="0" applyFont="0" applyAlignment="0" applyProtection="0"/>
    <xf numFmtId="0" fontId="26"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4" fontId="25" fillId="16" borderId="83"/>
    <xf numFmtId="0" fontId="21" fillId="14" borderId="83">
      <alignment horizontal="right" vertical="center"/>
    </xf>
    <xf numFmtId="0" fontId="95" fillId="0" borderId="81" applyNumberFormat="0" applyFill="0" applyAlignment="0" applyProtection="0"/>
    <xf numFmtId="4" fontId="21" fillId="14" borderId="85">
      <alignment horizontal="right" vertical="center"/>
    </xf>
    <xf numFmtId="0" fontId="75" fillId="86" borderId="80" applyNumberFormat="0" applyAlignment="0" applyProtection="0"/>
    <xf numFmtId="0" fontId="21" fillId="14" borderId="84">
      <alignment horizontal="right" vertical="center"/>
    </xf>
    <xf numFmtId="0" fontId="76" fillId="86" borderId="80" applyNumberFormat="0" applyAlignment="0" applyProtection="0"/>
    <xf numFmtId="0" fontId="80" fillId="0" borderId="81" applyNumberFormat="0" applyFill="0" applyAlignment="0" applyProtection="0"/>
    <xf numFmtId="0" fontId="70" fillId="89" borderId="82" applyNumberFormat="0" applyFont="0" applyAlignment="0" applyProtection="0"/>
    <xf numFmtId="4" fontId="21" fillId="14" borderId="84">
      <alignment horizontal="right" vertical="center"/>
    </xf>
    <xf numFmtId="0" fontId="25" fillId="14" borderId="86">
      <alignment horizontal="left" vertical="center" wrapText="1" indent="2"/>
    </xf>
    <xf numFmtId="0" fontId="25" fillId="16" borderId="83"/>
    <xf numFmtId="175" fontId="25" fillId="90" borderId="83" applyNumberFormat="0" applyFont="0" applyBorder="0" applyAlignment="0" applyProtection="0">
      <alignment horizontal="right" vertical="center"/>
    </xf>
    <xf numFmtId="0" fontId="25" fillId="0" borderId="83" applyNumberFormat="0" applyFill="0" applyAlignment="0" applyProtection="0"/>
    <xf numFmtId="4" fontId="25" fillId="0" borderId="83" applyFill="0" applyBorder="0" applyProtection="0">
      <alignment horizontal="right" vertical="center"/>
    </xf>
    <xf numFmtId="4" fontId="21" fillId="9" borderId="83">
      <alignment horizontal="right" vertical="center"/>
    </xf>
    <xf numFmtId="0" fontId="80" fillId="0" borderId="81" applyNumberFormat="0" applyFill="0" applyAlignment="0" applyProtection="0"/>
    <xf numFmtId="49" fontId="23" fillId="0" borderId="83" applyNumberFormat="0" applyFill="0" applyBorder="0" applyProtection="0">
      <alignment horizontal="left" vertical="center"/>
    </xf>
    <xf numFmtId="49" fontId="25" fillId="0" borderId="84" applyNumberFormat="0" applyFont="0" applyFill="0" applyBorder="0" applyProtection="0">
      <alignment horizontal="left" vertical="center" indent="5"/>
    </xf>
    <xf numFmtId="0" fontId="25" fillId="9" borderId="84">
      <alignment horizontal="left" vertical="center"/>
    </xf>
    <xf numFmtId="0" fontId="76" fillId="86" borderId="80" applyNumberFormat="0" applyAlignment="0" applyProtection="0"/>
    <xf numFmtId="4" fontId="21" fillId="14" borderId="85">
      <alignment horizontal="right" vertical="center"/>
    </xf>
    <xf numFmtId="0" fontId="88" fillId="73" borderId="80" applyNumberFormat="0" applyAlignment="0" applyProtection="0"/>
    <xf numFmtId="0" fontId="88" fillId="73" borderId="80" applyNumberFormat="0" applyAlignment="0" applyProtection="0"/>
    <xf numFmtId="0" fontId="70"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0" fontId="21" fillId="14" borderId="83">
      <alignment horizontal="right" vertical="center"/>
    </xf>
    <xf numFmtId="0" fontId="26" fillId="89" borderId="82" applyNumberFormat="0" applyFont="0" applyAlignment="0" applyProtection="0"/>
    <xf numFmtId="4" fontId="25" fillId="0" borderId="83">
      <alignment horizontal="right" vertical="center"/>
    </xf>
    <xf numFmtId="0" fontId="95" fillId="0" borderId="81" applyNumberFormat="0" applyFill="0" applyAlignment="0" applyProtection="0"/>
    <xf numFmtId="0" fontId="21" fillId="14" borderId="83">
      <alignment horizontal="right" vertical="center"/>
    </xf>
    <xf numFmtId="0" fontId="21" fillId="14" borderId="83">
      <alignment horizontal="right" vertical="center"/>
    </xf>
    <xf numFmtId="4" fontId="66" fillId="9" borderId="83">
      <alignment horizontal="right" vertical="center"/>
    </xf>
    <xf numFmtId="0" fontId="21" fillId="9" borderId="83">
      <alignment horizontal="right" vertical="center"/>
    </xf>
    <xf numFmtId="4" fontId="21" fillId="9" borderId="83">
      <alignment horizontal="right" vertical="center"/>
    </xf>
    <xf numFmtId="0" fontId="66" fillId="9" borderId="83">
      <alignment horizontal="right" vertical="center"/>
    </xf>
    <xf numFmtId="4" fontId="66"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6"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0" fontId="88" fillId="73" borderId="80" applyNumberFormat="0" applyAlignment="0" applyProtection="0"/>
    <xf numFmtId="0" fontId="25" fillId="0" borderId="83">
      <alignment horizontal="right" vertical="center"/>
    </xf>
    <xf numFmtId="4" fontId="25" fillId="0" borderId="83">
      <alignment horizontal="right" vertical="center"/>
    </xf>
    <xf numFmtId="0" fontId="25" fillId="0" borderId="83" applyNumberFormat="0" applyFill="0" applyAlignment="0" applyProtection="0"/>
    <xf numFmtId="0" fontId="92"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5" fillId="0" borderId="81" applyNumberFormat="0" applyFill="0" applyAlignment="0" applyProtection="0"/>
    <xf numFmtId="0" fontId="26" fillId="89" borderId="82" applyNumberFormat="0" applyFont="0" applyAlignment="0" applyProtection="0"/>
    <xf numFmtId="0" fontId="70" fillId="89" borderId="82" applyNumberFormat="0" applyFont="0" applyAlignment="0" applyProtection="0"/>
    <xf numFmtId="0" fontId="25" fillId="0" borderId="83" applyNumberFormat="0" applyFill="0" applyAlignment="0" applyProtection="0"/>
    <xf numFmtId="0" fontId="80" fillId="0" borderId="81" applyNumberFormat="0" applyFill="0" applyAlignment="0" applyProtection="0"/>
    <xf numFmtId="0" fontId="95" fillId="0" borderId="81" applyNumberFormat="0" applyFill="0" applyAlignment="0" applyProtection="0"/>
    <xf numFmtId="0" fontId="79" fillId="73" borderId="80" applyNumberFormat="0" applyAlignment="0" applyProtection="0"/>
    <xf numFmtId="0" fontId="76" fillId="86" borderId="80" applyNumberFormat="0" applyAlignment="0" applyProtection="0"/>
    <xf numFmtId="4" fontId="66" fillId="9" borderId="83">
      <alignment horizontal="right" vertical="center"/>
    </xf>
    <xf numFmtId="0" fontId="21" fillId="9" borderId="83">
      <alignment horizontal="right" vertical="center"/>
    </xf>
    <xf numFmtId="175" fontId="25" fillId="90" borderId="83" applyNumberFormat="0" applyFont="0" applyBorder="0" applyAlignment="0" applyProtection="0">
      <alignment horizontal="right" vertical="center"/>
    </xf>
    <xf numFmtId="0" fontId="80" fillId="0" borderId="81" applyNumberFormat="0" applyFill="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49" fontId="25" fillId="0" borderId="83" applyNumberFormat="0" applyFont="0" applyFill="0" applyBorder="0" applyProtection="0">
      <alignment horizontal="left" vertical="center" indent="2"/>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6">
      <alignment horizontal="left" vertical="center" wrapText="1" indent="2"/>
    </xf>
    <xf numFmtId="0" fontId="92" fillId="86" borderId="79" applyNumberFormat="0" applyAlignment="0" applyProtection="0"/>
    <xf numFmtId="0" fontId="21" fillId="14" borderId="85">
      <alignment horizontal="right" vertical="center"/>
    </xf>
    <xf numFmtId="0" fontId="79" fillId="73" borderId="80" applyNumberFormat="0" applyAlignment="0" applyProtection="0"/>
    <xf numFmtId="0" fontId="21" fillId="14" borderId="85">
      <alignment horizontal="right" vertical="center"/>
    </xf>
    <xf numFmtId="4" fontId="21" fillId="14" borderId="83">
      <alignment horizontal="right" vertical="center"/>
    </xf>
    <xf numFmtId="0" fontId="21" fillId="14" borderId="83">
      <alignment horizontal="right" vertical="center"/>
    </xf>
    <xf numFmtId="0" fontId="73" fillId="86" borderId="79" applyNumberFormat="0" applyAlignment="0" applyProtection="0"/>
    <xf numFmtId="0" fontId="75" fillId="86" borderId="80" applyNumberFormat="0" applyAlignment="0" applyProtection="0"/>
    <xf numFmtId="0" fontId="80" fillId="0" borderId="81" applyNumberFormat="0" applyFill="0" applyAlignment="0" applyProtection="0"/>
    <xf numFmtId="0" fontId="25" fillId="16" borderId="83"/>
    <xf numFmtId="4" fontId="25" fillId="16" borderId="83"/>
    <xf numFmtId="4" fontId="21" fillId="14" borderId="83">
      <alignment horizontal="right" vertical="center"/>
    </xf>
    <xf numFmtId="0" fontId="66" fillId="9" borderId="83">
      <alignment horizontal="right" vertical="center"/>
    </xf>
    <xf numFmtId="0" fontId="79" fillId="73" borderId="80" applyNumberFormat="0" applyAlignment="0" applyProtection="0"/>
    <xf numFmtId="0" fontId="76" fillId="86" borderId="80" applyNumberFormat="0" applyAlignment="0" applyProtection="0"/>
    <xf numFmtId="4" fontId="25" fillId="0" borderId="83">
      <alignment horizontal="right" vertical="center"/>
    </xf>
    <xf numFmtId="0" fontId="25" fillId="14" borderId="86">
      <alignment horizontal="left" vertical="center" wrapText="1" indent="2"/>
    </xf>
    <xf numFmtId="0" fontId="25" fillId="0" borderId="86">
      <alignment horizontal="left" vertical="center" wrapText="1" indent="2"/>
    </xf>
    <xf numFmtId="0" fontId="92" fillId="86" borderId="79" applyNumberFormat="0" applyAlignment="0" applyProtection="0"/>
    <xf numFmtId="0" fontId="88" fillId="73" borderId="80" applyNumberFormat="0" applyAlignment="0" applyProtection="0"/>
    <xf numFmtId="0" fontId="75" fillId="86" borderId="80" applyNumberFormat="0" applyAlignment="0" applyProtection="0"/>
    <xf numFmtId="0" fontId="73" fillId="86" borderId="79" applyNumberFormat="0" applyAlignment="0" applyProtection="0"/>
    <xf numFmtId="0" fontId="21" fillId="14" borderId="85">
      <alignment horizontal="right" vertical="center"/>
    </xf>
    <xf numFmtId="0" fontId="66" fillId="9" borderId="83">
      <alignment horizontal="right" vertical="center"/>
    </xf>
    <xf numFmtId="4" fontId="21" fillId="9" borderId="83">
      <alignment horizontal="right" vertical="center"/>
    </xf>
    <xf numFmtId="4" fontId="21" fillId="14" borderId="83">
      <alignment horizontal="right" vertical="center"/>
    </xf>
    <xf numFmtId="49" fontId="25" fillId="0" borderId="84" applyNumberFormat="0" applyFont="0" applyFill="0" applyBorder="0" applyProtection="0">
      <alignment horizontal="left" vertical="center" indent="5"/>
    </xf>
    <xf numFmtId="4" fontId="25" fillId="0" borderId="83" applyFill="0" applyBorder="0" applyProtection="0">
      <alignment horizontal="right" vertical="center"/>
    </xf>
    <xf numFmtId="4" fontId="21" fillId="9" borderId="83">
      <alignment horizontal="right" vertical="center"/>
    </xf>
    <xf numFmtId="0" fontId="88" fillId="73" borderId="87" applyNumberFormat="0" applyAlignment="0" applyProtection="0"/>
    <xf numFmtId="0" fontId="88" fillId="73" borderId="80" applyNumberFormat="0" applyAlignment="0" applyProtection="0"/>
    <xf numFmtId="0" fontId="79" fillId="73" borderId="80" applyNumberFormat="0" applyAlignment="0" applyProtection="0"/>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14" borderId="86">
      <alignment horizontal="left" vertical="center" wrapText="1" indent="2"/>
    </xf>
    <xf numFmtId="0" fontId="25" fillId="0" borderId="86">
      <alignment horizontal="left" vertical="center" wrapText="1" indent="2"/>
    </xf>
    <xf numFmtId="0" fontId="73" fillId="86" borderId="79" applyNumberFormat="0" applyAlignment="0" applyProtection="0"/>
    <xf numFmtId="0" fontId="75" fillId="86" borderId="80" applyNumberFormat="0" applyAlignment="0" applyProtection="0"/>
    <xf numFmtId="0" fontId="76" fillId="86" borderId="80" applyNumberFormat="0" applyAlignment="0" applyProtection="0"/>
    <xf numFmtId="0" fontId="79" fillId="73" borderId="80" applyNumberFormat="0" applyAlignment="0" applyProtection="0"/>
    <xf numFmtId="0" fontId="80" fillId="0" borderId="81" applyNumberFormat="0" applyFill="0" applyAlignment="0" applyProtection="0"/>
    <xf numFmtId="0" fontId="88" fillId="73" borderId="80" applyNumberFormat="0" applyAlignment="0" applyProtection="0"/>
    <xf numFmtId="0" fontId="70" fillId="89" borderId="82" applyNumberFormat="0" applyFont="0" applyAlignment="0" applyProtection="0"/>
    <xf numFmtId="0" fontId="26"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0" fontId="76" fillId="86" borderId="80" applyNumberFormat="0" applyAlignment="0" applyProtection="0"/>
    <xf numFmtId="0" fontId="88" fillId="73" borderId="80" applyNumberFormat="0" applyAlignment="0" applyProtection="0"/>
    <xf numFmtId="0" fontId="70"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0" fontId="76" fillId="86" borderId="80" applyNumberFormat="0" applyAlignment="0" applyProtection="0"/>
    <xf numFmtId="0" fontId="88" fillId="73" borderId="80" applyNumberFormat="0" applyAlignment="0" applyProtection="0"/>
    <xf numFmtId="0" fontId="92" fillId="86" borderId="79" applyNumberFormat="0" applyAlignment="0" applyProtection="0"/>
    <xf numFmtId="0" fontId="95" fillId="0" borderId="81" applyNumberFormat="0" applyFill="0" applyAlignment="0" applyProtection="0"/>
    <xf numFmtId="0" fontId="2" fillId="53" borderId="0" applyNumberFormat="0" applyBorder="0" applyAlignment="0" applyProtection="0"/>
    <xf numFmtId="0" fontId="73" fillId="86" borderId="79" applyNumberFormat="0" applyAlignment="0" applyProtection="0"/>
    <xf numFmtId="0" fontId="75" fillId="86" borderId="80" applyNumberFormat="0" applyAlignment="0" applyProtection="0"/>
    <xf numFmtId="0" fontId="80" fillId="0" borderId="81" applyNumberFormat="0" applyFill="0" applyAlignment="0" applyProtection="0"/>
    <xf numFmtId="49" fontId="25" fillId="0" borderId="83" applyNumberFormat="0" applyFont="0" applyFill="0" applyBorder="0" applyProtection="0">
      <alignment horizontal="left" vertical="center" indent="2"/>
    </xf>
    <xf numFmtId="0" fontId="21" fillId="9" borderId="83">
      <alignment horizontal="right" vertical="center"/>
    </xf>
    <xf numFmtId="4" fontId="21" fillId="9" borderId="83">
      <alignment horizontal="right" vertical="center"/>
    </xf>
    <xf numFmtId="0" fontId="66" fillId="9" borderId="83">
      <alignment horizontal="right" vertical="center"/>
    </xf>
    <xf numFmtId="4" fontId="66"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79" fillId="73" borderId="80" applyNumberFormat="0" applyAlignment="0" applyProtection="0"/>
    <xf numFmtId="0" fontId="25" fillId="0" borderId="83">
      <alignment horizontal="right" vertical="center"/>
    </xf>
    <xf numFmtId="4" fontId="25" fillId="0" borderId="83">
      <alignment horizontal="right" vertical="center"/>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3" applyNumberFormat="0" applyFill="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4" fontId="21" fillId="14" borderId="83">
      <alignment horizontal="right" vertical="center"/>
    </xf>
    <xf numFmtId="0" fontId="25" fillId="16" borderId="83"/>
    <xf numFmtId="0" fontId="75" fillId="86" borderId="80" applyNumberFormat="0" applyAlignment="0" applyProtection="0"/>
    <xf numFmtId="0" fontId="21" fillId="9" borderId="83">
      <alignment horizontal="right" vertical="center"/>
    </xf>
    <xf numFmtId="0" fontId="25" fillId="0" borderId="83">
      <alignment horizontal="right" vertical="center"/>
    </xf>
    <xf numFmtId="0" fontId="95" fillId="0" borderId="81" applyNumberFormat="0" applyFill="0" applyAlignment="0" applyProtection="0"/>
    <xf numFmtId="0" fontId="25" fillId="9" borderId="84">
      <alignment horizontal="left" vertical="center"/>
    </xf>
    <xf numFmtId="0" fontId="88" fillId="73" borderId="80" applyNumberFormat="0" applyAlignment="0" applyProtection="0"/>
    <xf numFmtId="175" fontId="25" fillId="90" borderId="83" applyNumberFormat="0" applyFont="0" applyBorder="0" applyAlignment="0" applyProtection="0">
      <alignment horizontal="right" vertical="center"/>
    </xf>
    <xf numFmtId="0" fontId="70" fillId="89" borderId="82" applyNumberFormat="0" applyFont="0" applyAlignment="0" applyProtection="0"/>
    <xf numFmtId="0" fontId="25" fillId="0" borderId="86">
      <alignment horizontal="left" vertical="center" wrapText="1" indent="2"/>
    </xf>
    <xf numFmtId="4" fontId="25" fillId="16" borderId="83"/>
    <xf numFmtId="49" fontId="23" fillId="0" borderId="83" applyNumberFormat="0" applyFill="0" applyBorder="0" applyProtection="0">
      <alignment horizontal="left" vertical="center"/>
    </xf>
    <xf numFmtId="0" fontId="25" fillId="0" borderId="83">
      <alignment horizontal="right" vertical="center"/>
    </xf>
    <xf numFmtId="4" fontId="21" fillId="14" borderId="85">
      <alignment horizontal="right" vertical="center"/>
    </xf>
    <xf numFmtId="4" fontId="21" fillId="14" borderId="83">
      <alignment horizontal="right" vertical="center"/>
    </xf>
    <xf numFmtId="4" fontId="21" fillId="14" borderId="83">
      <alignment horizontal="right" vertical="center"/>
    </xf>
    <xf numFmtId="0" fontId="66" fillId="9" borderId="83">
      <alignment horizontal="right" vertical="center"/>
    </xf>
    <xf numFmtId="0" fontId="21" fillId="9" borderId="83">
      <alignment horizontal="right" vertical="center"/>
    </xf>
    <xf numFmtId="49" fontId="25" fillId="0" borderId="83" applyNumberFormat="0" applyFont="0" applyFill="0" applyBorder="0" applyProtection="0">
      <alignment horizontal="left" vertical="center" indent="2"/>
    </xf>
    <xf numFmtId="0" fontId="88" fillId="73" borderId="80" applyNumberFormat="0" applyAlignment="0" applyProtection="0"/>
    <xf numFmtId="0" fontId="73" fillId="86" borderId="79" applyNumberFormat="0" applyAlignment="0" applyProtection="0"/>
    <xf numFmtId="49" fontId="25" fillId="0" borderId="83" applyNumberFormat="0" applyFont="0" applyFill="0" applyBorder="0" applyProtection="0">
      <alignment horizontal="left" vertical="center" indent="2"/>
    </xf>
    <xf numFmtId="0" fontId="79" fillId="73" borderId="80" applyNumberFormat="0" applyAlignment="0" applyProtection="0"/>
    <xf numFmtId="4" fontId="25" fillId="0" borderId="83" applyFill="0" applyBorder="0" applyProtection="0">
      <alignment horizontal="right" vertical="center"/>
    </xf>
    <xf numFmtId="0" fontId="76" fillId="86" borderId="80" applyNumberFormat="0" applyAlignment="0" applyProtection="0"/>
    <xf numFmtId="0" fontId="95" fillId="0" borderId="81" applyNumberFormat="0" applyFill="0" applyAlignment="0" applyProtection="0"/>
    <xf numFmtId="0" fontId="92" fillId="86" borderId="79" applyNumberFormat="0" applyAlignment="0" applyProtection="0"/>
    <xf numFmtId="0" fontId="25" fillId="0" borderId="83" applyNumberFormat="0" applyFill="0" applyAlignment="0" applyProtection="0"/>
    <xf numFmtId="4" fontId="25" fillId="0" borderId="83">
      <alignment horizontal="right" vertical="center"/>
    </xf>
    <xf numFmtId="0" fontId="25" fillId="0" borderId="83">
      <alignment horizontal="right" vertical="center"/>
    </xf>
    <xf numFmtId="0" fontId="88" fillId="73" borderId="80" applyNumberFormat="0" applyAlignment="0" applyProtection="0"/>
    <xf numFmtId="0" fontId="73" fillId="86" borderId="79" applyNumberFormat="0" applyAlignment="0" applyProtection="0"/>
    <xf numFmtId="0" fontId="75" fillId="86" borderId="80" applyNumberFormat="0" applyAlignment="0" applyProtection="0"/>
    <xf numFmtId="0" fontId="25" fillId="14" borderId="86">
      <alignment horizontal="left" vertical="center" wrapText="1" indent="2"/>
    </xf>
    <xf numFmtId="0" fontId="76" fillId="86" borderId="80" applyNumberFormat="0" applyAlignment="0" applyProtection="0"/>
    <xf numFmtId="0" fontId="76" fillId="86" borderId="80" applyNumberFormat="0" applyAlignment="0" applyProtection="0"/>
    <xf numFmtId="4" fontId="21" fillId="14" borderId="84">
      <alignment horizontal="right" vertical="center"/>
    </xf>
    <xf numFmtId="0" fontId="21" fillId="14" borderId="84">
      <alignment horizontal="right" vertical="center"/>
    </xf>
    <xf numFmtId="0" fontId="21" fillId="14" borderId="83">
      <alignment horizontal="right" vertical="center"/>
    </xf>
    <xf numFmtId="4" fontId="66" fillId="9" borderId="83">
      <alignment horizontal="right" vertical="center"/>
    </xf>
    <xf numFmtId="0" fontId="79" fillId="73" borderId="80" applyNumberFormat="0" applyAlignment="0" applyProtection="0"/>
    <xf numFmtId="0" fontId="80" fillId="0" borderId="81" applyNumberFormat="0" applyFill="0" applyAlignment="0" applyProtection="0"/>
    <xf numFmtId="0" fontId="95" fillId="0" borderId="81" applyNumberFormat="0" applyFill="0" applyAlignment="0" applyProtection="0"/>
    <xf numFmtId="0" fontId="70" fillId="89" borderId="82" applyNumberFormat="0" applyFont="0" applyAlignment="0" applyProtection="0"/>
    <xf numFmtId="0" fontId="88" fillId="73" borderId="80" applyNumberFormat="0" applyAlignment="0" applyProtection="0"/>
    <xf numFmtId="49" fontId="23" fillId="0" borderId="83" applyNumberFormat="0" applyFill="0" applyBorder="0" applyProtection="0">
      <alignment horizontal="left" vertical="center"/>
    </xf>
    <xf numFmtId="0" fontId="25" fillId="14" borderId="86">
      <alignment horizontal="left" vertical="center" wrapText="1" indent="2"/>
    </xf>
    <xf numFmtId="0" fontId="76" fillId="86" borderId="80" applyNumberFormat="0" applyAlignment="0" applyProtection="0"/>
    <xf numFmtId="0" fontId="25" fillId="0" borderId="86">
      <alignment horizontal="left" vertical="center" wrapText="1" indent="2"/>
    </xf>
    <xf numFmtId="0" fontId="70" fillId="89" borderId="82" applyNumberFormat="0" applyFont="0" applyAlignment="0" applyProtection="0"/>
    <xf numFmtId="0" fontId="26"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4" fontId="25" fillId="16" borderId="83"/>
    <xf numFmtId="0" fontId="21" fillId="14" borderId="83">
      <alignment horizontal="right" vertical="center"/>
    </xf>
    <xf numFmtId="0" fontId="95" fillId="0" borderId="81" applyNumberFormat="0" applyFill="0" applyAlignment="0" applyProtection="0"/>
    <xf numFmtId="4" fontId="21" fillId="14" borderId="85">
      <alignment horizontal="right" vertical="center"/>
    </xf>
    <xf numFmtId="0" fontId="75" fillId="86" borderId="80" applyNumberFormat="0" applyAlignment="0" applyProtection="0"/>
    <xf numFmtId="0" fontId="21" fillId="14" borderId="84">
      <alignment horizontal="right" vertical="center"/>
    </xf>
    <xf numFmtId="0" fontId="76" fillId="86" borderId="80" applyNumberFormat="0" applyAlignment="0" applyProtection="0"/>
    <xf numFmtId="0" fontId="80" fillId="0" borderId="81" applyNumberFormat="0" applyFill="0" applyAlignment="0" applyProtection="0"/>
    <xf numFmtId="0" fontId="70" fillId="89" borderId="82" applyNumberFormat="0" applyFont="0" applyAlignment="0" applyProtection="0"/>
    <xf numFmtId="4" fontId="21" fillId="14" borderId="84">
      <alignment horizontal="right" vertical="center"/>
    </xf>
    <xf numFmtId="0" fontId="25" fillId="14" borderId="86">
      <alignment horizontal="left" vertical="center" wrapText="1" indent="2"/>
    </xf>
    <xf numFmtId="0" fontId="25" fillId="16" borderId="83"/>
    <xf numFmtId="175" fontId="25" fillId="90" borderId="83" applyNumberFormat="0" applyFont="0" applyBorder="0" applyAlignment="0" applyProtection="0">
      <alignment horizontal="right" vertical="center"/>
    </xf>
    <xf numFmtId="0" fontId="25" fillId="0" borderId="83" applyNumberFormat="0" applyFill="0" applyAlignment="0" applyProtection="0"/>
    <xf numFmtId="4" fontId="25" fillId="0" borderId="83" applyFill="0" applyBorder="0" applyProtection="0">
      <alignment horizontal="right" vertical="center"/>
    </xf>
    <xf numFmtId="4" fontId="21" fillId="9" borderId="83">
      <alignment horizontal="right" vertical="center"/>
    </xf>
    <xf numFmtId="0" fontId="80" fillId="0" borderId="81" applyNumberFormat="0" applyFill="0" applyAlignment="0" applyProtection="0"/>
    <xf numFmtId="49" fontId="23" fillId="0" borderId="83" applyNumberFormat="0" applyFill="0" applyBorder="0" applyProtection="0">
      <alignment horizontal="left" vertical="center"/>
    </xf>
    <xf numFmtId="49" fontId="25" fillId="0" borderId="84" applyNumberFormat="0" applyFont="0" applyFill="0" applyBorder="0" applyProtection="0">
      <alignment horizontal="left" vertical="center" indent="5"/>
    </xf>
    <xf numFmtId="0" fontId="25" fillId="9" borderId="84">
      <alignment horizontal="left" vertical="center"/>
    </xf>
    <xf numFmtId="0" fontId="76" fillId="86" borderId="80" applyNumberFormat="0" applyAlignment="0" applyProtection="0"/>
    <xf numFmtId="4" fontId="21" fillId="14" borderId="85">
      <alignment horizontal="right" vertical="center"/>
    </xf>
    <xf numFmtId="0" fontId="88" fillId="73" borderId="80" applyNumberFormat="0" applyAlignment="0" applyProtection="0"/>
    <xf numFmtId="0" fontId="88" fillId="73" borderId="80" applyNumberFormat="0" applyAlignment="0" applyProtection="0"/>
    <xf numFmtId="0" fontId="70"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0" fontId="21" fillId="14" borderId="83">
      <alignment horizontal="right" vertical="center"/>
    </xf>
    <xf numFmtId="0" fontId="26" fillId="89" borderId="82" applyNumberFormat="0" applyFont="0" applyAlignment="0" applyProtection="0"/>
    <xf numFmtId="4" fontId="25" fillId="0" borderId="83">
      <alignment horizontal="right" vertical="center"/>
    </xf>
    <xf numFmtId="0" fontId="95" fillId="0" borderId="81" applyNumberFormat="0" applyFill="0" applyAlignment="0" applyProtection="0"/>
    <xf numFmtId="0" fontId="21" fillId="14" borderId="83">
      <alignment horizontal="right" vertical="center"/>
    </xf>
    <xf numFmtId="0" fontId="21" fillId="14" borderId="83">
      <alignment horizontal="right" vertical="center"/>
    </xf>
    <xf numFmtId="4" fontId="66" fillId="9" borderId="83">
      <alignment horizontal="right" vertical="center"/>
    </xf>
    <xf numFmtId="0" fontId="21" fillId="9" borderId="83">
      <alignment horizontal="right" vertical="center"/>
    </xf>
    <xf numFmtId="4" fontId="21" fillId="9" borderId="83">
      <alignment horizontal="right" vertical="center"/>
    </xf>
    <xf numFmtId="0" fontId="66" fillId="9" borderId="83">
      <alignment horizontal="right" vertical="center"/>
    </xf>
    <xf numFmtId="4" fontId="66"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6"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0" fontId="88" fillId="73" borderId="80" applyNumberFormat="0" applyAlignment="0" applyProtection="0"/>
    <xf numFmtId="0" fontId="25" fillId="0" borderId="83">
      <alignment horizontal="right" vertical="center"/>
    </xf>
    <xf numFmtId="4" fontId="25" fillId="0" borderId="83">
      <alignment horizontal="right" vertical="center"/>
    </xf>
    <xf numFmtId="0" fontId="25" fillId="0" borderId="83" applyNumberFormat="0" applyFill="0" applyAlignment="0" applyProtection="0"/>
    <xf numFmtId="0" fontId="92"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5" fillId="0" borderId="81" applyNumberFormat="0" applyFill="0" applyAlignment="0" applyProtection="0"/>
    <xf numFmtId="0" fontId="26" fillId="89" borderId="82" applyNumberFormat="0" applyFont="0" applyAlignment="0" applyProtection="0"/>
    <xf numFmtId="0" fontId="70" fillId="89" borderId="82" applyNumberFormat="0" applyFont="0" applyAlignment="0" applyProtection="0"/>
    <xf numFmtId="0" fontId="25" fillId="0" borderId="83" applyNumberFormat="0" applyFill="0" applyAlignment="0" applyProtection="0"/>
    <xf numFmtId="0" fontId="80" fillId="0" borderId="81" applyNumberFormat="0" applyFill="0" applyAlignment="0" applyProtection="0"/>
    <xf numFmtId="0" fontId="95" fillId="0" borderId="81" applyNumberFormat="0" applyFill="0" applyAlignment="0" applyProtection="0"/>
    <xf numFmtId="0" fontId="79" fillId="73" borderId="80" applyNumberFormat="0" applyAlignment="0" applyProtection="0"/>
    <xf numFmtId="0" fontId="76" fillId="86" borderId="80" applyNumberFormat="0" applyAlignment="0" applyProtection="0"/>
    <xf numFmtId="4" fontId="66" fillId="9" borderId="83">
      <alignment horizontal="right" vertical="center"/>
    </xf>
    <xf numFmtId="0" fontId="21" fillId="9" borderId="83">
      <alignment horizontal="right" vertical="center"/>
    </xf>
    <xf numFmtId="175" fontId="25" fillId="90" borderId="83" applyNumberFormat="0" applyFont="0" applyBorder="0" applyAlignment="0" applyProtection="0">
      <alignment horizontal="right" vertical="center"/>
    </xf>
    <xf numFmtId="0" fontId="80" fillId="0" borderId="81" applyNumberFormat="0" applyFill="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49" fontId="25" fillId="0" borderId="83" applyNumberFormat="0" applyFont="0" applyFill="0" applyBorder="0" applyProtection="0">
      <alignment horizontal="left" vertical="center" indent="2"/>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6">
      <alignment horizontal="left" vertical="center" wrapText="1" indent="2"/>
    </xf>
    <xf numFmtId="0" fontId="92" fillId="86" borderId="79" applyNumberFormat="0" applyAlignment="0" applyProtection="0"/>
    <xf numFmtId="0" fontId="21" fillId="14" borderId="85">
      <alignment horizontal="right" vertical="center"/>
    </xf>
    <xf numFmtId="0" fontId="79" fillId="73" borderId="80" applyNumberFormat="0" applyAlignment="0" applyProtection="0"/>
    <xf numFmtId="0" fontId="21" fillId="14" borderId="85">
      <alignment horizontal="right" vertical="center"/>
    </xf>
    <xf numFmtId="4" fontId="21" fillId="14" borderId="83">
      <alignment horizontal="right" vertical="center"/>
    </xf>
    <xf numFmtId="0" fontId="21" fillId="14" borderId="83">
      <alignment horizontal="right" vertical="center"/>
    </xf>
    <xf numFmtId="0" fontId="73" fillId="86" borderId="79" applyNumberFormat="0" applyAlignment="0" applyProtection="0"/>
    <xf numFmtId="0" fontId="75" fillId="86" borderId="80" applyNumberFormat="0" applyAlignment="0" applyProtection="0"/>
    <xf numFmtId="0" fontId="80" fillId="0" borderId="81" applyNumberFormat="0" applyFill="0" applyAlignment="0" applyProtection="0"/>
    <xf numFmtId="0" fontId="25" fillId="16" borderId="83"/>
    <xf numFmtId="4" fontId="25" fillId="16" borderId="83"/>
    <xf numFmtId="4" fontId="21" fillId="14" borderId="83">
      <alignment horizontal="right" vertical="center"/>
    </xf>
    <xf numFmtId="0" fontId="66" fillId="9" borderId="83">
      <alignment horizontal="right" vertical="center"/>
    </xf>
    <xf numFmtId="0" fontId="79" fillId="73" borderId="80" applyNumberFormat="0" applyAlignment="0" applyProtection="0"/>
    <xf numFmtId="0" fontId="76" fillId="86" borderId="80" applyNumberFormat="0" applyAlignment="0" applyProtection="0"/>
    <xf numFmtId="4" fontId="25" fillId="0" borderId="83">
      <alignment horizontal="right" vertical="center"/>
    </xf>
    <xf numFmtId="0" fontId="25" fillId="14" borderId="86">
      <alignment horizontal="left" vertical="center" wrapText="1" indent="2"/>
    </xf>
    <xf numFmtId="0" fontId="25" fillId="0" borderId="86">
      <alignment horizontal="left" vertical="center" wrapText="1" indent="2"/>
    </xf>
    <xf numFmtId="0" fontId="92" fillId="86" borderId="79" applyNumberFormat="0" applyAlignment="0" applyProtection="0"/>
    <xf numFmtId="0" fontId="88" fillId="73" borderId="80" applyNumberFormat="0" applyAlignment="0" applyProtection="0"/>
    <xf numFmtId="0" fontId="75" fillId="86" borderId="80" applyNumberFormat="0" applyAlignment="0" applyProtection="0"/>
    <xf numFmtId="0" fontId="73" fillId="86" borderId="79" applyNumberFormat="0" applyAlignment="0" applyProtection="0"/>
    <xf numFmtId="0" fontId="21" fillId="14" borderId="85">
      <alignment horizontal="right" vertical="center"/>
    </xf>
    <xf numFmtId="0" fontId="66" fillId="9" borderId="83">
      <alignment horizontal="right" vertical="center"/>
    </xf>
    <xf numFmtId="4" fontId="21" fillId="9" borderId="83">
      <alignment horizontal="right" vertical="center"/>
    </xf>
    <xf numFmtId="4" fontId="21" fillId="14" borderId="83">
      <alignment horizontal="right" vertical="center"/>
    </xf>
    <xf numFmtId="49" fontId="25" fillId="0" borderId="84" applyNumberFormat="0" applyFont="0" applyFill="0" applyBorder="0" applyProtection="0">
      <alignment horizontal="left" vertical="center" indent="5"/>
    </xf>
    <xf numFmtId="4" fontId="25" fillId="0" borderId="83" applyFill="0" applyBorder="0" applyProtection="0">
      <alignment horizontal="right" vertical="center"/>
    </xf>
    <xf numFmtId="4" fontId="21" fillId="9" borderId="83">
      <alignment horizontal="right" vertical="center"/>
    </xf>
    <xf numFmtId="0" fontId="88" fillId="73" borderId="80" applyNumberFormat="0" applyAlignment="0" applyProtection="0"/>
    <xf numFmtId="0" fontId="79" fillId="73" borderId="80" applyNumberFormat="0" applyAlignment="0" applyProtection="0"/>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14" borderId="86">
      <alignment horizontal="left" vertical="center" wrapText="1" indent="2"/>
    </xf>
    <xf numFmtId="0" fontId="73" fillId="86" borderId="94" applyNumberFormat="0" applyAlignment="0" applyProtection="0"/>
    <xf numFmtId="0" fontId="92" fillId="86" borderId="94" applyNumberFormat="0" applyAlignment="0" applyProtection="0"/>
    <xf numFmtId="0" fontId="21" fillId="14" borderId="92">
      <alignment horizontal="right" vertical="center"/>
    </xf>
    <xf numFmtId="0" fontId="75" fillId="86" borderId="87" applyNumberFormat="0" applyAlignment="0" applyProtection="0"/>
    <xf numFmtId="4" fontId="21" fillId="14" borderId="90">
      <alignment horizontal="right" vertical="center"/>
    </xf>
    <xf numFmtId="4" fontId="25" fillId="16" borderId="90"/>
    <xf numFmtId="4" fontId="25" fillId="16" borderId="90"/>
    <xf numFmtId="0" fontId="21" fillId="14" borderId="90">
      <alignment horizontal="right" vertical="center"/>
    </xf>
    <xf numFmtId="0" fontId="21" fillId="14" borderId="90">
      <alignment horizontal="right" vertical="center"/>
    </xf>
    <xf numFmtId="0" fontId="25" fillId="16" borderId="90"/>
    <xf numFmtId="0" fontId="21" fillId="14" borderId="92">
      <alignment horizontal="right" vertical="center"/>
    </xf>
    <xf numFmtId="0" fontId="21" fillId="14" borderId="92">
      <alignment horizontal="right" vertical="center"/>
    </xf>
    <xf numFmtId="0" fontId="75" fillId="86" borderId="87" applyNumberFormat="0" applyAlignment="0" applyProtection="0"/>
    <xf numFmtId="0" fontId="21" fillId="14" borderId="91">
      <alignment horizontal="right" vertical="center"/>
    </xf>
    <xf numFmtId="0" fontId="25" fillId="0" borderId="90">
      <alignment horizontal="right" vertical="center"/>
    </xf>
    <xf numFmtId="4" fontId="25" fillId="0" borderId="90">
      <alignment horizontal="right" vertical="center"/>
    </xf>
    <xf numFmtId="0" fontId="95" fillId="0" borderId="88" applyNumberFormat="0" applyFill="0" applyAlignment="0" applyProtection="0"/>
    <xf numFmtId="0" fontId="76" fillId="86" borderId="87" applyNumberFormat="0" applyAlignment="0" applyProtection="0"/>
    <xf numFmtId="0" fontId="95" fillId="0" borderId="88" applyNumberFormat="0" applyFill="0" applyAlignment="0" applyProtection="0"/>
    <xf numFmtId="0" fontId="76" fillId="86" borderId="87" applyNumberFormat="0" applyAlignment="0" applyProtection="0"/>
    <xf numFmtId="49" fontId="23" fillId="0" borderId="90" applyNumberFormat="0" applyFill="0" applyBorder="0" applyProtection="0">
      <alignment horizontal="left" vertical="center"/>
    </xf>
    <xf numFmtId="0" fontId="70" fillId="89" borderId="89" applyNumberFormat="0" applyFont="0" applyAlignment="0" applyProtection="0"/>
    <xf numFmtId="0" fontId="21" fillId="9" borderId="90">
      <alignment horizontal="right" vertical="center"/>
    </xf>
    <xf numFmtId="0" fontId="21" fillId="14" borderId="90">
      <alignment horizontal="right" vertical="center"/>
    </xf>
    <xf numFmtId="0" fontId="76" fillId="86" borderId="87" applyNumberFormat="0" applyAlignment="0" applyProtection="0"/>
    <xf numFmtId="0" fontId="80" fillId="0" borderId="88" applyNumberFormat="0" applyFill="0" applyAlignment="0" applyProtection="0"/>
    <xf numFmtId="4" fontId="25" fillId="0" borderId="90" applyFill="0" applyBorder="0" applyProtection="0">
      <alignment horizontal="right" vertical="center"/>
    </xf>
    <xf numFmtId="0" fontId="88" fillId="73" borderId="95" applyNumberFormat="0" applyAlignment="0" applyProtection="0"/>
    <xf numFmtId="0" fontId="4" fillId="0" borderId="58" applyNumberFormat="0" applyFill="0" applyAlignment="0" applyProtection="0"/>
    <xf numFmtId="0" fontId="25" fillId="14" borderId="93">
      <alignment horizontal="left" vertical="center" wrapText="1" indent="2"/>
    </xf>
    <xf numFmtId="0" fontId="4" fillId="0" borderId="58" applyNumberFormat="0" applyFill="0" applyAlignment="0" applyProtection="0"/>
    <xf numFmtId="0" fontId="2" fillId="59" borderId="0" applyNumberFormat="0" applyBorder="0" applyAlignment="0" applyProtection="0"/>
    <xf numFmtId="49" fontId="25" fillId="0" borderId="98" applyNumberFormat="0" applyFont="0" applyFill="0" applyBorder="0" applyProtection="0">
      <alignment horizontal="left" vertical="center" indent="2"/>
    </xf>
    <xf numFmtId="0" fontId="64" fillId="64" borderId="0" applyNumberFormat="0" applyBorder="0" applyAlignment="0" applyProtection="0"/>
    <xf numFmtId="4" fontId="21" fillId="14" borderId="90">
      <alignment horizontal="right" vertical="center"/>
    </xf>
    <xf numFmtId="0" fontId="88" fillId="73" borderId="87" applyNumberFormat="0" applyAlignment="0" applyProtection="0"/>
    <xf numFmtId="0" fontId="76" fillId="86" borderId="87" applyNumberFormat="0" applyAlignment="0" applyProtection="0"/>
    <xf numFmtId="0" fontId="75" fillId="86" borderId="87" applyNumberFormat="0" applyAlignment="0" applyProtection="0"/>
    <xf numFmtId="0" fontId="25" fillId="9" borderId="91">
      <alignment horizontal="left" vertical="center"/>
    </xf>
    <xf numFmtId="0" fontId="2" fillId="53" borderId="0" applyNumberFormat="0" applyBorder="0" applyAlignment="0" applyProtection="0"/>
    <xf numFmtId="0" fontId="21" fillId="14" borderId="90">
      <alignment horizontal="right" vertical="center"/>
    </xf>
    <xf numFmtId="0" fontId="63" fillId="0" borderId="0" applyNumberFormat="0" applyFill="0" applyBorder="0" applyAlignment="0" applyProtection="0"/>
    <xf numFmtId="175" fontId="25" fillId="90" borderId="98" applyNumberFormat="0" applyFont="0" applyBorder="0" applyAlignment="0" applyProtection="0">
      <alignment horizontal="right" vertical="center"/>
    </xf>
    <xf numFmtId="0" fontId="64" fillId="49" borderId="0" applyNumberFormat="0" applyBorder="0" applyAlignment="0" applyProtection="0"/>
    <xf numFmtId="175" fontId="25" fillId="90" borderId="90" applyNumberFormat="0" applyFont="0" applyBorder="0" applyAlignment="0" applyProtection="0">
      <alignment horizontal="right" vertical="center"/>
    </xf>
    <xf numFmtId="0" fontId="61" fillId="46" borderId="56" applyNumberFormat="0" applyAlignment="0" applyProtection="0"/>
    <xf numFmtId="0" fontId="61" fillId="46" borderId="56" applyNumberFormat="0" applyAlignment="0" applyProtection="0"/>
    <xf numFmtId="0" fontId="25" fillId="0" borderId="93">
      <alignment horizontal="left" vertical="center" wrapText="1" indent="2"/>
    </xf>
    <xf numFmtId="175" fontId="25" fillId="90" borderId="90" applyNumberFormat="0" applyFont="0" applyBorder="0" applyAlignment="0" applyProtection="0">
      <alignment horizontal="right" vertical="center"/>
    </xf>
    <xf numFmtId="4" fontId="25" fillId="0" borderId="90" applyFill="0" applyBorder="0" applyProtection="0">
      <alignment horizontal="right" vertical="center"/>
    </xf>
    <xf numFmtId="0" fontId="63" fillId="0" borderId="0" applyNumberFormat="0" applyFill="0" applyBorder="0" applyAlignment="0" applyProtection="0"/>
    <xf numFmtId="0" fontId="88" fillId="73" borderId="87" applyNumberFormat="0" applyAlignment="0" applyProtection="0"/>
    <xf numFmtId="0" fontId="25" fillId="0" borderId="93">
      <alignment horizontal="left" vertical="center" wrapText="1" indent="2"/>
    </xf>
    <xf numFmtId="0" fontId="25" fillId="16" borderId="90"/>
    <xf numFmtId="0" fontId="95" fillId="0" borderId="96" applyNumberFormat="0" applyFill="0" applyAlignment="0" applyProtection="0"/>
    <xf numFmtId="0" fontId="25" fillId="0" borderId="90">
      <alignment horizontal="right" vertical="center"/>
    </xf>
    <xf numFmtId="0" fontId="25" fillId="16" borderId="90"/>
    <xf numFmtId="0" fontId="70" fillId="89" borderId="89" applyNumberFormat="0" applyFont="0" applyAlignment="0" applyProtection="0"/>
    <xf numFmtId="49" fontId="23" fillId="0" borderId="90" applyNumberFormat="0" applyFill="0" applyBorder="0" applyProtection="0">
      <alignment horizontal="left" vertical="center"/>
    </xf>
    <xf numFmtId="0" fontId="25" fillId="0" borderId="93">
      <alignment horizontal="left" vertical="center" wrapText="1" indent="2"/>
    </xf>
    <xf numFmtId="0" fontId="76" fillId="86" borderId="87" applyNumberFormat="0" applyAlignment="0" applyProtection="0"/>
    <xf numFmtId="49" fontId="25" fillId="0" borderId="90" applyNumberFormat="0" applyFont="0" applyFill="0" applyBorder="0" applyProtection="0">
      <alignment horizontal="left" vertical="center" indent="2"/>
    </xf>
    <xf numFmtId="0" fontId="25" fillId="14" borderId="93">
      <alignment horizontal="left" vertical="center" wrapText="1" indent="2"/>
    </xf>
    <xf numFmtId="0" fontId="92" fillId="86" borderId="94" applyNumberFormat="0" applyAlignment="0" applyProtection="0"/>
    <xf numFmtId="0" fontId="2" fillId="50" borderId="0" applyNumberFormat="0" applyBorder="0" applyAlignment="0" applyProtection="0"/>
    <xf numFmtId="0" fontId="4" fillId="0" borderId="58" applyNumberFormat="0" applyFill="0" applyAlignment="0" applyProtection="0"/>
    <xf numFmtId="0" fontId="66" fillId="9" borderId="90">
      <alignment horizontal="right" vertical="center"/>
    </xf>
    <xf numFmtId="0" fontId="2" fillId="63" borderId="0" applyNumberFormat="0" applyBorder="0" applyAlignment="0" applyProtection="0"/>
    <xf numFmtId="0" fontId="79" fillId="73" borderId="87" applyNumberFormat="0" applyAlignment="0" applyProtection="0"/>
    <xf numFmtId="4" fontId="66" fillId="9" borderId="90">
      <alignment horizontal="right" vertical="center"/>
    </xf>
    <xf numFmtId="0" fontId="79" fillId="73" borderId="87" applyNumberFormat="0" applyAlignment="0" applyProtection="0"/>
    <xf numFmtId="0" fontId="64" fillId="58" borderId="0" applyNumberFormat="0" applyBorder="0" applyAlignment="0" applyProtection="0"/>
    <xf numFmtId="0" fontId="75" fillId="86" borderId="87" applyNumberFormat="0" applyAlignment="0" applyProtection="0"/>
    <xf numFmtId="0" fontId="73" fillId="86" borderId="94" applyNumberFormat="0" applyAlignment="0" applyProtection="0"/>
    <xf numFmtId="0" fontId="2" fillId="54" borderId="0" applyNumberFormat="0" applyBorder="0" applyAlignment="0" applyProtection="0"/>
    <xf numFmtId="0" fontId="25" fillId="16" borderId="90"/>
    <xf numFmtId="0" fontId="21" fillId="14" borderId="90">
      <alignment horizontal="right" vertical="center"/>
    </xf>
    <xf numFmtId="0" fontId="66" fillId="9" borderId="90">
      <alignment horizontal="right" vertical="center"/>
    </xf>
    <xf numFmtId="0" fontId="92" fillId="86" borderId="94" applyNumberFormat="0" applyAlignment="0" applyProtection="0"/>
    <xf numFmtId="0" fontId="80" fillId="0" borderId="96" applyNumberFormat="0" applyFill="0" applyAlignment="0" applyProtection="0"/>
    <xf numFmtId="4" fontId="21" fillId="9" borderId="90">
      <alignment horizontal="right" vertical="center"/>
    </xf>
    <xf numFmtId="0" fontId="2" fillId="63" borderId="0" applyNumberFormat="0" applyBorder="0" applyAlignment="0" applyProtection="0"/>
    <xf numFmtId="0" fontId="80" fillId="0" borderId="88" applyNumberFormat="0" applyFill="0" applyAlignment="0" applyProtection="0"/>
    <xf numFmtId="0" fontId="80" fillId="0" borderId="88" applyNumberFormat="0" applyFill="0" applyAlignment="0" applyProtection="0"/>
    <xf numFmtId="0" fontId="92" fillId="86" borderId="94" applyNumberFormat="0" applyAlignment="0" applyProtection="0"/>
    <xf numFmtId="4" fontId="25" fillId="16" borderId="90"/>
    <xf numFmtId="0" fontId="64" fillId="52" borderId="0" applyNumberFormat="0" applyBorder="0" applyAlignment="0" applyProtection="0"/>
    <xf numFmtId="0" fontId="2" fillId="50" borderId="0" applyNumberFormat="0" applyBorder="0" applyAlignment="0" applyProtection="0"/>
    <xf numFmtId="0" fontId="21" fillId="14" borderId="92">
      <alignment horizontal="right" vertical="center"/>
    </xf>
    <xf numFmtId="0" fontId="62" fillId="0" borderId="0" applyNumberFormat="0" applyFill="0" applyBorder="0" applyAlignment="0" applyProtection="0"/>
    <xf numFmtId="0" fontId="73" fillId="86" borderId="94" applyNumberFormat="0" applyAlignment="0" applyProtection="0"/>
    <xf numFmtId="0" fontId="21" fillId="9" borderId="90">
      <alignment horizontal="right" vertical="center"/>
    </xf>
    <xf numFmtId="4" fontId="25" fillId="0" borderId="90">
      <alignment horizontal="right" vertical="center"/>
    </xf>
    <xf numFmtId="0" fontId="2" fillId="57" borderId="0" applyNumberFormat="0" applyBorder="0" applyAlignment="0" applyProtection="0"/>
    <xf numFmtId="0" fontId="25" fillId="0" borderId="101">
      <alignment horizontal="left" vertical="center" wrapText="1" indent="2"/>
    </xf>
    <xf numFmtId="49" fontId="25" fillId="0" borderId="90" applyNumberFormat="0" applyFont="0" applyFill="0" applyBorder="0" applyProtection="0">
      <alignment horizontal="left" vertical="center" indent="2"/>
    </xf>
    <xf numFmtId="0" fontId="25" fillId="14" borderId="93">
      <alignment horizontal="left" vertical="center" wrapText="1" indent="2"/>
    </xf>
    <xf numFmtId="0" fontId="21" fillId="14" borderId="91">
      <alignment horizontal="right" vertical="center"/>
    </xf>
    <xf numFmtId="4" fontId="25" fillId="16" borderId="90"/>
    <xf numFmtId="0" fontId="70" fillId="89" borderId="89" applyNumberFormat="0" applyFont="0" applyAlignment="0" applyProtection="0"/>
    <xf numFmtId="0" fontId="64" fillId="55" borderId="0" applyNumberFormat="0" applyBorder="0" applyAlignment="0" applyProtection="0"/>
    <xf numFmtId="4" fontId="21" fillId="14" borderId="90">
      <alignment horizontal="right" vertical="center"/>
    </xf>
    <xf numFmtId="0" fontId="64" fillId="49" borderId="0" applyNumberFormat="0" applyBorder="0" applyAlignment="0" applyProtection="0"/>
    <xf numFmtId="0" fontId="88" fillId="73" borderId="87" applyNumberFormat="0" applyAlignment="0" applyProtection="0"/>
    <xf numFmtId="0" fontId="73" fillId="86" borderId="94" applyNumberFormat="0" applyAlignment="0" applyProtection="0"/>
    <xf numFmtId="0" fontId="95" fillId="0" borderId="88" applyNumberFormat="0" applyFill="0" applyAlignment="0" applyProtection="0"/>
    <xf numFmtId="4" fontId="21" fillId="14" borderId="91">
      <alignment horizontal="right" vertical="center"/>
    </xf>
    <xf numFmtId="0" fontId="2" fillId="51" borderId="0" applyNumberFormat="0" applyBorder="0" applyAlignment="0" applyProtection="0"/>
    <xf numFmtId="4" fontId="66" fillId="9" borderId="90">
      <alignment horizontal="right" vertical="center"/>
    </xf>
    <xf numFmtId="0" fontId="21" fillId="14" borderId="90">
      <alignment horizontal="right" vertical="center"/>
    </xf>
    <xf numFmtId="0" fontId="64" fillId="52" borderId="0" applyNumberFormat="0" applyBorder="0" applyAlignment="0" applyProtection="0"/>
    <xf numFmtId="0" fontId="88" fillId="73" borderId="95"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5" fillId="86" borderId="87" applyNumberFormat="0" applyAlignment="0" applyProtection="0"/>
    <xf numFmtId="0" fontId="64" fillId="58" borderId="0" applyNumberFormat="0" applyBorder="0" applyAlignment="0" applyProtection="0"/>
    <xf numFmtId="0" fontId="21" fillId="9" borderId="90">
      <alignment horizontal="right" vertical="center"/>
    </xf>
    <xf numFmtId="0" fontId="76" fillId="86" borderId="87" applyNumberFormat="0" applyAlignment="0" applyProtection="0"/>
    <xf numFmtId="4" fontId="25" fillId="0" borderId="90" applyFill="0" applyBorder="0" applyProtection="0">
      <alignment horizontal="right" vertical="center"/>
    </xf>
    <xf numFmtId="0" fontId="25" fillId="14" borderId="93">
      <alignment horizontal="left" vertical="center" wrapText="1" indent="2"/>
    </xf>
    <xf numFmtId="4" fontId="25" fillId="16" borderId="90"/>
    <xf numFmtId="0" fontId="60" fillId="46" borderId="57" applyNumberFormat="0" applyAlignment="0" applyProtection="0"/>
    <xf numFmtId="0" fontId="76" fillId="86" borderId="87" applyNumberFormat="0" applyAlignment="0" applyProtection="0"/>
    <xf numFmtId="0" fontId="76" fillId="86" borderId="87" applyNumberFormat="0" applyAlignment="0" applyProtection="0"/>
    <xf numFmtId="0" fontId="2" fillId="48" borderId="0" applyNumberFormat="0" applyBorder="0" applyAlignment="0" applyProtection="0"/>
    <xf numFmtId="0" fontId="79" fillId="73" borderId="87" applyNumberFormat="0" applyAlignment="0" applyProtection="0"/>
    <xf numFmtId="4" fontId="25" fillId="16" borderId="98"/>
    <xf numFmtId="49" fontId="23" fillId="0" borderId="90" applyNumberFormat="0" applyFill="0" applyBorder="0" applyProtection="0">
      <alignment horizontal="left" vertical="center"/>
    </xf>
    <xf numFmtId="0" fontId="95" fillId="0" borderId="96" applyNumberFormat="0" applyFill="0" applyAlignment="0" applyProtection="0"/>
    <xf numFmtId="0" fontId="25" fillId="0" borderId="93">
      <alignment horizontal="left" vertical="center" wrapText="1" indent="2"/>
    </xf>
    <xf numFmtId="0" fontId="25" fillId="14" borderId="93">
      <alignment horizontal="left" vertical="center" wrapText="1" indent="2"/>
    </xf>
    <xf numFmtId="0" fontId="70" fillId="89" borderId="89" applyNumberFormat="0" applyFont="0" applyAlignment="0" applyProtection="0"/>
    <xf numFmtId="0" fontId="21" fillId="14" borderId="90">
      <alignment horizontal="right" vertical="center"/>
    </xf>
    <xf numFmtId="0" fontId="21" fillId="14" borderId="90">
      <alignment horizontal="right" vertical="center"/>
    </xf>
    <xf numFmtId="0" fontId="76" fillId="86" borderId="87" applyNumberFormat="0" applyAlignment="0" applyProtection="0"/>
    <xf numFmtId="0" fontId="64" fillId="55" borderId="0" applyNumberFormat="0" applyBorder="0" applyAlignment="0" applyProtection="0"/>
    <xf numFmtId="175" fontId="25" fillId="90" borderId="90" applyNumberFormat="0" applyFont="0" applyBorder="0" applyAlignment="0" applyProtection="0">
      <alignment horizontal="right" vertical="center"/>
    </xf>
    <xf numFmtId="0" fontId="2" fillId="60" borderId="0" applyNumberFormat="0" applyBorder="0" applyAlignment="0" applyProtection="0"/>
    <xf numFmtId="0" fontId="76" fillId="86" borderId="87" applyNumberFormat="0" applyAlignment="0" applyProtection="0"/>
    <xf numFmtId="0" fontId="92" fillId="86" borderId="94" applyNumberFormat="0" applyAlignment="0" applyProtection="0"/>
    <xf numFmtId="0" fontId="95" fillId="0" borderId="96" applyNumberFormat="0" applyFill="0" applyAlignment="0" applyProtection="0"/>
    <xf numFmtId="0" fontId="95" fillId="0" borderId="88" applyNumberFormat="0" applyFill="0" applyAlignment="0" applyProtection="0"/>
    <xf numFmtId="0" fontId="88" fillId="73" borderId="87" applyNumberFormat="0" applyAlignment="0" applyProtection="0"/>
    <xf numFmtId="0" fontId="21" fillId="9" borderId="90">
      <alignment horizontal="right" vertical="center"/>
    </xf>
    <xf numFmtId="0" fontId="25" fillId="0" borderId="101">
      <alignment horizontal="left" vertical="center" wrapText="1" indent="2"/>
    </xf>
    <xf numFmtId="0" fontId="64" fillId="49" borderId="0" applyNumberFormat="0" applyBorder="0" applyAlignment="0" applyProtection="0"/>
    <xf numFmtId="0" fontId="92" fillId="86" borderId="94" applyNumberFormat="0" applyAlignment="0" applyProtection="0"/>
    <xf numFmtId="0" fontId="2" fillId="54" borderId="0" applyNumberFormat="0" applyBorder="0" applyAlignment="0" applyProtection="0"/>
    <xf numFmtId="4" fontId="66" fillId="9" borderId="90">
      <alignment horizontal="right" vertical="center"/>
    </xf>
    <xf numFmtId="4" fontId="21" fillId="9" borderId="90">
      <alignment horizontal="right" vertical="center"/>
    </xf>
    <xf numFmtId="0" fontId="21" fillId="14" borderId="98">
      <alignment horizontal="right" vertical="center"/>
    </xf>
    <xf numFmtId="0" fontId="25" fillId="0" borderId="90" applyNumberFormat="0" applyFill="0" applyAlignment="0" applyProtection="0"/>
    <xf numFmtId="4" fontId="21" fillId="9" borderId="90">
      <alignment horizontal="right" vertical="center"/>
    </xf>
    <xf numFmtId="0" fontId="4" fillId="0" borderId="58" applyNumberFormat="0" applyFill="0" applyAlignment="0" applyProtection="0"/>
    <xf numFmtId="0" fontId="76" fillId="86" borderId="87" applyNumberFormat="0" applyAlignment="0" applyProtection="0"/>
    <xf numFmtId="0" fontId="2" fillId="56" borderId="0" applyNumberFormat="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25" fillId="0" borderId="90" applyNumberFormat="0" applyFill="0" applyAlignment="0" applyProtection="0"/>
    <xf numFmtId="4" fontId="21" fillId="14" borderId="90">
      <alignment horizontal="right" vertical="center"/>
    </xf>
    <xf numFmtId="0" fontId="70" fillId="89" borderId="89" applyNumberFormat="0" applyFont="0" applyAlignment="0" applyProtection="0"/>
    <xf numFmtId="4" fontId="21" fillId="14" borderId="90">
      <alignment horizontal="right" vertical="center"/>
    </xf>
    <xf numFmtId="4" fontId="21" fillId="14" borderId="90">
      <alignment horizontal="right" vertical="center"/>
    </xf>
    <xf numFmtId="0" fontId="25" fillId="0" borderId="90">
      <alignment horizontal="right" vertical="center"/>
    </xf>
    <xf numFmtId="4" fontId="25" fillId="0" borderId="90">
      <alignment horizontal="right" vertical="center"/>
    </xf>
    <xf numFmtId="0" fontId="21" fillId="14" borderId="100">
      <alignment horizontal="right" vertical="center"/>
    </xf>
    <xf numFmtId="0" fontId="80" fillId="0" borderId="88" applyNumberFormat="0" applyFill="0" applyAlignment="0" applyProtection="0"/>
    <xf numFmtId="0" fontId="70" fillId="89" borderId="89" applyNumberFormat="0" applyFont="0" applyAlignment="0" applyProtection="0"/>
    <xf numFmtId="0" fontId="25" fillId="0" borderId="90" applyNumberFormat="0" applyFill="0" applyAlignment="0" applyProtection="0"/>
    <xf numFmtId="0" fontId="21" fillId="14" borderId="92">
      <alignment horizontal="right" vertical="center"/>
    </xf>
    <xf numFmtId="49" fontId="23" fillId="0" borderId="98" applyNumberFormat="0" applyFill="0" applyBorder="0" applyProtection="0">
      <alignment horizontal="left" vertical="center"/>
    </xf>
    <xf numFmtId="4" fontId="21" fillId="14" borderId="90">
      <alignment horizontal="right" vertical="center"/>
    </xf>
    <xf numFmtId="0" fontId="76" fillId="86" borderId="87" applyNumberFormat="0" applyAlignment="0" applyProtection="0"/>
    <xf numFmtId="0" fontId="21" fillId="14" borderId="90">
      <alignment horizontal="right" vertical="center"/>
    </xf>
    <xf numFmtId="0" fontId="25" fillId="16" borderId="98"/>
    <xf numFmtId="4" fontId="25" fillId="16" borderId="90"/>
    <xf numFmtId="0" fontId="79" fillId="73" borderId="87" applyNumberFormat="0" applyAlignment="0" applyProtection="0"/>
    <xf numFmtId="0" fontId="76" fillId="86" borderId="87" applyNumberFormat="0" applyAlignment="0" applyProtection="0"/>
    <xf numFmtId="0" fontId="95" fillId="0" borderId="88" applyNumberFormat="0" applyFill="0" applyAlignment="0" applyProtection="0"/>
    <xf numFmtId="0" fontId="25" fillId="9" borderId="91">
      <alignment horizontal="left" vertical="center"/>
    </xf>
    <xf numFmtId="0" fontId="79" fillId="73" borderId="87" applyNumberFormat="0" applyAlignment="0" applyProtection="0"/>
    <xf numFmtId="0" fontId="25" fillId="0" borderId="90" applyNumberFormat="0" applyFill="0" applyAlignment="0" applyProtection="0"/>
    <xf numFmtId="0" fontId="2" fillId="63" borderId="0" applyNumberFormat="0" applyBorder="0" applyAlignment="0" applyProtection="0"/>
    <xf numFmtId="0" fontId="25" fillId="0" borderId="90">
      <alignment horizontal="right" vertical="center"/>
    </xf>
    <xf numFmtId="0" fontId="25" fillId="9" borderId="91">
      <alignment horizontal="left" vertical="center"/>
    </xf>
    <xf numFmtId="4" fontId="21" fillId="14" borderId="92">
      <alignment horizontal="right" vertical="center"/>
    </xf>
    <xf numFmtId="49" fontId="23" fillId="0" borderId="90" applyNumberFormat="0" applyFill="0" applyBorder="0" applyProtection="0">
      <alignment horizontal="left" vertical="center"/>
    </xf>
    <xf numFmtId="0" fontId="92" fillId="86" borderId="94" applyNumberFormat="0" applyAlignment="0" applyProtection="0"/>
    <xf numFmtId="0" fontId="64" fillId="64" borderId="0" applyNumberFormat="0" applyBorder="0" applyAlignment="0" applyProtection="0"/>
    <xf numFmtId="0" fontId="2" fillId="62" borderId="0" applyNumberFormat="0" applyBorder="0" applyAlignment="0" applyProtection="0"/>
    <xf numFmtId="0" fontId="75" fillId="86" borderId="87" applyNumberFormat="0" applyAlignment="0" applyProtection="0"/>
    <xf numFmtId="0" fontId="88" fillId="73" borderId="87" applyNumberFormat="0" applyAlignment="0" applyProtection="0"/>
    <xf numFmtId="4" fontId="66" fillId="9" borderId="90">
      <alignment horizontal="right" vertical="center"/>
    </xf>
    <xf numFmtId="0" fontId="2" fillId="57" borderId="0" applyNumberFormat="0" applyBorder="0" applyAlignment="0" applyProtection="0"/>
    <xf numFmtId="0" fontId="21" fillId="14" borderId="91">
      <alignment horizontal="right" vertical="center"/>
    </xf>
    <xf numFmtId="0" fontId="25" fillId="14" borderId="93">
      <alignment horizontal="left" vertical="center" wrapText="1" indent="2"/>
    </xf>
    <xf numFmtId="0" fontId="75" fillId="86" borderId="87" applyNumberFormat="0" applyAlignment="0" applyProtection="0"/>
    <xf numFmtId="0" fontId="2" fillId="63" borderId="0" applyNumberFormat="0" applyBorder="0" applyAlignment="0" applyProtection="0"/>
    <xf numFmtId="0" fontId="21" fillId="14" borderId="99">
      <alignment horizontal="right" vertical="center"/>
    </xf>
    <xf numFmtId="4" fontId="21" fillId="14" borderId="91">
      <alignment horizontal="right" vertical="center"/>
    </xf>
    <xf numFmtId="0" fontId="26" fillId="89" borderId="89" applyNumberFormat="0" applyFont="0" applyAlignment="0" applyProtection="0"/>
    <xf numFmtId="0" fontId="2" fillId="62" borderId="0" applyNumberFormat="0" applyBorder="0" applyAlignment="0" applyProtection="0"/>
    <xf numFmtId="0" fontId="21" fillId="9" borderId="90">
      <alignment horizontal="right" vertical="center"/>
    </xf>
    <xf numFmtId="0" fontId="21" fillId="9" borderId="98">
      <alignment horizontal="right" vertical="center"/>
    </xf>
    <xf numFmtId="0" fontId="2" fillId="56" borderId="0" applyNumberFormat="0" applyBorder="0" applyAlignment="0" applyProtection="0"/>
    <xf numFmtId="0" fontId="88" fillId="73" borderId="87" applyNumberFormat="0" applyAlignment="0" applyProtection="0"/>
    <xf numFmtId="4" fontId="21" fillId="14" borderId="100">
      <alignment horizontal="right" vertical="center"/>
    </xf>
    <xf numFmtId="4" fontId="21" fillId="14" borderId="91">
      <alignment horizontal="right" vertical="center"/>
    </xf>
    <xf numFmtId="4" fontId="21" fillId="14" borderId="98">
      <alignment horizontal="right" vertical="center"/>
    </xf>
    <xf numFmtId="4" fontId="21" fillId="14" borderId="90">
      <alignment horizontal="right" vertical="center"/>
    </xf>
    <xf numFmtId="0" fontId="21" fillId="9" borderId="90">
      <alignment horizontal="right" vertical="center"/>
    </xf>
    <xf numFmtId="0" fontId="79" fillId="73" borderId="87" applyNumberFormat="0" applyAlignment="0" applyProtection="0"/>
    <xf numFmtId="0" fontId="2" fillId="54" borderId="0" applyNumberFormat="0" applyBorder="0" applyAlignment="0" applyProtection="0"/>
    <xf numFmtId="0" fontId="61" fillId="46" borderId="56" applyNumberFormat="0" applyAlignment="0" applyProtection="0"/>
    <xf numFmtId="0" fontId="80" fillId="0" borderId="88" applyNumberFormat="0" applyFill="0" applyAlignment="0" applyProtection="0"/>
    <xf numFmtId="0" fontId="66" fillId="9" borderId="90">
      <alignment horizontal="right" vertical="center"/>
    </xf>
    <xf numFmtId="0" fontId="92" fillId="86" borderId="94" applyNumberFormat="0" applyAlignment="0" applyProtection="0"/>
    <xf numFmtId="0" fontId="95" fillId="0" borderId="88" applyNumberFormat="0" applyFill="0" applyAlignment="0" applyProtection="0"/>
    <xf numFmtId="0" fontId="2" fillId="53" borderId="0" applyNumberFormat="0" applyBorder="0" applyAlignment="0" applyProtection="0"/>
    <xf numFmtId="175" fontId="25" fillId="90" borderId="90" applyNumberFormat="0" applyFont="0" applyBorder="0" applyAlignment="0" applyProtection="0">
      <alignment horizontal="right" vertical="center"/>
    </xf>
    <xf numFmtId="0" fontId="2" fillId="51" borderId="0" applyNumberFormat="0" applyBorder="0" applyAlignment="0" applyProtection="0"/>
    <xf numFmtId="0" fontId="76" fillId="86" borderId="95" applyNumberFormat="0" applyAlignment="0" applyProtection="0"/>
    <xf numFmtId="0" fontId="2" fillId="56" borderId="0" applyNumberFormat="0" applyBorder="0" applyAlignment="0" applyProtection="0"/>
    <xf numFmtId="0" fontId="64" fillId="61" borderId="0" applyNumberFormat="0" applyBorder="0" applyAlignment="0" applyProtection="0"/>
    <xf numFmtId="0" fontId="80" fillId="0" borderId="88" applyNumberFormat="0" applyFill="0" applyAlignment="0" applyProtection="0"/>
    <xf numFmtId="0" fontId="25" fillId="0" borderId="90">
      <alignment horizontal="right" vertical="center"/>
    </xf>
    <xf numFmtId="0" fontId="26" fillId="89" borderId="89" applyNumberFormat="0" applyFont="0" applyAlignment="0" applyProtection="0"/>
    <xf numFmtId="0" fontId="76" fillId="86" borderId="87" applyNumberFormat="0" applyAlignment="0" applyProtection="0"/>
    <xf numFmtId="0" fontId="95" fillId="0" borderId="88" applyNumberFormat="0" applyFill="0" applyAlignment="0" applyProtection="0"/>
    <xf numFmtId="0" fontId="2" fillId="48" borderId="0" applyNumberFormat="0" applyBorder="0" applyAlignment="0" applyProtection="0"/>
    <xf numFmtId="0" fontId="70" fillId="89" borderId="89" applyNumberFormat="0" applyFont="0" applyAlignment="0" applyProtection="0"/>
    <xf numFmtId="0" fontId="64" fillId="58" borderId="0" applyNumberFormat="0" applyBorder="0" applyAlignment="0" applyProtection="0"/>
    <xf numFmtId="0" fontId="25" fillId="0" borderId="90" applyNumberFormat="0" applyFill="0" applyAlignment="0" applyProtection="0"/>
    <xf numFmtId="0" fontId="2" fillId="57" borderId="0" applyNumberFormat="0" applyBorder="0" applyAlignment="0" applyProtection="0"/>
    <xf numFmtId="4" fontId="25" fillId="0" borderId="90" applyFill="0" applyBorder="0" applyProtection="0">
      <alignment horizontal="right" vertical="center"/>
    </xf>
    <xf numFmtId="0" fontId="2" fillId="47" borderId="0" applyNumberFormat="0" applyBorder="0" applyAlignment="0" applyProtection="0"/>
    <xf numFmtId="0" fontId="95" fillId="0" borderId="88" applyNumberFormat="0" applyFill="0" applyAlignment="0" applyProtection="0"/>
    <xf numFmtId="0" fontId="66" fillId="9" borderId="98">
      <alignment horizontal="right" vertical="center"/>
    </xf>
    <xf numFmtId="0" fontId="2" fillId="60" borderId="0" applyNumberFormat="0" applyBorder="0" applyAlignment="0" applyProtection="0"/>
    <xf numFmtId="0" fontId="25" fillId="9" borderId="99">
      <alignment horizontal="left" vertical="center"/>
    </xf>
    <xf numFmtId="0" fontId="66" fillId="9" borderId="90">
      <alignment horizontal="right" vertical="center"/>
    </xf>
    <xf numFmtId="0" fontId="79" fillId="73" borderId="87" applyNumberFormat="0" applyAlignment="0" applyProtection="0"/>
    <xf numFmtId="175" fontId="25" fillId="90" borderId="90" applyNumberFormat="0" applyFont="0" applyBorder="0" applyAlignment="0" applyProtection="0">
      <alignment horizontal="right" vertical="center"/>
    </xf>
    <xf numFmtId="0" fontId="79" fillId="73" borderId="87" applyNumberFormat="0" applyAlignment="0" applyProtection="0"/>
    <xf numFmtId="4" fontId="25" fillId="0" borderId="90">
      <alignment horizontal="right" vertical="center"/>
    </xf>
    <xf numFmtId="49" fontId="25" fillId="0" borderId="90" applyNumberFormat="0" applyFont="0" applyFill="0" applyBorder="0" applyProtection="0">
      <alignment horizontal="left" vertical="center" indent="2"/>
    </xf>
    <xf numFmtId="175" fontId="25" fillId="90" borderId="90" applyNumberFormat="0" applyFont="0" applyBorder="0" applyAlignment="0" applyProtection="0">
      <alignment horizontal="right" vertical="center"/>
    </xf>
    <xf numFmtId="0" fontId="88" fillId="73" borderId="87" applyNumberFormat="0" applyAlignment="0" applyProtection="0"/>
    <xf numFmtId="49" fontId="23" fillId="0" borderId="90" applyNumberFormat="0" applyFill="0" applyBorder="0" applyProtection="0">
      <alignment horizontal="left" vertical="center"/>
    </xf>
    <xf numFmtId="4" fontId="21" fillId="14" borderId="90">
      <alignment horizontal="right" vertical="center"/>
    </xf>
    <xf numFmtId="0" fontId="79" fillId="73" borderId="87" applyNumberFormat="0" applyAlignment="0" applyProtection="0"/>
    <xf numFmtId="0" fontId="76" fillId="86" borderId="87" applyNumberFormat="0" applyAlignment="0" applyProtection="0"/>
    <xf numFmtId="4" fontId="25" fillId="0" borderId="90">
      <alignment horizontal="right" vertical="center"/>
    </xf>
    <xf numFmtId="0" fontId="25" fillId="14" borderId="93">
      <alignment horizontal="left" vertical="center" wrapText="1" indent="2"/>
    </xf>
    <xf numFmtId="0" fontId="25" fillId="0" borderId="93">
      <alignment horizontal="left" vertical="center" wrapText="1" indent="2"/>
    </xf>
    <xf numFmtId="0" fontId="92" fillId="86" borderId="94" applyNumberFormat="0" applyAlignment="0" applyProtection="0"/>
    <xf numFmtId="0" fontId="88" fillId="73" borderId="87" applyNumberFormat="0" applyAlignment="0" applyProtection="0"/>
    <xf numFmtId="0" fontId="75" fillId="86" borderId="87" applyNumberFormat="0" applyAlignment="0" applyProtection="0"/>
    <xf numFmtId="0" fontId="73" fillId="86" borderId="94" applyNumberFormat="0" applyAlignment="0" applyProtection="0"/>
    <xf numFmtId="0" fontId="21" fillId="14" borderId="92">
      <alignment horizontal="right" vertical="center"/>
    </xf>
    <xf numFmtId="0" fontId="66" fillId="9" borderId="90">
      <alignment horizontal="right" vertical="center"/>
    </xf>
    <xf numFmtId="4" fontId="21" fillId="9" borderId="90">
      <alignment horizontal="right" vertical="center"/>
    </xf>
    <xf numFmtId="4" fontId="21" fillId="14" borderId="90">
      <alignment horizontal="right" vertical="center"/>
    </xf>
    <xf numFmtId="49" fontId="25" fillId="0" borderId="91" applyNumberFormat="0" applyFont="0" applyFill="0" applyBorder="0" applyProtection="0">
      <alignment horizontal="left" vertical="center" indent="5"/>
    </xf>
    <xf numFmtId="4" fontId="25" fillId="0" borderId="90" applyFill="0" applyBorder="0" applyProtection="0">
      <alignment horizontal="right" vertical="center"/>
    </xf>
    <xf numFmtId="4" fontId="21" fillId="9" borderId="90">
      <alignment horizontal="right" vertical="center"/>
    </xf>
    <xf numFmtId="0" fontId="88" fillId="73" borderId="87" applyNumberFormat="0" applyAlignment="0" applyProtection="0"/>
    <xf numFmtId="0" fontId="79" fillId="73" borderId="87" applyNumberFormat="0" applyAlignment="0" applyProtection="0"/>
    <xf numFmtId="0" fontId="75" fillId="86" borderId="87" applyNumberFormat="0" applyAlignment="0" applyProtection="0"/>
    <xf numFmtId="0" fontId="25" fillId="14" borderId="93">
      <alignment horizontal="left" vertical="center" wrapText="1" indent="2"/>
    </xf>
    <xf numFmtId="0" fontId="25" fillId="0" borderId="93">
      <alignment horizontal="left" vertical="center" wrapText="1" indent="2"/>
    </xf>
    <xf numFmtId="0" fontId="25" fillId="14" borderId="93">
      <alignment horizontal="left" vertical="center" wrapText="1" indent="2"/>
    </xf>
    <xf numFmtId="4" fontId="21" fillId="9" borderId="98">
      <alignment horizontal="right" vertical="center"/>
    </xf>
    <xf numFmtId="0" fontId="64" fillId="49" borderId="0" applyNumberFormat="0" applyBorder="0" applyAlignment="0" applyProtection="0"/>
    <xf numFmtId="0" fontId="64"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98">
      <alignment horizontal="right" vertical="center"/>
    </xf>
    <xf numFmtId="0" fontId="25" fillId="16" borderId="98"/>
    <xf numFmtId="0" fontId="75" fillId="86" borderId="95" applyNumberFormat="0" applyAlignment="0" applyProtection="0"/>
    <xf numFmtId="0" fontId="21" fillId="9" borderId="98">
      <alignment horizontal="right" vertical="center"/>
    </xf>
    <xf numFmtId="0" fontId="25" fillId="0" borderId="98">
      <alignment horizontal="right" vertical="center"/>
    </xf>
    <xf numFmtId="0" fontId="95" fillId="0" borderId="96" applyNumberFormat="0" applyFill="0" applyAlignment="0" applyProtection="0"/>
    <xf numFmtId="0" fontId="25" fillId="9" borderId="99">
      <alignment horizontal="left" vertical="center"/>
    </xf>
    <xf numFmtId="0" fontId="88" fillId="73" borderId="95" applyNumberFormat="0" applyAlignment="0" applyProtection="0"/>
    <xf numFmtId="175" fontId="25" fillId="90" borderId="98" applyNumberFormat="0" applyFont="0" applyBorder="0" applyAlignment="0" applyProtection="0">
      <alignment horizontal="right" vertical="center"/>
    </xf>
    <xf numFmtId="0" fontId="70" fillId="89" borderId="97" applyNumberFormat="0" applyFont="0" applyAlignment="0" applyProtection="0"/>
    <xf numFmtId="0" fontId="25" fillId="0" borderId="101">
      <alignment horizontal="left" vertical="center" wrapText="1" indent="2"/>
    </xf>
    <xf numFmtId="4" fontId="25" fillId="16" borderId="98"/>
    <xf numFmtId="49" fontId="23" fillId="0" borderId="98" applyNumberFormat="0" applyFill="0" applyBorder="0" applyProtection="0">
      <alignment horizontal="left" vertical="center"/>
    </xf>
    <xf numFmtId="0" fontId="25" fillId="0" borderId="98">
      <alignment horizontal="right" vertical="center"/>
    </xf>
    <xf numFmtId="4" fontId="21" fillId="14" borderId="100">
      <alignment horizontal="right" vertical="center"/>
    </xf>
    <xf numFmtId="4" fontId="21" fillId="14" borderId="98">
      <alignment horizontal="right" vertical="center"/>
    </xf>
    <xf numFmtId="4" fontId="21" fillId="14" borderId="98">
      <alignment horizontal="right" vertical="center"/>
    </xf>
    <xf numFmtId="0" fontId="66" fillId="9" borderId="98">
      <alignment horizontal="right" vertical="center"/>
    </xf>
    <xf numFmtId="0" fontId="21" fillId="9" borderId="98">
      <alignment horizontal="right" vertical="center"/>
    </xf>
    <xf numFmtId="49" fontId="25" fillId="0" borderId="98" applyNumberFormat="0" applyFont="0" applyFill="0" applyBorder="0" applyProtection="0">
      <alignment horizontal="left" vertical="center" indent="2"/>
    </xf>
    <xf numFmtId="0" fontId="88" fillId="73" borderId="95" applyNumberFormat="0" applyAlignment="0" applyProtection="0"/>
    <xf numFmtId="0" fontId="73" fillId="86" borderId="102" applyNumberFormat="0" applyAlignment="0" applyProtection="0"/>
    <xf numFmtId="49" fontId="25" fillId="0" borderId="98" applyNumberFormat="0" applyFont="0" applyFill="0" applyBorder="0" applyProtection="0">
      <alignment horizontal="left" vertical="center" indent="2"/>
    </xf>
    <xf numFmtId="0" fontId="79" fillId="73" borderId="95" applyNumberFormat="0" applyAlignment="0" applyProtection="0"/>
    <xf numFmtId="4" fontId="25" fillId="0" borderId="98" applyFill="0" applyBorder="0" applyProtection="0">
      <alignment horizontal="right" vertical="center"/>
    </xf>
    <xf numFmtId="0" fontId="76" fillId="86" borderId="95" applyNumberFormat="0" applyAlignment="0" applyProtection="0"/>
    <xf numFmtId="0" fontId="95" fillId="0" borderId="96" applyNumberFormat="0" applyFill="0" applyAlignment="0" applyProtection="0"/>
    <xf numFmtId="0" fontId="92" fillId="86" borderId="102" applyNumberFormat="0" applyAlignment="0" applyProtection="0"/>
    <xf numFmtId="0" fontId="25" fillId="0" borderId="98" applyNumberFormat="0" applyFill="0" applyAlignment="0" applyProtection="0"/>
    <xf numFmtId="4" fontId="25" fillId="0" borderId="98">
      <alignment horizontal="right" vertical="center"/>
    </xf>
    <xf numFmtId="0" fontId="25" fillId="0" borderId="98">
      <alignment horizontal="right" vertical="center"/>
    </xf>
    <xf numFmtId="0" fontId="88" fillId="73" borderId="95" applyNumberFormat="0" applyAlignment="0" applyProtection="0"/>
    <xf numFmtId="0" fontId="73" fillId="86" borderId="102" applyNumberFormat="0" applyAlignment="0" applyProtection="0"/>
    <xf numFmtId="0" fontId="75" fillId="86" borderId="95" applyNumberFormat="0" applyAlignment="0" applyProtection="0"/>
    <xf numFmtId="0" fontId="25" fillId="14" borderId="101">
      <alignment horizontal="left" vertical="center" wrapText="1" indent="2"/>
    </xf>
    <xf numFmtId="0" fontId="76" fillId="86" borderId="95" applyNumberFormat="0" applyAlignment="0" applyProtection="0"/>
    <xf numFmtId="0" fontId="76" fillId="86" borderId="95" applyNumberFormat="0" applyAlignment="0" applyProtection="0"/>
    <xf numFmtId="4" fontId="21" fillId="14" borderId="99">
      <alignment horizontal="right" vertical="center"/>
    </xf>
    <xf numFmtId="0" fontId="21" fillId="14" borderId="99">
      <alignment horizontal="right" vertical="center"/>
    </xf>
    <xf numFmtId="0" fontId="21" fillId="14" borderId="98">
      <alignment horizontal="right" vertical="center"/>
    </xf>
    <xf numFmtId="4" fontId="66" fillId="9" borderId="98">
      <alignment horizontal="right" vertical="center"/>
    </xf>
    <xf numFmtId="0" fontId="79" fillId="73" borderId="95" applyNumberFormat="0" applyAlignment="0" applyProtection="0"/>
    <xf numFmtId="0" fontId="80" fillId="0" borderId="96" applyNumberFormat="0" applyFill="0" applyAlignment="0" applyProtection="0"/>
    <xf numFmtId="0" fontId="95" fillId="0" borderId="96" applyNumberFormat="0" applyFill="0" applyAlignment="0" applyProtection="0"/>
    <xf numFmtId="0" fontId="70" fillId="89" borderId="97" applyNumberFormat="0" applyFont="0" applyAlignment="0" applyProtection="0"/>
    <xf numFmtId="0" fontId="88" fillId="73" borderId="95" applyNumberFormat="0" applyAlignment="0" applyProtection="0"/>
    <xf numFmtId="49" fontId="23" fillId="0" borderId="98" applyNumberFormat="0" applyFill="0" applyBorder="0" applyProtection="0">
      <alignment horizontal="left" vertical="center"/>
    </xf>
    <xf numFmtId="0" fontId="25" fillId="14" borderId="101">
      <alignment horizontal="left" vertical="center" wrapText="1" indent="2"/>
    </xf>
    <xf numFmtId="0" fontId="76" fillId="86" borderId="95" applyNumberFormat="0" applyAlignment="0" applyProtection="0"/>
    <xf numFmtId="0" fontId="25" fillId="0" borderId="101">
      <alignment horizontal="left" vertical="center" wrapText="1" indent="2"/>
    </xf>
    <xf numFmtId="0" fontId="70" fillId="89" borderId="97" applyNumberFormat="0" applyFont="0" applyAlignment="0" applyProtection="0"/>
    <xf numFmtId="0" fontId="26"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4" fontId="25" fillId="16" borderId="98"/>
    <xf numFmtId="0" fontId="21" fillId="14" borderId="98">
      <alignment horizontal="right" vertical="center"/>
    </xf>
    <xf numFmtId="0" fontId="95" fillId="0" borderId="96" applyNumberFormat="0" applyFill="0" applyAlignment="0" applyProtection="0"/>
    <xf numFmtId="4" fontId="21" fillId="14" borderId="100">
      <alignment horizontal="right" vertical="center"/>
    </xf>
    <xf numFmtId="0" fontId="75" fillId="86" borderId="95" applyNumberFormat="0" applyAlignment="0" applyProtection="0"/>
    <xf numFmtId="0" fontId="21" fillId="14" borderId="99">
      <alignment horizontal="right" vertical="center"/>
    </xf>
    <xf numFmtId="0" fontId="76" fillId="86" borderId="95" applyNumberFormat="0" applyAlignment="0" applyProtection="0"/>
    <xf numFmtId="0" fontId="80" fillId="0" borderId="96" applyNumberFormat="0" applyFill="0" applyAlignment="0" applyProtection="0"/>
    <xf numFmtId="0" fontId="70" fillId="89" borderId="97" applyNumberFormat="0" applyFont="0" applyAlignment="0" applyProtection="0"/>
    <xf numFmtId="4" fontId="21" fillId="14" borderId="99">
      <alignment horizontal="right" vertical="center"/>
    </xf>
    <xf numFmtId="0" fontId="25" fillId="14" borderId="101">
      <alignment horizontal="left" vertical="center" wrapText="1" indent="2"/>
    </xf>
    <xf numFmtId="0" fontId="25" fillId="16" borderId="98"/>
    <xf numFmtId="175" fontId="25" fillId="90" borderId="98" applyNumberFormat="0" applyFont="0" applyBorder="0" applyAlignment="0" applyProtection="0">
      <alignment horizontal="right" vertical="center"/>
    </xf>
    <xf numFmtId="0" fontId="25" fillId="0" borderId="98" applyNumberFormat="0" applyFill="0" applyAlignment="0" applyProtection="0"/>
    <xf numFmtId="4" fontId="25" fillId="0" borderId="98" applyFill="0" applyBorder="0" applyProtection="0">
      <alignment horizontal="right" vertical="center"/>
    </xf>
    <xf numFmtId="4" fontId="21" fillId="9" borderId="98">
      <alignment horizontal="right" vertical="center"/>
    </xf>
    <xf numFmtId="0" fontId="80" fillId="0" borderId="96" applyNumberFormat="0" applyFill="0" applyAlignment="0" applyProtection="0"/>
    <xf numFmtId="49" fontId="23" fillId="0" borderId="98" applyNumberFormat="0" applyFill="0" applyBorder="0" applyProtection="0">
      <alignment horizontal="left" vertical="center"/>
    </xf>
    <xf numFmtId="49" fontId="25" fillId="0" borderId="99" applyNumberFormat="0" applyFont="0" applyFill="0" applyBorder="0" applyProtection="0">
      <alignment horizontal="left" vertical="center" indent="5"/>
    </xf>
    <xf numFmtId="0" fontId="25" fillId="9" borderId="99">
      <alignment horizontal="left" vertical="center"/>
    </xf>
    <xf numFmtId="0" fontId="76" fillId="86" borderId="95" applyNumberFormat="0" applyAlignment="0" applyProtection="0"/>
    <xf numFmtId="4" fontId="21" fillId="14" borderId="100">
      <alignment horizontal="right" vertical="center"/>
    </xf>
    <xf numFmtId="0" fontId="88" fillId="73" borderId="95" applyNumberFormat="0" applyAlignment="0" applyProtection="0"/>
    <xf numFmtId="0" fontId="88" fillId="73" borderId="95" applyNumberFormat="0" applyAlignment="0" applyProtection="0"/>
    <xf numFmtId="0" fontId="70"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0" fontId="21" fillId="14" borderId="98">
      <alignment horizontal="right" vertical="center"/>
    </xf>
    <xf numFmtId="0" fontId="26" fillId="89" borderId="97" applyNumberFormat="0" applyFont="0" applyAlignment="0" applyProtection="0"/>
    <xf numFmtId="4" fontId="25" fillId="0" borderId="98">
      <alignment horizontal="right" vertical="center"/>
    </xf>
    <xf numFmtId="0" fontId="95" fillId="0" borderId="96" applyNumberFormat="0" applyFill="0" applyAlignment="0" applyProtection="0"/>
    <xf numFmtId="0" fontId="21" fillId="14" borderId="98">
      <alignment horizontal="right" vertical="center"/>
    </xf>
    <xf numFmtId="0" fontId="21" fillId="14" borderId="98">
      <alignment horizontal="right" vertical="center"/>
    </xf>
    <xf numFmtId="4" fontId="66" fillId="9" borderId="98">
      <alignment horizontal="right" vertical="center"/>
    </xf>
    <xf numFmtId="0" fontId="21" fillId="9" borderId="98">
      <alignment horizontal="right" vertical="center"/>
    </xf>
    <xf numFmtId="4" fontId="21" fillId="9" borderId="98">
      <alignment horizontal="right" vertical="center"/>
    </xf>
    <xf numFmtId="0" fontId="66" fillId="9" borderId="98">
      <alignment horizontal="right" vertical="center"/>
    </xf>
    <xf numFmtId="4" fontId="66"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21" fillId="14" borderId="100">
      <alignment horizontal="right" vertical="center"/>
    </xf>
    <xf numFmtId="4" fontId="21" fillId="14" borderId="100">
      <alignment horizontal="right" vertical="center"/>
    </xf>
    <xf numFmtId="0" fontId="76"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9" borderId="99">
      <alignment horizontal="left" vertical="center"/>
    </xf>
    <xf numFmtId="0" fontId="88" fillId="73" borderId="95" applyNumberFormat="0" applyAlignment="0" applyProtection="0"/>
    <xf numFmtId="0" fontId="25" fillId="0" borderId="98">
      <alignment horizontal="right" vertical="center"/>
    </xf>
    <xf numFmtId="4" fontId="25" fillId="0" borderId="98">
      <alignment horizontal="right" vertical="center"/>
    </xf>
    <xf numFmtId="0" fontId="25" fillId="0" borderId="98" applyNumberFormat="0" applyFill="0" applyAlignment="0" applyProtection="0"/>
    <xf numFmtId="0" fontId="92" fillId="86" borderId="102" applyNumberFormat="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0" fontId="95" fillId="0" borderId="96" applyNumberFormat="0" applyFill="0" applyAlignment="0" applyProtection="0"/>
    <xf numFmtId="0" fontId="26" fillId="89" borderId="97" applyNumberFormat="0" applyFont="0" applyAlignment="0" applyProtection="0"/>
    <xf numFmtId="0" fontId="70" fillId="89" borderId="97" applyNumberFormat="0" applyFont="0" applyAlignment="0" applyProtection="0"/>
    <xf numFmtId="0" fontId="25" fillId="0" borderId="98" applyNumberFormat="0" applyFill="0" applyAlignment="0" applyProtection="0"/>
    <xf numFmtId="0" fontId="80" fillId="0" borderId="96" applyNumberFormat="0" applyFill="0" applyAlignment="0" applyProtection="0"/>
    <xf numFmtId="0" fontId="95" fillId="0" borderId="96" applyNumberFormat="0" applyFill="0" applyAlignment="0" applyProtection="0"/>
    <xf numFmtId="0" fontId="79" fillId="73" borderId="95" applyNumberFormat="0" applyAlignment="0" applyProtection="0"/>
    <xf numFmtId="0" fontId="76" fillId="86" borderId="95" applyNumberFormat="0" applyAlignment="0" applyProtection="0"/>
    <xf numFmtId="4" fontId="66" fillId="9" borderId="98">
      <alignment horizontal="right" vertical="center"/>
    </xf>
    <xf numFmtId="0" fontId="21" fillId="9" borderId="98">
      <alignment horizontal="right" vertical="center"/>
    </xf>
    <xf numFmtId="175" fontId="25" fillId="90" borderId="98" applyNumberFormat="0" applyFont="0" applyBorder="0" applyAlignment="0" applyProtection="0">
      <alignment horizontal="right" vertical="center"/>
    </xf>
    <xf numFmtId="0" fontId="80" fillId="0" borderId="96" applyNumberFormat="0" applyFill="0" applyAlignment="0" applyProtection="0"/>
    <xf numFmtId="49" fontId="25" fillId="0" borderId="98" applyNumberFormat="0" applyFont="0" applyFill="0" applyBorder="0" applyProtection="0">
      <alignment horizontal="left" vertical="center" indent="2"/>
    </xf>
    <xf numFmtId="49" fontId="25" fillId="0" borderId="99" applyNumberFormat="0" applyFont="0" applyFill="0" applyBorder="0" applyProtection="0">
      <alignment horizontal="left" vertical="center" indent="5"/>
    </xf>
    <xf numFmtId="49" fontId="25" fillId="0" borderId="98" applyNumberFormat="0" applyFont="0" applyFill="0" applyBorder="0" applyProtection="0">
      <alignment horizontal="left" vertical="center" indent="2"/>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101">
      <alignment horizontal="left" vertical="center" wrapText="1" indent="2"/>
    </xf>
    <xf numFmtId="0" fontId="92" fillId="86" borderId="102" applyNumberFormat="0" applyAlignment="0" applyProtection="0"/>
    <xf numFmtId="0" fontId="21" fillId="14" borderId="100">
      <alignment horizontal="right" vertical="center"/>
    </xf>
    <xf numFmtId="0" fontId="79" fillId="73" borderId="95" applyNumberFormat="0" applyAlignment="0" applyProtection="0"/>
    <xf numFmtId="0" fontId="21" fillId="14" borderId="100">
      <alignment horizontal="right" vertical="center"/>
    </xf>
    <xf numFmtId="4" fontId="21" fillId="14" borderId="98">
      <alignment horizontal="right" vertical="center"/>
    </xf>
    <xf numFmtId="0" fontId="21" fillId="14" borderId="98">
      <alignment horizontal="right" vertical="center"/>
    </xf>
    <xf numFmtId="0" fontId="73" fillId="86" borderId="102" applyNumberFormat="0" applyAlignment="0" applyProtection="0"/>
    <xf numFmtId="0" fontId="75" fillId="86" borderId="95" applyNumberFormat="0" applyAlignment="0" applyProtection="0"/>
    <xf numFmtId="0" fontId="80" fillId="0" borderId="96" applyNumberFormat="0" applyFill="0" applyAlignment="0" applyProtection="0"/>
    <xf numFmtId="0" fontId="25" fillId="16" borderId="98"/>
    <xf numFmtId="4" fontId="25" fillId="16" borderId="98"/>
    <xf numFmtId="4" fontId="21" fillId="14" borderId="98">
      <alignment horizontal="right" vertical="center"/>
    </xf>
    <xf numFmtId="0" fontId="66" fillId="9" borderId="98">
      <alignment horizontal="right" vertical="center"/>
    </xf>
    <xf numFmtId="0" fontId="79" fillId="73" borderId="95" applyNumberFormat="0" applyAlignment="0" applyProtection="0"/>
    <xf numFmtId="0" fontId="76" fillId="86" borderId="95" applyNumberFormat="0" applyAlignment="0" applyProtection="0"/>
    <xf numFmtId="4" fontId="25" fillId="0" borderId="98">
      <alignment horizontal="right" vertical="center"/>
    </xf>
    <xf numFmtId="0" fontId="25" fillId="14" borderId="101">
      <alignment horizontal="left" vertical="center" wrapText="1" indent="2"/>
    </xf>
    <xf numFmtId="0" fontId="25" fillId="0" borderId="101">
      <alignment horizontal="left" vertical="center" wrapText="1" indent="2"/>
    </xf>
    <xf numFmtId="0" fontId="92" fillId="86" borderId="102" applyNumberFormat="0" applyAlignment="0" applyProtection="0"/>
    <xf numFmtId="0" fontId="88" fillId="73" borderId="95" applyNumberFormat="0" applyAlignment="0" applyProtection="0"/>
    <xf numFmtId="0" fontId="75" fillId="86" borderId="95" applyNumberFormat="0" applyAlignment="0" applyProtection="0"/>
    <xf numFmtId="0" fontId="73" fillId="86" borderId="102" applyNumberFormat="0" applyAlignment="0" applyProtection="0"/>
    <xf numFmtId="0" fontId="21" fillId="14" borderId="100">
      <alignment horizontal="right" vertical="center"/>
    </xf>
    <xf numFmtId="0" fontId="66" fillId="9" borderId="98">
      <alignment horizontal="right" vertical="center"/>
    </xf>
    <xf numFmtId="4" fontId="21" fillId="9" borderId="98">
      <alignment horizontal="right" vertical="center"/>
    </xf>
    <xf numFmtId="4" fontId="21" fillId="14" borderId="98">
      <alignment horizontal="right" vertical="center"/>
    </xf>
    <xf numFmtId="49" fontId="25" fillId="0" borderId="99" applyNumberFormat="0" applyFont="0" applyFill="0" applyBorder="0" applyProtection="0">
      <alignment horizontal="left" vertical="center" indent="5"/>
    </xf>
    <xf numFmtId="4" fontId="25" fillId="0" borderId="98" applyFill="0" applyBorder="0" applyProtection="0">
      <alignment horizontal="right" vertical="center"/>
    </xf>
    <xf numFmtId="4" fontId="21" fillId="9" borderId="98">
      <alignment horizontal="right" vertical="center"/>
    </xf>
    <xf numFmtId="0" fontId="88" fillId="73" borderId="95" applyNumberFormat="0" applyAlignment="0" applyProtection="0"/>
    <xf numFmtId="0" fontId="79" fillId="73" borderId="95" applyNumberFormat="0" applyAlignment="0" applyProtection="0"/>
    <xf numFmtId="0" fontId="75"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14" borderId="101">
      <alignment horizontal="left" vertical="center" wrapText="1" indent="2"/>
    </xf>
    <xf numFmtId="0" fontId="25" fillId="0" borderId="101">
      <alignment horizontal="left" vertical="center" wrapText="1" indent="2"/>
    </xf>
    <xf numFmtId="0" fontId="73" fillId="86" borderId="102" applyNumberFormat="0" applyAlignment="0" applyProtection="0"/>
    <xf numFmtId="0" fontId="75" fillId="86" borderId="95" applyNumberFormat="0" applyAlignment="0" applyProtection="0"/>
    <xf numFmtId="0" fontId="76" fillId="86" borderId="95" applyNumberFormat="0" applyAlignment="0" applyProtection="0"/>
    <xf numFmtId="0" fontId="79" fillId="73" borderId="95" applyNumberFormat="0" applyAlignment="0" applyProtection="0"/>
    <xf numFmtId="0" fontId="80" fillId="0" borderId="96" applyNumberFormat="0" applyFill="0" applyAlignment="0" applyProtection="0"/>
    <xf numFmtId="0" fontId="88" fillId="73" borderId="95" applyNumberFormat="0" applyAlignment="0" applyProtection="0"/>
    <xf numFmtId="0" fontId="70" fillId="89" borderId="97" applyNumberFormat="0" applyFont="0" applyAlignment="0" applyProtection="0"/>
    <xf numFmtId="0" fontId="26"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0" fontId="76" fillId="86" borderId="95" applyNumberFormat="0" applyAlignment="0" applyProtection="0"/>
    <xf numFmtId="0" fontId="88" fillId="73" borderId="95" applyNumberFormat="0" applyAlignment="0" applyProtection="0"/>
    <xf numFmtId="0" fontId="70"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0" fontId="76" fillId="86" borderId="95" applyNumberFormat="0" applyAlignment="0" applyProtection="0"/>
    <xf numFmtId="0" fontId="88" fillId="73" borderId="95" applyNumberFormat="0" applyAlignment="0" applyProtection="0"/>
    <xf numFmtId="0" fontId="92" fillId="86" borderId="102" applyNumberFormat="0" applyAlignment="0" applyProtection="0"/>
    <xf numFmtId="0" fontId="95" fillId="0" borderId="96" applyNumberFormat="0" applyFill="0" applyAlignment="0" applyProtection="0"/>
    <xf numFmtId="0" fontId="73" fillId="86" borderId="102" applyNumberFormat="0" applyAlignment="0" applyProtection="0"/>
    <xf numFmtId="0" fontId="75" fillId="86" borderId="95" applyNumberFormat="0" applyAlignment="0" applyProtection="0"/>
    <xf numFmtId="0" fontId="80" fillId="0" borderId="96" applyNumberFormat="0" applyFill="0" applyAlignment="0" applyProtection="0"/>
    <xf numFmtId="49" fontId="25" fillId="0" borderId="98" applyNumberFormat="0" applyFont="0" applyFill="0" applyBorder="0" applyProtection="0">
      <alignment horizontal="left" vertical="center" indent="2"/>
    </xf>
    <xf numFmtId="0" fontId="21" fillId="9" borderId="98">
      <alignment horizontal="right" vertical="center"/>
    </xf>
    <xf numFmtId="4" fontId="21" fillId="9" borderId="98">
      <alignment horizontal="right" vertical="center"/>
    </xf>
    <xf numFmtId="0" fontId="66" fillId="9" borderId="98">
      <alignment horizontal="right" vertical="center"/>
    </xf>
    <xf numFmtId="4" fontId="66"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79" fillId="73" borderId="95" applyNumberFormat="0" applyAlignment="0" applyProtection="0"/>
    <xf numFmtId="0" fontId="25" fillId="0" borderId="98">
      <alignment horizontal="right" vertical="center"/>
    </xf>
    <xf numFmtId="4" fontId="25" fillId="0" borderId="98">
      <alignment horizontal="right" vertical="center"/>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98" applyNumberFormat="0" applyFill="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4" fontId="21" fillId="14" borderId="98">
      <alignment horizontal="right" vertical="center"/>
    </xf>
    <xf numFmtId="0" fontId="25" fillId="16" borderId="98"/>
    <xf numFmtId="0" fontId="75" fillId="86" borderId="95" applyNumberFormat="0" applyAlignment="0" applyProtection="0"/>
    <xf numFmtId="0" fontId="21" fillId="9" borderId="98">
      <alignment horizontal="right" vertical="center"/>
    </xf>
    <xf numFmtId="0" fontId="25" fillId="0" borderId="98">
      <alignment horizontal="right" vertical="center"/>
    </xf>
    <xf numFmtId="0" fontId="95" fillId="0" borderId="96" applyNumberFormat="0" applyFill="0" applyAlignment="0" applyProtection="0"/>
    <xf numFmtId="0" fontId="25" fillId="9" borderId="99">
      <alignment horizontal="left" vertical="center"/>
    </xf>
    <xf numFmtId="0" fontId="88" fillId="73" borderId="95" applyNumberFormat="0" applyAlignment="0" applyProtection="0"/>
    <xf numFmtId="175" fontId="25" fillId="90" borderId="98" applyNumberFormat="0" applyFont="0" applyBorder="0" applyAlignment="0" applyProtection="0">
      <alignment horizontal="right" vertical="center"/>
    </xf>
    <xf numFmtId="0" fontId="70" fillId="89" borderId="97" applyNumberFormat="0" applyFont="0" applyAlignment="0" applyProtection="0"/>
    <xf numFmtId="0" fontId="25" fillId="0" borderId="101">
      <alignment horizontal="left" vertical="center" wrapText="1" indent="2"/>
    </xf>
    <xf numFmtId="4" fontId="25" fillId="16" borderId="98"/>
    <xf numFmtId="49" fontId="23" fillId="0" borderId="98" applyNumberFormat="0" applyFill="0" applyBorder="0" applyProtection="0">
      <alignment horizontal="left" vertical="center"/>
    </xf>
    <xf numFmtId="0" fontId="25" fillId="0" borderId="98">
      <alignment horizontal="right" vertical="center"/>
    </xf>
    <xf numFmtId="4" fontId="21" fillId="14" borderId="100">
      <alignment horizontal="right" vertical="center"/>
    </xf>
    <xf numFmtId="4" fontId="21" fillId="14" borderId="98">
      <alignment horizontal="right" vertical="center"/>
    </xf>
    <xf numFmtId="4" fontId="21" fillId="14" borderId="98">
      <alignment horizontal="right" vertical="center"/>
    </xf>
    <xf numFmtId="0" fontId="66" fillId="9" borderId="98">
      <alignment horizontal="right" vertical="center"/>
    </xf>
    <xf numFmtId="0" fontId="21" fillId="9" borderId="98">
      <alignment horizontal="right" vertical="center"/>
    </xf>
    <xf numFmtId="49" fontId="25" fillId="0" borderId="98" applyNumberFormat="0" applyFont="0" applyFill="0" applyBorder="0" applyProtection="0">
      <alignment horizontal="left" vertical="center" indent="2"/>
    </xf>
    <xf numFmtId="0" fontId="88" fillId="73" borderId="95" applyNumberFormat="0" applyAlignment="0" applyProtection="0"/>
    <xf numFmtId="0" fontId="73" fillId="86" borderId="102" applyNumberFormat="0" applyAlignment="0" applyProtection="0"/>
    <xf numFmtId="49" fontId="25" fillId="0" borderId="98" applyNumberFormat="0" applyFont="0" applyFill="0" applyBorder="0" applyProtection="0">
      <alignment horizontal="left" vertical="center" indent="2"/>
    </xf>
    <xf numFmtId="0" fontId="79" fillId="73" borderId="95" applyNumberFormat="0" applyAlignment="0" applyProtection="0"/>
    <xf numFmtId="4" fontId="25" fillId="0" borderId="98" applyFill="0" applyBorder="0" applyProtection="0">
      <alignment horizontal="right" vertical="center"/>
    </xf>
    <xf numFmtId="0" fontId="76" fillId="86" borderId="95" applyNumberFormat="0" applyAlignment="0" applyProtection="0"/>
    <xf numFmtId="0" fontId="95" fillId="0" borderId="96" applyNumberFormat="0" applyFill="0" applyAlignment="0" applyProtection="0"/>
    <xf numFmtId="0" fontId="92" fillId="86" borderId="102" applyNumberFormat="0" applyAlignment="0" applyProtection="0"/>
    <xf numFmtId="0" fontId="25" fillId="0" borderId="98" applyNumberFormat="0" applyFill="0" applyAlignment="0" applyProtection="0"/>
    <xf numFmtId="4" fontId="25" fillId="0" borderId="98">
      <alignment horizontal="right" vertical="center"/>
    </xf>
    <xf numFmtId="0" fontId="25" fillId="0" borderId="98">
      <alignment horizontal="right" vertical="center"/>
    </xf>
    <xf numFmtId="0" fontId="88" fillId="73" borderId="95" applyNumberFormat="0" applyAlignment="0" applyProtection="0"/>
    <xf numFmtId="0" fontId="73" fillId="86" borderId="102" applyNumberFormat="0" applyAlignment="0" applyProtection="0"/>
    <xf numFmtId="0" fontId="75" fillId="86" borderId="95" applyNumberFormat="0" applyAlignment="0" applyProtection="0"/>
    <xf numFmtId="0" fontId="25" fillId="14" borderId="101">
      <alignment horizontal="left" vertical="center" wrapText="1" indent="2"/>
    </xf>
    <xf numFmtId="0" fontId="76" fillId="86" borderId="95" applyNumberFormat="0" applyAlignment="0" applyProtection="0"/>
    <xf numFmtId="0" fontId="76" fillId="86" borderId="95" applyNumberFormat="0" applyAlignment="0" applyProtection="0"/>
    <xf numFmtId="4" fontId="21" fillId="14" borderId="99">
      <alignment horizontal="right" vertical="center"/>
    </xf>
    <xf numFmtId="0" fontId="21" fillId="14" borderId="99">
      <alignment horizontal="right" vertical="center"/>
    </xf>
    <xf numFmtId="0" fontId="21" fillId="14" borderId="98">
      <alignment horizontal="right" vertical="center"/>
    </xf>
    <xf numFmtId="4" fontId="66" fillId="9" borderId="98">
      <alignment horizontal="right" vertical="center"/>
    </xf>
    <xf numFmtId="0" fontId="79" fillId="73" borderId="95" applyNumberFormat="0" applyAlignment="0" applyProtection="0"/>
    <xf numFmtId="0" fontId="80" fillId="0" borderId="96" applyNumberFormat="0" applyFill="0" applyAlignment="0" applyProtection="0"/>
    <xf numFmtId="0" fontId="95" fillId="0" borderId="96" applyNumberFormat="0" applyFill="0" applyAlignment="0" applyProtection="0"/>
    <xf numFmtId="0" fontId="70" fillId="89" borderId="97" applyNumberFormat="0" applyFont="0" applyAlignment="0" applyProtection="0"/>
    <xf numFmtId="0" fontId="88" fillId="73" borderId="95" applyNumberFormat="0" applyAlignment="0" applyProtection="0"/>
    <xf numFmtId="49" fontId="23" fillId="0" borderId="98" applyNumberFormat="0" applyFill="0" applyBorder="0" applyProtection="0">
      <alignment horizontal="left" vertical="center"/>
    </xf>
    <xf numFmtId="0" fontId="25" fillId="14" borderId="101">
      <alignment horizontal="left" vertical="center" wrapText="1" indent="2"/>
    </xf>
    <xf numFmtId="0" fontId="76" fillId="86" borderId="95" applyNumberFormat="0" applyAlignment="0" applyProtection="0"/>
    <xf numFmtId="0" fontId="25" fillId="0" borderId="101">
      <alignment horizontal="left" vertical="center" wrapText="1" indent="2"/>
    </xf>
    <xf numFmtId="0" fontId="70" fillId="89" borderId="97" applyNumberFormat="0" applyFont="0" applyAlignment="0" applyProtection="0"/>
    <xf numFmtId="0" fontId="26"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4" fontId="25" fillId="16" borderId="98"/>
    <xf numFmtId="0" fontId="21" fillId="14" borderId="98">
      <alignment horizontal="right" vertical="center"/>
    </xf>
    <xf numFmtId="0" fontId="95" fillId="0" borderId="96" applyNumberFormat="0" applyFill="0" applyAlignment="0" applyProtection="0"/>
    <xf numFmtId="4" fontId="21" fillId="14" borderId="100">
      <alignment horizontal="right" vertical="center"/>
    </xf>
    <xf numFmtId="0" fontId="75" fillId="86" borderId="95" applyNumberFormat="0" applyAlignment="0" applyProtection="0"/>
    <xf numFmtId="0" fontId="21" fillId="14" borderId="99">
      <alignment horizontal="right" vertical="center"/>
    </xf>
    <xf numFmtId="0" fontId="76" fillId="86" borderId="95" applyNumberFormat="0" applyAlignment="0" applyProtection="0"/>
    <xf numFmtId="0" fontId="80" fillId="0" borderId="96" applyNumberFormat="0" applyFill="0" applyAlignment="0" applyProtection="0"/>
    <xf numFmtId="0" fontId="70" fillId="89" borderId="97" applyNumberFormat="0" applyFont="0" applyAlignment="0" applyProtection="0"/>
    <xf numFmtId="4" fontId="21" fillId="14" borderId="99">
      <alignment horizontal="right" vertical="center"/>
    </xf>
    <xf numFmtId="0" fontId="25" fillId="14" borderId="101">
      <alignment horizontal="left" vertical="center" wrapText="1" indent="2"/>
    </xf>
    <xf numFmtId="0" fontId="25" fillId="16" borderId="98"/>
    <xf numFmtId="175" fontId="25" fillId="90" borderId="98" applyNumberFormat="0" applyFont="0" applyBorder="0" applyAlignment="0" applyProtection="0">
      <alignment horizontal="right" vertical="center"/>
    </xf>
    <xf numFmtId="0" fontId="25" fillId="0" borderId="98" applyNumberFormat="0" applyFill="0" applyAlignment="0" applyProtection="0"/>
    <xf numFmtId="4" fontId="25" fillId="0" borderId="98" applyFill="0" applyBorder="0" applyProtection="0">
      <alignment horizontal="right" vertical="center"/>
    </xf>
    <xf numFmtId="4" fontId="21" fillId="9" borderId="98">
      <alignment horizontal="right" vertical="center"/>
    </xf>
    <xf numFmtId="0" fontId="80" fillId="0" borderId="96" applyNumberFormat="0" applyFill="0" applyAlignment="0" applyProtection="0"/>
    <xf numFmtId="49" fontId="23" fillId="0" borderId="98" applyNumberFormat="0" applyFill="0" applyBorder="0" applyProtection="0">
      <alignment horizontal="left" vertical="center"/>
    </xf>
    <xf numFmtId="49" fontId="25" fillId="0" borderId="99" applyNumberFormat="0" applyFont="0" applyFill="0" applyBorder="0" applyProtection="0">
      <alignment horizontal="left" vertical="center" indent="5"/>
    </xf>
    <xf numFmtId="0" fontId="25" fillId="9" borderId="99">
      <alignment horizontal="left" vertical="center"/>
    </xf>
    <xf numFmtId="0" fontId="76" fillId="86" borderId="95" applyNumberFormat="0" applyAlignment="0" applyProtection="0"/>
    <xf numFmtId="4" fontId="21" fillId="14" borderId="100">
      <alignment horizontal="right" vertical="center"/>
    </xf>
    <xf numFmtId="0" fontId="88" fillId="73" borderId="95" applyNumberFormat="0" applyAlignment="0" applyProtection="0"/>
    <xf numFmtId="0" fontId="88" fillId="73" borderId="95" applyNumberFormat="0" applyAlignment="0" applyProtection="0"/>
    <xf numFmtId="0" fontId="70"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0" fontId="21" fillId="14" borderId="98">
      <alignment horizontal="right" vertical="center"/>
    </xf>
    <xf numFmtId="0" fontId="26" fillId="89" borderId="97" applyNumberFormat="0" applyFont="0" applyAlignment="0" applyProtection="0"/>
    <xf numFmtId="4" fontId="25" fillId="0" borderId="98">
      <alignment horizontal="right" vertical="center"/>
    </xf>
    <xf numFmtId="0" fontId="95" fillId="0" borderId="96" applyNumberFormat="0" applyFill="0" applyAlignment="0" applyProtection="0"/>
    <xf numFmtId="0" fontId="21" fillId="14" borderId="98">
      <alignment horizontal="right" vertical="center"/>
    </xf>
    <xf numFmtId="0" fontId="21" fillId="14" borderId="98">
      <alignment horizontal="right" vertical="center"/>
    </xf>
    <xf numFmtId="4" fontId="66" fillId="9" borderId="98">
      <alignment horizontal="right" vertical="center"/>
    </xf>
    <xf numFmtId="0" fontId="21" fillId="9" borderId="98">
      <alignment horizontal="right" vertical="center"/>
    </xf>
    <xf numFmtId="4" fontId="21" fillId="9" borderId="98">
      <alignment horizontal="right" vertical="center"/>
    </xf>
    <xf numFmtId="0" fontId="66" fillId="9" borderId="98">
      <alignment horizontal="right" vertical="center"/>
    </xf>
    <xf numFmtId="4" fontId="66"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21" fillId="14" borderId="100">
      <alignment horizontal="right" vertical="center"/>
    </xf>
    <xf numFmtId="4" fontId="21" fillId="14" borderId="100">
      <alignment horizontal="right" vertical="center"/>
    </xf>
    <xf numFmtId="0" fontId="76"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9" borderId="99">
      <alignment horizontal="left" vertical="center"/>
    </xf>
    <xf numFmtId="0" fontId="88" fillId="73" borderId="95" applyNumberFormat="0" applyAlignment="0" applyProtection="0"/>
    <xf numFmtId="0" fontId="25" fillId="0" borderId="98">
      <alignment horizontal="right" vertical="center"/>
    </xf>
    <xf numFmtId="4" fontId="25" fillId="0" borderId="98">
      <alignment horizontal="right" vertical="center"/>
    </xf>
    <xf numFmtId="0" fontId="25" fillId="0" borderId="98" applyNumberFormat="0" applyFill="0" applyAlignment="0" applyProtection="0"/>
    <xf numFmtId="0" fontId="92" fillId="86" borderId="102" applyNumberFormat="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0" fontId="95" fillId="0" borderId="96" applyNumberFormat="0" applyFill="0" applyAlignment="0" applyProtection="0"/>
    <xf numFmtId="0" fontId="26" fillId="89" borderId="97" applyNumberFormat="0" applyFont="0" applyAlignment="0" applyProtection="0"/>
    <xf numFmtId="0" fontId="70" fillId="89" borderId="97" applyNumberFormat="0" applyFont="0" applyAlignment="0" applyProtection="0"/>
    <xf numFmtId="0" fontId="25" fillId="0" borderId="98" applyNumberFormat="0" applyFill="0" applyAlignment="0" applyProtection="0"/>
    <xf numFmtId="0" fontId="80" fillId="0" borderId="96" applyNumberFormat="0" applyFill="0" applyAlignment="0" applyProtection="0"/>
    <xf numFmtId="0" fontId="95" fillId="0" borderId="96" applyNumberFormat="0" applyFill="0" applyAlignment="0" applyProtection="0"/>
    <xf numFmtId="0" fontId="79" fillId="73" borderId="95" applyNumberFormat="0" applyAlignment="0" applyProtection="0"/>
    <xf numFmtId="0" fontId="76" fillId="86" borderId="95" applyNumberFormat="0" applyAlignment="0" applyProtection="0"/>
    <xf numFmtId="4" fontId="66" fillId="9" borderId="98">
      <alignment horizontal="right" vertical="center"/>
    </xf>
    <xf numFmtId="0" fontId="21" fillId="9" borderId="98">
      <alignment horizontal="right" vertical="center"/>
    </xf>
    <xf numFmtId="175" fontId="25" fillId="90" borderId="98" applyNumberFormat="0" applyFont="0" applyBorder="0" applyAlignment="0" applyProtection="0">
      <alignment horizontal="right" vertical="center"/>
    </xf>
    <xf numFmtId="0" fontId="80" fillId="0" borderId="96" applyNumberFormat="0" applyFill="0" applyAlignment="0" applyProtection="0"/>
    <xf numFmtId="49" fontId="25" fillId="0" borderId="98" applyNumberFormat="0" applyFont="0" applyFill="0" applyBorder="0" applyProtection="0">
      <alignment horizontal="left" vertical="center" indent="2"/>
    </xf>
    <xf numFmtId="49" fontId="25" fillId="0" borderId="99" applyNumberFormat="0" applyFont="0" applyFill="0" applyBorder="0" applyProtection="0">
      <alignment horizontal="left" vertical="center" indent="5"/>
    </xf>
    <xf numFmtId="49" fontId="25" fillId="0" borderId="98" applyNumberFormat="0" applyFont="0" applyFill="0" applyBorder="0" applyProtection="0">
      <alignment horizontal="left" vertical="center" indent="2"/>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101">
      <alignment horizontal="left" vertical="center" wrapText="1" indent="2"/>
    </xf>
    <xf numFmtId="0" fontId="92" fillId="86" borderId="102" applyNumberFormat="0" applyAlignment="0" applyProtection="0"/>
    <xf numFmtId="0" fontId="21" fillId="14" borderId="100">
      <alignment horizontal="right" vertical="center"/>
    </xf>
    <xf numFmtId="0" fontId="79" fillId="73" borderId="95" applyNumberFormat="0" applyAlignment="0" applyProtection="0"/>
    <xf numFmtId="0" fontId="21" fillId="14" borderId="100">
      <alignment horizontal="right" vertical="center"/>
    </xf>
    <xf numFmtId="4" fontId="21" fillId="14" borderId="98">
      <alignment horizontal="right" vertical="center"/>
    </xf>
    <xf numFmtId="0" fontId="21" fillId="14" borderId="98">
      <alignment horizontal="right" vertical="center"/>
    </xf>
    <xf numFmtId="0" fontId="73" fillId="86" borderId="102" applyNumberFormat="0" applyAlignment="0" applyProtection="0"/>
    <xf numFmtId="0" fontId="75" fillId="86" borderId="95" applyNumberFormat="0" applyAlignment="0" applyProtection="0"/>
    <xf numFmtId="0" fontId="80" fillId="0" borderId="96" applyNumberFormat="0" applyFill="0" applyAlignment="0" applyProtection="0"/>
    <xf numFmtId="0" fontId="25" fillId="16" borderId="98"/>
    <xf numFmtId="4" fontId="25" fillId="16" borderId="98"/>
    <xf numFmtId="4" fontId="21" fillId="14" borderId="98">
      <alignment horizontal="right" vertical="center"/>
    </xf>
    <xf numFmtId="0" fontId="66" fillId="9" borderId="98">
      <alignment horizontal="right" vertical="center"/>
    </xf>
    <xf numFmtId="0" fontId="79" fillId="73" borderId="95" applyNumberFormat="0" applyAlignment="0" applyProtection="0"/>
    <xf numFmtId="0" fontId="76" fillId="86" borderId="95" applyNumberFormat="0" applyAlignment="0" applyProtection="0"/>
    <xf numFmtId="4" fontId="25" fillId="0" borderId="98">
      <alignment horizontal="right" vertical="center"/>
    </xf>
    <xf numFmtId="0" fontId="25" fillId="14" borderId="101">
      <alignment horizontal="left" vertical="center" wrapText="1" indent="2"/>
    </xf>
    <xf numFmtId="0" fontId="25" fillId="0" borderId="101">
      <alignment horizontal="left" vertical="center" wrapText="1" indent="2"/>
    </xf>
    <xf numFmtId="0" fontId="92" fillId="86" borderId="102" applyNumberFormat="0" applyAlignment="0" applyProtection="0"/>
    <xf numFmtId="0" fontId="88" fillId="73" borderId="95" applyNumberFormat="0" applyAlignment="0" applyProtection="0"/>
    <xf numFmtId="0" fontId="75" fillId="86" borderId="95" applyNumberFormat="0" applyAlignment="0" applyProtection="0"/>
    <xf numFmtId="0" fontId="73" fillId="86" borderId="102" applyNumberFormat="0" applyAlignment="0" applyProtection="0"/>
    <xf numFmtId="0" fontId="21" fillId="14" borderId="100">
      <alignment horizontal="right" vertical="center"/>
    </xf>
    <xf numFmtId="0" fontId="66" fillId="9" borderId="98">
      <alignment horizontal="right" vertical="center"/>
    </xf>
    <xf numFmtId="4" fontId="21" fillId="9" borderId="98">
      <alignment horizontal="right" vertical="center"/>
    </xf>
    <xf numFmtId="4" fontId="21" fillId="14" borderId="98">
      <alignment horizontal="right" vertical="center"/>
    </xf>
    <xf numFmtId="49" fontId="25" fillId="0" borderId="99" applyNumberFormat="0" applyFont="0" applyFill="0" applyBorder="0" applyProtection="0">
      <alignment horizontal="left" vertical="center" indent="5"/>
    </xf>
    <xf numFmtId="4" fontId="25" fillId="0" borderId="98" applyFill="0" applyBorder="0" applyProtection="0">
      <alignment horizontal="right" vertical="center"/>
    </xf>
    <xf numFmtId="4" fontId="21" fillId="9" borderId="98">
      <alignment horizontal="right" vertical="center"/>
    </xf>
    <xf numFmtId="0" fontId="88" fillId="73" borderId="95" applyNumberFormat="0" applyAlignment="0" applyProtection="0"/>
    <xf numFmtId="0" fontId="79" fillId="73" borderId="95" applyNumberFormat="0" applyAlignment="0" applyProtection="0"/>
    <xf numFmtId="0" fontId="75"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14" borderId="101">
      <alignment horizontal="left" vertical="center" wrapText="1" indent="2"/>
    </xf>
    <xf numFmtId="0" fontId="2" fillId="53" borderId="0" applyNumberFormat="0" applyBorder="0" applyAlignment="0" applyProtection="0"/>
    <xf numFmtId="0" fontId="63" fillId="0" borderId="0" applyNumberFormat="0" applyFill="0" applyBorder="0" applyAlignment="0" applyProtection="0"/>
    <xf numFmtId="0" fontId="64" fillId="58" borderId="0" applyNumberFormat="0" applyBorder="0" applyAlignment="0" applyProtection="0"/>
    <xf numFmtId="0" fontId="2" fillId="63" borderId="0" applyNumberFormat="0" applyBorder="0" applyAlignment="0" applyProtection="0"/>
    <xf numFmtId="0" fontId="64" fillId="55" borderId="0" applyNumberFormat="0" applyBorder="0" applyAlignment="0" applyProtection="0"/>
    <xf numFmtId="0" fontId="64" fillId="52" borderId="0" applyNumberFormat="0" applyBorder="0" applyAlignment="0" applyProtection="0"/>
    <xf numFmtId="0" fontId="60" fillId="46" borderId="57"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2"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1" fillId="46" borderId="56" applyNumberFormat="0" applyAlignment="0" applyProtection="0"/>
    <xf numFmtId="0" fontId="2" fillId="51" borderId="0" applyNumberFormat="0" applyBorder="0" applyAlignment="0" applyProtection="0"/>
    <xf numFmtId="0" fontId="64" fillId="61" borderId="0" applyNumberFormat="0" applyBorder="0" applyAlignment="0" applyProtection="0"/>
    <xf numFmtId="43" fontId="5" fillId="0" borderId="0" applyFont="0" applyFill="0" applyBorder="0" applyAlignment="0" applyProtection="0"/>
    <xf numFmtId="9" fontId="1" fillId="0" borderId="0" applyFont="0" applyFill="0" applyBorder="0" applyAlignment="0" applyProtection="0"/>
  </cellStyleXfs>
  <cellXfs count="518">
    <xf numFmtId="0" fontId="0" fillId="0" borderId="0" xfId="0"/>
    <xf numFmtId="0" fontId="0" fillId="0" borderId="0" xfId="0" applyFill="1" applyAlignment="1">
      <alignment wrapText="1"/>
    </xf>
    <xf numFmtId="0" fontId="5" fillId="0" borderId="0" xfId="0" applyFont="1" applyAlignment="1">
      <alignment wrapText="1"/>
    </xf>
    <xf numFmtId="0" fontId="4" fillId="0" borderId="0" xfId="0" applyFont="1" applyAlignment="1">
      <alignment wrapText="1"/>
    </xf>
    <xf numFmtId="0" fontId="0" fillId="0" borderId="0" xfId="0" applyAlignment="1">
      <alignment wrapText="1"/>
    </xf>
    <xf numFmtId="0" fontId="6"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5" fillId="0" borderId="0" xfId="0" applyNumberFormat="1" applyFont="1" applyFill="1" applyBorder="1" applyAlignment="1">
      <alignment wrapText="1"/>
    </xf>
    <xf numFmtId="0" fontId="0" fillId="0" borderId="1" xfId="0" applyBorder="1" applyAlignment="1"/>
    <xf numFmtId="0" fontId="12" fillId="0" borderId="0" xfId="3" applyAlignment="1"/>
    <xf numFmtId="0" fontId="4" fillId="0" borderId="0" xfId="0" applyFont="1" applyAlignment="1"/>
    <xf numFmtId="0" fontId="4"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10"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4"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Fill="1" applyBorder="1" applyAlignment="1">
      <alignment horizontal="left"/>
    </xf>
    <xf numFmtId="0" fontId="17" fillId="0" borderId="11" xfId="0" applyFont="1" applyFill="1" applyBorder="1" applyAlignment="1">
      <alignment horizontal="left" wrapText="1"/>
    </xf>
    <xf numFmtId="167" fontId="18" fillId="0" borderId="12" xfId="0" applyNumberFormat="1" applyFont="1" applyFill="1" applyBorder="1" applyAlignment="1">
      <alignment horizontal="center" wrapText="1"/>
    </xf>
    <xf numFmtId="167" fontId="18" fillId="0" borderId="13" xfId="0" applyNumberFormat="1" applyFont="1" applyFill="1" applyBorder="1" applyAlignment="1">
      <alignment horizontal="center" wrapText="1"/>
    </xf>
    <xf numFmtId="0" fontId="17" fillId="0" borderId="14" xfId="0" applyFont="1" applyFill="1" applyBorder="1" applyAlignment="1">
      <alignment horizontal="left" wrapText="1"/>
    </xf>
    <xf numFmtId="167" fontId="18" fillId="0" borderId="15" xfId="0" applyNumberFormat="1" applyFont="1" applyFill="1" applyBorder="1" applyAlignment="1">
      <alignment horizontal="center" wrapText="1"/>
    </xf>
    <xf numFmtId="167" fontId="18" fillId="0" borderId="16" xfId="0" applyNumberFormat="1" applyFont="1" applyFill="1" applyBorder="1" applyAlignment="1">
      <alignment horizontal="center" wrapText="1"/>
    </xf>
    <xf numFmtId="0" fontId="19" fillId="0" borderId="0" xfId="0" applyFont="1" applyFill="1" applyBorder="1" applyAlignment="1">
      <alignment horizontal="left"/>
    </xf>
    <xf numFmtId="16" fontId="0" fillId="0" borderId="0" xfId="0" applyNumberFormat="1" applyAlignment="1"/>
    <xf numFmtId="0" fontId="17" fillId="0" borderId="17" xfId="0" applyFont="1" applyFill="1" applyBorder="1" applyAlignment="1">
      <alignment horizontal="left" wrapText="1"/>
    </xf>
    <xf numFmtId="167" fontId="18" fillId="0" borderId="18" xfId="0" applyNumberFormat="1" applyFont="1" applyFill="1" applyBorder="1" applyAlignment="1">
      <alignment horizontal="center" wrapText="1"/>
    </xf>
    <xf numFmtId="167" fontId="18"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8" fillId="0" borderId="0" xfId="2" applyAlignment="1"/>
    <xf numFmtId="0" fontId="4" fillId="2" borderId="0" xfId="0" applyFont="1" applyFill="1" applyAlignment="1"/>
    <xf numFmtId="0" fontId="11" fillId="3" borderId="0" xfId="0" applyFont="1" applyFill="1" applyBorder="1" applyAlignment="1">
      <alignment wrapText="1"/>
    </xf>
    <xf numFmtId="0" fontId="0" fillId="0" borderId="0" xfId="0" applyNumberFormat="1" applyFill="1" applyAlignment="1">
      <alignment horizontal="left" wrapText="1"/>
    </xf>
    <xf numFmtId="0" fontId="11" fillId="2" borderId="0" xfId="0" applyFont="1" applyFill="1" applyBorder="1" applyAlignment="1">
      <alignment wrapText="1"/>
    </xf>
    <xf numFmtId="0" fontId="11"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6" fillId="0" borderId="0" xfId="0" applyNumberFormat="1" applyFont="1" applyFill="1" applyBorder="1" applyAlignment="1">
      <alignment wrapText="1"/>
    </xf>
    <xf numFmtId="0" fontId="5" fillId="0" borderId="0" xfId="0" applyNumberFormat="1" applyFont="1" applyFill="1" applyBorder="1" applyAlignment="1">
      <alignment horizontal="left" wrapText="1"/>
    </xf>
    <xf numFmtId="9" fontId="5" fillId="0" borderId="0" xfId="1" applyNumberFormat="1" applyFont="1" applyFill="1" applyBorder="1" applyAlignment="1">
      <alignment wrapText="1"/>
    </xf>
    <xf numFmtId="0" fontId="5" fillId="0" borderId="0" xfId="0" applyFont="1" applyFill="1" applyBorder="1" applyAlignment="1">
      <alignment wrapText="1"/>
    </xf>
    <xf numFmtId="49" fontId="5" fillId="0" borderId="0" xfId="1" applyNumberFormat="1" applyFont="1" applyFill="1" applyBorder="1" applyAlignment="1">
      <alignment wrapText="1"/>
    </xf>
    <xf numFmtId="0" fontId="6" fillId="0" borderId="0" xfId="0" applyNumberFormat="1" applyFont="1" applyFill="1" applyBorder="1" applyAlignment="1">
      <alignment wrapText="1"/>
    </xf>
    <xf numFmtId="0" fontId="5" fillId="0" borderId="0" xfId="0" applyNumberFormat="1" applyFont="1" applyFill="1" applyBorder="1" applyAlignment="1">
      <alignment wrapText="1"/>
    </xf>
    <xf numFmtId="0" fontId="0" fillId="0" borderId="0" xfId="0" applyNumberFormat="1" applyAlignment="1">
      <alignment wrapText="1"/>
    </xf>
    <xf numFmtId="0" fontId="20" fillId="8" borderId="25" xfId="7" applyFont="1" applyFill="1" applyBorder="1" applyAlignment="1"/>
    <xf numFmtId="0" fontId="21" fillId="8" borderId="0" xfId="8" applyNumberFormat="1" applyFont="1" applyFill="1" applyBorder="1" applyAlignment="1">
      <alignment horizontal="right"/>
    </xf>
    <xf numFmtId="0" fontId="4" fillId="13" borderId="0" xfId="0" applyFont="1" applyFill="1" applyAlignment="1">
      <alignment wrapText="1"/>
    </xf>
    <xf numFmtId="1" fontId="4" fillId="13" borderId="0" xfId="0" applyNumberFormat="1" applyFont="1" applyFill="1" applyAlignment="1">
      <alignment wrapText="1"/>
    </xf>
    <xf numFmtId="0" fontId="27" fillId="8" borderId="0" xfId="3" applyFont="1" applyFill="1" applyBorder="1" applyAlignment="1"/>
    <xf numFmtId="0" fontId="26" fillId="8" borderId="0" xfId="3" applyFont="1" applyFill="1" applyBorder="1" applyAlignment="1"/>
    <xf numFmtId="0" fontId="12" fillId="8" borderId="0" xfId="3" applyFill="1"/>
    <xf numFmtId="0" fontId="23" fillId="14" borderId="42" xfId="13" applyFont="1" applyFill="1" applyBorder="1" applyAlignment="1">
      <alignment horizontal="center" vertical="center"/>
    </xf>
    <xf numFmtId="0" fontId="23" fillId="14" borderId="29" xfId="13" applyFont="1" applyFill="1" applyBorder="1" applyAlignment="1">
      <alignment vertical="center"/>
    </xf>
    <xf numFmtId="2" fontId="29" fillId="7" borderId="29" xfId="0" applyNumberFormat="1" applyFont="1" applyFill="1" applyBorder="1" applyAlignment="1">
      <alignment horizontal="right"/>
    </xf>
    <xf numFmtId="0" fontId="23" fillId="14" borderId="39" xfId="13" applyFont="1" applyFill="1" applyBorder="1" applyAlignment="1">
      <alignment vertical="center"/>
    </xf>
    <xf numFmtId="0" fontId="23" fillId="14" borderId="29" xfId="13" applyFont="1" applyFill="1" applyBorder="1" applyAlignment="1">
      <alignment horizontal="left" vertical="center" indent="1"/>
    </xf>
    <xf numFmtId="0" fontId="23" fillId="14" borderId="39" xfId="13" applyFont="1" applyFill="1" applyBorder="1" applyAlignment="1">
      <alignment horizontal="left" vertical="center"/>
    </xf>
    <xf numFmtId="0" fontId="23" fillId="14" borderId="29" xfId="13" applyFont="1" applyFill="1" applyBorder="1" applyAlignment="1">
      <alignment horizontal="left" vertical="center"/>
    </xf>
    <xf numFmtId="2" fontId="4" fillId="13" borderId="0" xfId="0" applyNumberFormat="1" applyFont="1" applyFill="1" applyAlignment="1">
      <alignment wrapText="1"/>
    </xf>
    <xf numFmtId="4" fontId="23" fillId="9" borderId="29" xfId="14" applyNumberFormat="1" applyFont="1" applyFill="1" applyBorder="1" applyAlignment="1">
      <alignment horizontal="center" vertical="center"/>
    </xf>
    <xf numFmtId="0" fontId="27" fillId="8" borderId="0" xfId="13" applyFont="1" applyFill="1" applyAlignment="1">
      <alignment vertical="center"/>
    </xf>
    <xf numFmtId="0" fontId="23" fillId="8" borderId="0" xfId="7" applyFont="1" applyFill="1" applyAlignment="1">
      <alignment vertical="center"/>
    </xf>
    <xf numFmtId="4" fontId="23" fillId="9" borderId="29" xfId="14" applyNumberFormat="1" applyFont="1" applyFill="1" applyBorder="1" applyAlignment="1">
      <alignment horizontal="center" vertical="center" textRotation="90"/>
    </xf>
    <xf numFmtId="0" fontId="31" fillId="9" borderId="29" xfId="10" applyFont="1" applyFill="1" applyBorder="1" applyAlignment="1">
      <alignment horizontal="left" vertical="center" indent="4"/>
    </xf>
    <xf numFmtId="2" fontId="23" fillId="9" borderId="44" xfId="13" applyNumberFormat="1" applyFont="1" applyFill="1" applyBorder="1" applyAlignment="1">
      <alignment horizontal="left" vertical="center"/>
    </xf>
    <xf numFmtId="2" fontId="23" fillId="9" borderId="29" xfId="13" applyNumberFormat="1" applyFont="1" applyFill="1" applyBorder="1" applyAlignment="1">
      <alignment horizontal="left" vertical="center"/>
    </xf>
    <xf numFmtId="2" fontId="23" fillId="9" borderId="39" xfId="13" applyNumberFormat="1" applyFont="1" applyFill="1" applyBorder="1" applyAlignment="1">
      <alignment horizontal="left" vertical="center"/>
    </xf>
    <xf numFmtId="0" fontId="23" fillId="13" borderId="0" xfId="9" applyFont="1" applyFill="1" applyBorder="1" applyAlignment="1" applyProtection="1">
      <alignment horizontal="left" vertical="center"/>
    </xf>
    <xf numFmtId="2" fontId="4" fillId="13" borderId="0" xfId="0" applyNumberFormat="1" applyFont="1" applyFill="1"/>
    <xf numFmtId="0" fontId="23" fillId="9" borderId="32" xfId="15" applyFont="1" applyFill="1" applyBorder="1" applyAlignment="1">
      <alignment horizontal="center" vertical="center" wrapText="1"/>
    </xf>
    <xf numFmtId="0" fontId="23" fillId="9" borderId="44" xfId="15" applyFont="1" applyFill="1" applyBorder="1" applyAlignment="1">
      <alignment vertical="top" wrapText="1"/>
    </xf>
    <xf numFmtId="0" fontId="23" fillId="9" borderId="39" xfId="15" applyFont="1" applyFill="1" applyBorder="1" applyAlignment="1">
      <alignment horizontal="left" vertical="top" wrapText="1"/>
    </xf>
    <xf numFmtId="0" fontId="23" fillId="9" borderId="29" xfId="15" applyFont="1" applyFill="1" applyBorder="1" applyAlignment="1">
      <alignment horizontal="left" vertical="top" wrapText="1"/>
    </xf>
    <xf numFmtId="0" fontId="4" fillId="13" borderId="0" xfId="0" applyFont="1" applyFill="1" applyBorder="1" applyAlignment="1">
      <alignment wrapText="1"/>
    </xf>
    <xf numFmtId="0" fontId="11" fillId="13" borderId="0" xfId="9" applyNumberFormat="1" applyFont="1" applyFill="1" applyBorder="1" applyAlignment="1">
      <alignment horizontal="center" vertical="center"/>
    </xf>
    <xf numFmtId="1" fontId="10" fillId="0" borderId="0" xfId="0" applyNumberFormat="1" applyFont="1" applyAlignment="1">
      <alignment horizontal="right" wrapText="1"/>
    </xf>
    <xf numFmtId="1" fontId="10" fillId="0" borderId="0" xfId="0" applyNumberFormat="1" applyFont="1" applyAlignment="1">
      <alignment horizontal="right"/>
    </xf>
    <xf numFmtId="2" fontId="10" fillId="0" borderId="0" xfId="0" applyNumberFormat="1" applyFont="1" applyAlignment="1">
      <alignment wrapText="1"/>
    </xf>
    <xf numFmtId="1" fontId="4" fillId="0" borderId="0" xfId="0" applyNumberFormat="1" applyFont="1" applyAlignment="1">
      <alignment wrapText="1"/>
    </xf>
    <xf numFmtId="0" fontId="4" fillId="13" borderId="0" xfId="0" applyFont="1" applyFill="1" applyAlignment="1"/>
    <xf numFmtId="2" fontId="0" fillId="0" borderId="0" xfId="0" applyNumberFormat="1" applyAlignment="1">
      <alignment wrapText="1"/>
    </xf>
    <xf numFmtId="0" fontId="4" fillId="0" borderId="45" xfId="0" applyFont="1" applyBorder="1" applyAlignment="1">
      <alignment wrapText="1"/>
    </xf>
    <xf numFmtId="1" fontId="4" fillId="0" borderId="46" xfId="0" applyNumberFormat="1" applyFont="1" applyBorder="1" applyAlignment="1">
      <alignment wrapText="1"/>
    </xf>
    <xf numFmtId="0" fontId="0" fillId="0" borderId="0" xfId="0" applyFont="1" applyAlignment="1">
      <alignment wrapText="1"/>
    </xf>
    <xf numFmtId="0" fontId="36" fillId="0" borderId="0" xfId="0" applyFont="1" applyFill="1" applyBorder="1" applyAlignment="1">
      <alignment horizontal="left" vertical="top"/>
    </xf>
    <xf numFmtId="0" fontId="0" fillId="0" borderId="0" xfId="0" applyFill="1" applyBorder="1" applyAlignment="1">
      <alignment horizontal="left" vertical="top"/>
    </xf>
    <xf numFmtId="0" fontId="42" fillId="18" borderId="47" xfId="0" applyFont="1" applyFill="1" applyBorder="1" applyAlignment="1">
      <alignment horizontal="center" vertical="top" wrapText="1"/>
    </xf>
    <xf numFmtId="0" fontId="42" fillId="18" borderId="47" xfId="0" applyFont="1" applyFill="1" applyBorder="1" applyAlignment="1">
      <alignment horizontal="left" vertical="top" wrapText="1"/>
    </xf>
    <xf numFmtId="0" fontId="44"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6"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6" fillId="19" borderId="48" xfId="0" applyFont="1" applyFill="1" applyBorder="1" applyAlignment="1">
      <alignment horizontal="center" vertical="top" wrapText="1"/>
    </xf>
    <xf numFmtId="167" fontId="49" fillId="19" borderId="48" xfId="0" applyNumberFormat="1" applyFont="1" applyFill="1" applyBorder="1" applyAlignment="1">
      <alignment horizontal="center" vertical="top" wrapText="1"/>
    </xf>
    <xf numFmtId="0" fontId="46"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9" fillId="0" borderId="49" xfId="0" applyNumberFormat="1" applyFont="1" applyFill="1" applyBorder="1" applyAlignment="1">
      <alignment horizontal="center" vertical="top" wrapText="1"/>
    </xf>
    <xf numFmtId="0" fontId="46"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9" fillId="19" borderId="49" xfId="0" applyNumberFormat="1" applyFont="1" applyFill="1" applyBorder="1" applyAlignment="1">
      <alignment horizontal="center" vertical="top" wrapText="1"/>
    </xf>
    <xf numFmtId="0" fontId="46"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9" fillId="0" borderId="50" xfId="0" applyNumberFormat="1" applyFont="1" applyFill="1" applyBorder="1" applyAlignment="1">
      <alignment horizontal="center" vertical="top" wrapText="1"/>
    </xf>
    <xf numFmtId="168" fontId="47" fillId="19" borderId="48" xfId="0" applyNumberFormat="1" applyFont="1" applyFill="1" applyBorder="1" applyAlignment="1">
      <alignment horizontal="center" vertical="top" wrapText="1"/>
    </xf>
    <xf numFmtId="169" fontId="47" fillId="19" borderId="48" xfId="0" applyNumberFormat="1" applyFont="1" applyFill="1" applyBorder="1" applyAlignment="1">
      <alignment horizontal="center" vertical="top" wrapText="1"/>
    </xf>
    <xf numFmtId="168" fontId="47" fillId="0" borderId="49" xfId="0" applyNumberFormat="1" applyFont="1" applyFill="1" applyBorder="1" applyAlignment="1">
      <alignment horizontal="left" vertical="top" wrapText="1"/>
    </xf>
    <xf numFmtId="169" fontId="47" fillId="0" borderId="49" xfId="0" applyNumberFormat="1" applyFont="1" applyFill="1" applyBorder="1" applyAlignment="1">
      <alignment horizontal="center" vertical="top" wrapText="1"/>
    </xf>
    <xf numFmtId="170" fontId="49" fillId="0" borderId="49" xfId="0" applyNumberFormat="1" applyFont="1" applyFill="1" applyBorder="1" applyAlignment="1">
      <alignment horizontal="left" vertical="top" wrapText="1"/>
    </xf>
    <xf numFmtId="168" fontId="47" fillId="19" borderId="49" xfId="0" applyNumberFormat="1" applyFont="1" applyFill="1" applyBorder="1" applyAlignment="1">
      <alignment horizontal="left" vertical="top" wrapText="1"/>
    </xf>
    <xf numFmtId="169" fontId="47" fillId="19" borderId="49" xfId="0" applyNumberFormat="1" applyFont="1" applyFill="1" applyBorder="1" applyAlignment="1">
      <alignment horizontal="center" vertical="top" wrapText="1"/>
    </xf>
    <xf numFmtId="170" fontId="49"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7"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7" fillId="0" borderId="50" xfId="0" applyNumberFormat="1" applyFont="1" applyFill="1" applyBorder="1" applyAlignment="1">
      <alignment horizontal="left" vertical="top" wrapText="1"/>
    </xf>
    <xf numFmtId="169" fontId="47" fillId="0" borderId="50" xfId="0" applyNumberFormat="1" applyFont="1" applyFill="1" applyBorder="1" applyAlignment="1">
      <alignment horizontal="center" vertical="top" wrapText="1"/>
    </xf>
    <xf numFmtId="168" fontId="47"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6" fillId="19" borderId="50" xfId="0" applyFont="1" applyFill="1" applyBorder="1" applyAlignment="1">
      <alignment horizontal="left" vertical="top" wrapText="1"/>
    </xf>
    <xf numFmtId="169" fontId="47" fillId="19" borderId="50" xfId="0" applyNumberFormat="1" applyFont="1" applyFill="1" applyBorder="1" applyAlignment="1">
      <alignment horizontal="center" vertical="top" wrapText="1"/>
    </xf>
    <xf numFmtId="167" fontId="49" fillId="19" borderId="50" xfId="0" applyNumberFormat="1" applyFont="1" applyFill="1" applyBorder="1" applyAlignment="1">
      <alignment horizontal="center" vertical="top" wrapText="1"/>
    </xf>
    <xf numFmtId="0" fontId="50" fillId="19" borderId="50" xfId="0" applyFont="1" applyFill="1" applyBorder="1" applyAlignment="1">
      <alignment horizontal="center" vertical="top" wrapText="1"/>
    </xf>
    <xf numFmtId="168" fontId="47" fillId="19" borderId="48" xfId="0" applyNumberFormat="1" applyFont="1" applyFill="1" applyBorder="1" applyAlignment="1">
      <alignment horizontal="left" vertical="top" wrapText="1"/>
    </xf>
    <xf numFmtId="170" fontId="51" fillId="19" borderId="48" xfId="0" applyNumberFormat="1" applyFont="1" applyFill="1" applyBorder="1" applyAlignment="1">
      <alignment horizontal="left" vertical="top" wrapText="1"/>
    </xf>
    <xf numFmtId="167" fontId="51" fillId="0" borderId="49" xfId="0" applyNumberFormat="1" applyFont="1" applyFill="1" applyBorder="1" applyAlignment="1">
      <alignment horizontal="center" vertical="top" wrapText="1"/>
    </xf>
    <xf numFmtId="167" fontId="51" fillId="0" borderId="49" xfId="0" applyNumberFormat="1" applyFont="1" applyFill="1" applyBorder="1" applyAlignment="1">
      <alignment horizontal="left" vertical="top" wrapText="1"/>
    </xf>
    <xf numFmtId="167" fontId="51" fillId="19" borderId="49" xfId="0" applyNumberFormat="1" applyFont="1" applyFill="1" applyBorder="1" applyAlignment="1">
      <alignment horizontal="center" vertical="top" wrapText="1"/>
    </xf>
    <xf numFmtId="167" fontId="51" fillId="19" borderId="49" xfId="0" applyNumberFormat="1" applyFont="1" applyFill="1" applyBorder="1" applyAlignment="1">
      <alignment horizontal="left" vertical="top" wrapText="1"/>
    </xf>
    <xf numFmtId="0" fontId="52" fillId="19" borderId="49" xfId="0" applyFont="1" applyFill="1" applyBorder="1" applyAlignment="1">
      <alignment horizontal="center" vertical="top" wrapText="1"/>
    </xf>
    <xf numFmtId="0" fontId="52" fillId="0" borderId="49" xfId="0" applyFont="1"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52"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center" vertical="top" wrapText="1"/>
    </xf>
    <xf numFmtId="0" fontId="52" fillId="19" borderId="48" xfId="0" applyFont="1" applyFill="1" applyBorder="1" applyAlignment="1">
      <alignment horizontal="center" vertical="top" wrapText="1"/>
    </xf>
    <xf numFmtId="169" fontId="47" fillId="0" borderId="49" xfId="0" applyNumberFormat="1" applyFont="1" applyFill="1" applyBorder="1" applyAlignment="1">
      <alignment horizontal="left" vertical="top" wrapText="1"/>
    </xf>
    <xf numFmtId="169" fontId="47" fillId="19" borderId="49" xfId="0" applyNumberFormat="1" applyFont="1" applyFill="1" applyBorder="1" applyAlignment="1">
      <alignment horizontal="left" vertical="top" wrapText="1"/>
    </xf>
    <xf numFmtId="169" fontId="47" fillId="19" borderId="50" xfId="0" applyNumberFormat="1" applyFont="1" applyFill="1" applyBorder="1" applyAlignment="1">
      <alignment horizontal="left" vertical="top" wrapText="1"/>
    </xf>
    <xf numFmtId="0" fontId="52" fillId="19" borderId="50" xfId="0" applyFont="1" applyFill="1" applyBorder="1" applyAlignment="1">
      <alignment horizontal="center" vertical="top" wrapText="1"/>
    </xf>
    <xf numFmtId="169" fontId="47" fillId="0" borderId="50" xfId="0" applyNumberFormat="1" applyFont="1" applyFill="1" applyBorder="1" applyAlignment="1">
      <alignment horizontal="left" vertical="top" wrapText="1"/>
    </xf>
    <xf numFmtId="172" fontId="47" fillId="19" borderId="48" xfId="0" applyNumberFormat="1" applyFont="1" applyFill="1" applyBorder="1" applyAlignment="1">
      <alignment horizontal="left" vertical="top" wrapText="1"/>
    </xf>
    <xf numFmtId="168" fontId="47" fillId="0" borderId="50" xfId="0" applyNumberFormat="1" applyFont="1" applyFill="1" applyBorder="1" applyAlignment="1">
      <alignment horizontal="left" vertical="top" wrapText="1"/>
    </xf>
    <xf numFmtId="167" fontId="51" fillId="0" borderId="50" xfId="0" applyNumberFormat="1" applyFont="1" applyFill="1" applyBorder="1" applyAlignment="1">
      <alignment horizontal="left" vertical="top" wrapText="1"/>
    </xf>
    <xf numFmtId="171" fontId="47" fillId="0" borderId="49" xfId="0" applyNumberFormat="1" applyFont="1" applyFill="1" applyBorder="1" applyAlignment="1">
      <alignment horizontal="left" vertical="top" wrapText="1"/>
    </xf>
    <xf numFmtId="170" fontId="51" fillId="0" borderId="49" xfId="0" applyNumberFormat="1" applyFont="1" applyFill="1" applyBorder="1" applyAlignment="1">
      <alignment horizontal="left" vertical="top" wrapText="1"/>
    </xf>
    <xf numFmtId="170" fontId="51" fillId="19" borderId="49" xfId="0" applyNumberFormat="1" applyFont="1" applyFill="1" applyBorder="1" applyAlignment="1">
      <alignment horizontal="left" vertical="top" wrapText="1"/>
    </xf>
    <xf numFmtId="171" fontId="47"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left" vertical="top" wrapText="1"/>
    </xf>
    <xf numFmtId="170" fontId="51" fillId="19" borderId="50" xfId="0" applyNumberFormat="1" applyFont="1" applyFill="1" applyBorder="1" applyAlignment="1">
      <alignment horizontal="left" vertical="top" wrapText="1"/>
    </xf>
    <xf numFmtId="171"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left" vertical="top" wrapText="1"/>
    </xf>
    <xf numFmtId="172" fontId="47" fillId="0" borderId="49" xfId="0" applyNumberFormat="1" applyFont="1" applyFill="1" applyBorder="1" applyAlignment="1">
      <alignment horizontal="left" vertical="top" wrapText="1"/>
    </xf>
    <xf numFmtId="168"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center" vertical="top" wrapText="1"/>
    </xf>
    <xf numFmtId="0" fontId="0" fillId="2" borderId="0" xfId="0" applyFill="1"/>
    <xf numFmtId="0" fontId="4" fillId="2" borderId="0" xfId="0" applyFont="1" applyFill="1" applyAlignment="1">
      <alignment horizontal="center"/>
    </xf>
    <xf numFmtId="0" fontId="4"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1" fillId="2" borderId="20" xfId="0" applyNumberFormat="1" applyFont="1" applyFill="1" applyBorder="1" applyAlignment="1">
      <alignment wrapText="1"/>
    </xf>
    <xf numFmtId="0" fontId="11" fillId="2" borderId="21" xfId="0" applyNumberFormat="1" applyFont="1" applyFill="1" applyBorder="1" applyAlignment="1">
      <alignment wrapText="1"/>
    </xf>
    <xf numFmtId="0" fontId="11" fillId="2" borderId="22" xfId="0" applyNumberFormat="1" applyFont="1" applyFill="1" applyBorder="1" applyAlignment="1">
      <alignment wrapText="1"/>
    </xf>
    <xf numFmtId="0" fontId="4"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5" fillId="0" borderId="0" xfId="0" applyNumberFormat="1" applyFont="1" applyFill="1" applyBorder="1" applyAlignment="1">
      <alignment wrapText="1"/>
    </xf>
    <xf numFmtId="0" fontId="5" fillId="0" borderId="0" xfId="0" applyNumberFormat="1" applyFont="1" applyAlignment="1">
      <alignment wrapText="1"/>
    </xf>
    <xf numFmtId="0" fontId="5" fillId="0" borderId="0" xfId="0" applyFont="1" applyFill="1" applyAlignment="1">
      <alignment wrapText="1"/>
    </xf>
    <xf numFmtId="0" fontId="5" fillId="0" borderId="0" xfId="0" applyFont="1" applyAlignment="1">
      <alignment horizontal="left" wrapText="1"/>
    </xf>
    <xf numFmtId="0" fontId="11" fillId="2" borderId="0" xfId="0" applyNumberFormat="1" applyFont="1" applyFill="1" applyBorder="1" applyAlignment="1">
      <alignment wrapText="1"/>
    </xf>
    <xf numFmtId="0" fontId="0" fillId="0" borderId="0" xfId="0" applyAlignment="1">
      <alignment horizontal="left" wrapText="1"/>
    </xf>
    <xf numFmtId="0" fontId="5" fillId="0" borderId="0" xfId="0" applyFont="1" applyBorder="1" applyAlignment="1">
      <alignment wrapText="1"/>
    </xf>
    <xf numFmtId="0" fontId="0" fillId="0" borderId="0" xfId="0" applyFill="1"/>
    <xf numFmtId="0" fontId="0" fillId="0" borderId="0" xfId="0" applyAlignment="1">
      <alignment horizontal="left" wrapText="1"/>
    </xf>
    <xf numFmtId="0" fontId="0" fillId="21" borderId="0" xfId="0" applyFill="1"/>
    <xf numFmtId="0" fontId="0" fillId="22" borderId="0" xfId="0" applyFill="1"/>
    <xf numFmtId="0" fontId="4" fillId="0" borderId="0" xfId="0" applyFont="1"/>
    <xf numFmtId="0" fontId="0" fillId="2" borderId="0" xfId="0" applyFill="1" applyAlignment="1">
      <alignment horizontal="left"/>
    </xf>
    <xf numFmtId="0" fontId="4"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5" fillId="0" borderId="0" xfId="0" quotePrefix="1" applyNumberFormat="1" applyFont="1" applyFill="1" applyBorder="1" applyAlignment="1">
      <alignment wrapText="1"/>
    </xf>
    <xf numFmtId="0" fontId="5"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5" fillId="0" borderId="26" xfId="0" applyFont="1" applyFill="1" applyBorder="1" applyAlignment="1">
      <alignment wrapText="1"/>
    </xf>
    <xf numFmtId="0" fontId="0" fillId="0" borderId="26" xfId="0" applyBorder="1" applyAlignment="1">
      <alignment wrapText="1"/>
    </xf>
    <xf numFmtId="0" fontId="5" fillId="0" borderId="26" xfId="0" quotePrefix="1" applyNumberFormat="1" applyFont="1" applyFill="1" applyBorder="1" applyAlignment="1">
      <alignment wrapText="1"/>
    </xf>
    <xf numFmtId="0" fontId="5"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wrapText="1"/>
    </xf>
    <xf numFmtId="0" fontId="11"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0" fillId="0" borderId="26" xfId="0" applyFill="1" applyBorder="1" applyAlignment="1">
      <alignment wrapText="1"/>
    </xf>
    <xf numFmtId="0" fontId="0" fillId="0" borderId="0" xfId="0" applyAlignment="1">
      <alignment horizontal="lef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4" fillId="2" borderId="0" xfId="0" applyNumberFormat="1" applyFont="1" applyFill="1" applyAlignment="1">
      <alignment wrapText="1"/>
    </xf>
    <xf numFmtId="0" fontId="0" fillId="0" borderId="0" xfId="0" applyAlignment="1">
      <alignment horizontal="left" wrapText="1"/>
    </xf>
    <xf numFmtId="0" fontId="4" fillId="0" borderId="0" xfId="0" applyFont="1" applyFill="1" applyAlignment="1">
      <alignment wrapText="1"/>
    </xf>
    <xf numFmtId="0" fontId="4" fillId="0" borderId="0" xfId="0" applyFont="1" applyFill="1" applyAlignment="1">
      <alignment horizontal="right" wrapText="1"/>
    </xf>
    <xf numFmtId="0" fontId="11" fillId="3" borderId="52" xfId="0" applyFont="1" applyFill="1" applyBorder="1" applyAlignment="1">
      <alignment wrapText="1"/>
    </xf>
    <xf numFmtId="49" fontId="5"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5" fillId="0" borderId="52" xfId="0" applyNumberFormat="1" applyFont="1" applyFill="1" applyBorder="1" applyAlignment="1">
      <alignment wrapText="1"/>
    </xf>
    <xf numFmtId="49" fontId="9" fillId="0" borderId="52" xfId="0" applyNumberFormat="1" applyFont="1" applyFill="1" applyBorder="1" applyAlignment="1">
      <alignment wrapText="1"/>
    </xf>
    <xf numFmtId="0" fontId="4" fillId="4" borderId="0" xfId="0" applyFont="1" applyFill="1" applyBorder="1" applyAlignment="1"/>
    <xf numFmtId="0" fontId="4" fillId="20" borderId="0" xfId="0" applyFont="1" applyFill="1"/>
    <xf numFmtId="0" fontId="4" fillId="20" borderId="0" xfId="0" applyFont="1" applyFill="1" applyBorder="1"/>
    <xf numFmtId="49" fontId="0" fillId="0" borderId="0" xfId="0" applyNumberFormat="1" applyAlignment="1">
      <alignment wrapText="1"/>
    </xf>
    <xf numFmtId="49" fontId="5"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1" fillId="2" borderId="0" xfId="0" applyFont="1" applyFill="1" applyAlignment="1">
      <alignment wrapText="1"/>
    </xf>
    <xf numFmtId="0" fontId="0" fillId="0" borderId="0" xfId="0" applyAlignment="1">
      <alignment horizontal="left" wrapText="1"/>
    </xf>
    <xf numFmtId="0" fontId="10" fillId="0" borderId="0" xfId="0" applyFont="1" applyFill="1" applyAlignment="1">
      <alignment horizontal="right" wrapText="1"/>
    </xf>
    <xf numFmtId="0" fontId="55" fillId="0" borderId="0" xfId="0" applyFont="1" applyAlignment="1">
      <alignment wrapText="1"/>
    </xf>
    <xf numFmtId="1" fontId="55" fillId="0" borderId="0" xfId="0" applyNumberFormat="1" applyFont="1" applyAlignment="1">
      <alignment horizontal="right" wrapText="1"/>
    </xf>
    <xf numFmtId="0" fontId="20" fillId="8" borderId="0" xfId="7" applyFill="1" applyAlignment="1"/>
    <xf numFmtId="0" fontId="21" fillId="8" borderId="0" xfId="8" applyNumberFormat="1" applyFill="1">
      <alignment horizontal="right"/>
    </xf>
    <xf numFmtId="0" fontId="22" fillId="8" borderId="0" xfId="3" applyFont="1" applyFill="1"/>
    <xf numFmtId="0" fontId="23" fillId="9" borderId="29" xfId="12" applyFont="1" applyBorder="1" applyAlignment="1">
      <alignment horizontal="left" vertical="center" indent="1"/>
    </xf>
    <xf numFmtId="0" fontId="26" fillId="8" borderId="24" xfId="3" applyFont="1" applyFill="1" applyBorder="1"/>
    <xf numFmtId="0" fontId="20" fillId="8" borderId="25" xfId="7" applyFill="1" applyBorder="1" applyAlignment="1"/>
    <xf numFmtId="0" fontId="27" fillId="8" borderId="0" xfId="3" applyFont="1" applyFill="1"/>
    <xf numFmtId="0" fontId="26" fillId="8" borderId="0" xfId="3" applyFont="1" applyFill="1"/>
    <xf numFmtId="0" fontId="30" fillId="14" borderId="29" xfId="9" applyFont="1" applyFill="1" applyBorder="1">
      <alignment horizontal="left" vertical="center"/>
    </xf>
    <xf numFmtId="0" fontId="25" fillId="8" borderId="0" xfId="3" applyFont="1" applyFill="1"/>
    <xf numFmtId="0" fontId="25" fillId="8" borderId="0" xfId="8" applyFont="1" applyFill="1">
      <alignment horizontal="right"/>
    </xf>
    <xf numFmtId="0" fontId="25" fillId="8" borderId="0" xfId="13" applyFill="1"/>
    <xf numFmtId="0" fontId="25" fillId="8" borderId="0" xfId="13" applyFill="1" applyAlignment="1">
      <alignment vertical="center"/>
    </xf>
    <xf numFmtId="0" fontId="23" fillId="9" borderId="30" xfId="13" applyFont="1" applyFill="1" applyBorder="1" applyAlignment="1">
      <alignment horizontal="left" vertical="center"/>
    </xf>
    <xf numFmtId="0" fontId="23" fillId="9" borderId="33" xfId="13" quotePrefix="1" applyFont="1" applyFill="1" applyBorder="1" applyAlignment="1">
      <alignment horizontal="center" vertical="center"/>
    </xf>
    <xf numFmtId="0" fontId="23" fillId="9" borderId="31" xfId="13" quotePrefix="1" applyFont="1" applyFill="1" applyBorder="1" applyAlignment="1">
      <alignment horizontal="center" vertical="center"/>
    </xf>
    <xf numFmtId="0" fontId="23" fillId="9" borderId="31" xfId="13" applyFont="1" applyFill="1" applyBorder="1" applyAlignment="1">
      <alignment horizontal="center" vertical="center"/>
    </xf>
    <xf numFmtId="0" fontId="23" fillId="9" borderId="31" xfId="13" applyFont="1" applyFill="1" applyBorder="1" applyAlignment="1">
      <alignment horizontal="center" vertical="center" wrapText="1"/>
    </xf>
    <xf numFmtId="0" fontId="23" fillId="9" borderId="29" xfId="13" quotePrefix="1" applyFont="1" applyFill="1" applyBorder="1" applyAlignment="1">
      <alignment horizontal="center" vertical="center"/>
    </xf>
    <xf numFmtId="0" fontId="23" fillId="9" borderId="40" xfId="13" applyFont="1" applyFill="1" applyBorder="1" applyAlignment="1">
      <alignment horizontal="left" vertical="center"/>
    </xf>
    <xf numFmtId="0" fontId="23" fillId="9" borderId="43" xfId="13" applyFont="1" applyFill="1" applyBorder="1" applyAlignment="1">
      <alignment vertical="center"/>
    </xf>
    <xf numFmtId="0" fontId="23" fillId="9" borderId="29" xfId="13" applyFont="1" applyFill="1" applyBorder="1" applyAlignment="1">
      <alignment vertical="center"/>
    </xf>
    <xf numFmtId="0" fontId="23" fillId="9" borderId="39" xfId="13" applyFont="1" applyFill="1" applyBorder="1" applyAlignment="1">
      <alignment vertical="center"/>
    </xf>
    <xf numFmtId="0" fontId="25" fillId="8" borderId="0" xfId="13" applyFill="1" applyAlignment="1">
      <alignment horizontal="right" vertical="center"/>
    </xf>
    <xf numFmtId="0" fontId="20" fillId="8" borderId="0" xfId="7" applyFill="1" applyAlignment="1">
      <alignment vertical="center"/>
    </xf>
    <xf numFmtId="0" fontId="23" fillId="8" borderId="0" xfId="13" applyFont="1" applyFill="1" applyAlignment="1">
      <alignment vertical="center"/>
    </xf>
    <xf numFmtId="0" fontId="23" fillId="9" borderId="32" xfId="13" applyFont="1" applyFill="1" applyBorder="1" applyAlignment="1">
      <alignment horizontal="center" vertical="center" textRotation="90"/>
    </xf>
    <xf numFmtId="0" fontId="23" fillId="9" borderId="29" xfId="13" applyFont="1" applyFill="1" applyBorder="1" applyAlignment="1">
      <alignment horizontal="center" vertical="center" textRotation="90"/>
    </xf>
    <xf numFmtId="0" fontId="23" fillId="9" borderId="31" xfId="13" applyFont="1" applyFill="1" applyBorder="1" applyAlignment="1">
      <alignment horizontal="center" vertical="center" textRotation="90"/>
    </xf>
    <xf numFmtId="0" fontId="23" fillId="9" borderId="31" xfId="13" applyFont="1" applyFill="1" applyBorder="1" applyAlignment="1">
      <alignment horizontal="center" vertical="center" textRotation="90" wrapText="1"/>
    </xf>
    <xf numFmtId="0" fontId="23" fillId="9" borderId="29" xfId="13" quotePrefix="1" applyFont="1" applyFill="1" applyBorder="1" applyAlignment="1">
      <alignment horizontal="center" vertical="center" textRotation="90"/>
    </xf>
    <xf numFmtId="0" fontId="23" fillId="9" borderId="31" xfId="13" quotePrefix="1" applyFont="1" applyFill="1" applyBorder="1" applyAlignment="1">
      <alignment horizontal="center" vertical="center" textRotation="90"/>
    </xf>
    <xf numFmtId="0" fontId="23" fillId="9" borderId="28" xfId="13" applyFont="1" applyFill="1" applyBorder="1" applyAlignment="1">
      <alignment horizontal="center" vertical="center" wrapText="1"/>
    </xf>
    <xf numFmtId="0" fontId="23" fillId="9" borderId="42" xfId="13" applyFont="1" applyFill="1" applyBorder="1" applyAlignment="1">
      <alignment horizontal="center" vertical="center"/>
    </xf>
    <xf numFmtId="0" fontId="23" fillId="9" borderId="39" xfId="13" applyFont="1" applyFill="1" applyBorder="1" applyAlignment="1">
      <alignment horizontal="left" vertical="center" wrapText="1"/>
    </xf>
    <xf numFmtId="0" fontId="23" fillId="9" borderId="29" xfId="13" applyFont="1" applyFill="1" applyBorder="1" applyAlignment="1">
      <alignment horizontal="left" vertical="center" wrapText="1"/>
    </xf>
    <xf numFmtId="0" fontId="23" fillId="9" borderId="39" xfId="13" applyFont="1" applyFill="1" applyBorder="1" applyAlignment="1">
      <alignment horizontal="left" vertical="center"/>
    </xf>
    <xf numFmtId="0" fontId="23" fillId="9" borderId="42" xfId="13" applyFont="1" applyFill="1" applyBorder="1" applyAlignment="1">
      <alignment horizontal="left" vertical="center"/>
    </xf>
    <xf numFmtId="0" fontId="23" fillId="9" borderId="29" xfId="13" applyFont="1" applyFill="1" applyBorder="1" applyAlignment="1">
      <alignment horizontal="center" vertical="center"/>
    </xf>
    <xf numFmtId="0" fontId="25" fillId="0" borderId="0" xfId="3" applyFont="1"/>
    <xf numFmtId="0" fontId="25" fillId="8" borderId="0" xfId="15" applyFont="1" applyFill="1"/>
    <xf numFmtId="0" fontId="23" fillId="9" borderId="29" xfId="16" applyFont="1" applyAlignment="1">
      <alignment horizontal="left" vertical="center"/>
    </xf>
    <xf numFmtId="0" fontId="25" fillId="8" borderId="0" xfId="17" applyFont="1" applyFill="1" applyBorder="1"/>
    <xf numFmtId="4" fontId="23" fillId="9" borderId="32" xfId="13" quotePrefix="1" applyNumberFormat="1" applyFont="1" applyFill="1" applyBorder="1" applyAlignment="1">
      <alignment horizontal="center" vertical="center"/>
    </xf>
    <xf numFmtId="4" fontId="23" fillId="9" borderId="29" xfId="13" quotePrefix="1" applyNumberFormat="1" applyFont="1" applyFill="1" applyBorder="1" applyAlignment="1">
      <alignment horizontal="center" vertical="center"/>
    </xf>
    <xf numFmtId="4" fontId="23" fillId="9" borderId="29" xfId="13" applyNumberFormat="1" applyFont="1" applyFill="1" applyBorder="1" applyAlignment="1">
      <alignment horizontal="center" vertical="center"/>
    </xf>
    <xf numFmtId="4" fontId="23" fillId="9" borderId="31" xfId="13" applyNumberFormat="1" applyFont="1" applyFill="1" applyBorder="1" applyAlignment="1">
      <alignment horizontal="center" vertical="center"/>
    </xf>
    <xf numFmtId="4" fontId="23" fillId="9" borderId="34" xfId="13" applyNumberFormat="1" applyFont="1" applyFill="1" applyBorder="1" applyAlignment="1">
      <alignment vertical="center"/>
    </xf>
    <xf numFmtId="4" fontId="23" fillId="9" borderId="29" xfId="13" applyNumberFormat="1" applyFont="1" applyFill="1" applyBorder="1" applyAlignment="1">
      <alignment vertical="center"/>
    </xf>
    <xf numFmtId="0" fontId="11" fillId="2" borderId="0" xfId="0" applyFont="1" applyFill="1" applyBorder="1" applyAlignment="1">
      <alignment horizontal="right" wrapText="1"/>
    </xf>
    <xf numFmtId="0" fontId="10" fillId="0" borderId="0" xfId="0" applyFont="1"/>
    <xf numFmtId="0" fontId="6" fillId="0" borderId="0" xfId="0" applyFont="1" applyFill="1" applyAlignment="1">
      <alignment wrapText="1"/>
    </xf>
    <xf numFmtId="0" fontId="0" fillId="0" borderId="52" xfId="0" applyFont="1" applyBorder="1" applyAlignment="1">
      <alignment wrapText="1"/>
    </xf>
    <xf numFmtId="0" fontId="3" fillId="0" borderId="52" xfId="0" applyFont="1" applyBorder="1" applyAlignment="1">
      <alignment wrapText="1"/>
    </xf>
    <xf numFmtId="0" fontId="6" fillId="0" borderId="0" xfId="0" applyNumberFormat="1" applyFont="1" applyAlignment="1"/>
    <xf numFmtId="0" fontId="5" fillId="0" borderId="54" xfId="0" applyNumberFormat="1" applyFont="1" applyBorder="1" applyAlignment="1"/>
    <xf numFmtId="0" fontId="6" fillId="0" borderId="54" xfId="0" applyNumberFormat="1" applyFont="1" applyBorder="1" applyAlignment="1"/>
    <xf numFmtId="0" fontId="5" fillId="0" borderId="54" xfId="0" applyNumberFormat="1" applyFont="1" applyFill="1" applyBorder="1" applyAlignment="1"/>
    <xf numFmtId="0" fontId="6" fillId="0" borderId="54" xfId="0" applyNumberFormat="1" applyFont="1" applyFill="1" applyBorder="1" applyAlignment="1"/>
    <xf numFmtId="0" fontId="0" fillId="0" borderId="54" xfId="0" applyNumberFormat="1" applyFont="1" applyFill="1" applyBorder="1" applyAlignment="1"/>
    <xf numFmtId="0" fontId="6" fillId="0" borderId="54" xfId="0" applyNumberFormat="1" applyFont="1" applyFill="1" applyBorder="1" applyAlignment="1">
      <alignment horizontal="left"/>
    </xf>
    <xf numFmtId="0" fontId="5" fillId="0" borderId="54" xfId="0" applyNumberFormat="1" applyFont="1" applyFill="1" applyBorder="1" applyAlignment="1">
      <alignment horizontal="left"/>
    </xf>
    <xf numFmtId="0" fontId="6" fillId="0" borderId="54" xfId="1" applyNumberFormat="1" applyFont="1" applyFill="1" applyBorder="1" applyAlignment="1"/>
    <xf numFmtId="0" fontId="0" fillId="0" borderId="54" xfId="0" applyBorder="1" applyAlignment="1"/>
    <xf numFmtId="0" fontId="6" fillId="0" borderId="54" xfId="0" applyFont="1" applyBorder="1" applyAlignment="1"/>
    <xf numFmtId="0" fontId="0" fillId="0" borderId="54" xfId="0" applyNumberFormat="1" applyFill="1" applyBorder="1" applyAlignment="1">
      <alignment horizontal="left" wrapText="1"/>
    </xf>
    <xf numFmtId="0" fontId="11" fillId="44" borderId="0" xfId="0" applyFont="1" applyFill="1" applyBorder="1" applyAlignment="1">
      <alignment wrapText="1"/>
    </xf>
    <xf numFmtId="0" fontId="11" fillId="44" borderId="0" xfId="0" applyNumberFormat="1" applyFont="1" applyFill="1" applyBorder="1" applyAlignment="1">
      <alignment horizontal="left" wrapText="1"/>
    </xf>
    <xf numFmtId="0" fontId="11" fillId="45" borderId="0" xfId="0" applyNumberFormat="1" applyFont="1" applyFill="1" applyBorder="1" applyAlignment="1">
      <alignment wrapText="1"/>
    </xf>
    <xf numFmtId="0" fontId="11" fillId="45" borderId="54" xfId="0" applyNumberFormat="1" applyFont="1" applyFill="1" applyBorder="1" applyAlignment="1">
      <alignment horizontal="left" wrapText="1"/>
    </xf>
    <xf numFmtId="0" fontId="11" fillId="45" borderId="0" xfId="0" applyFont="1" applyFill="1" applyBorder="1" applyAlignment="1">
      <alignment wrapText="1"/>
    </xf>
    <xf numFmtId="0" fontId="11"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6" fillId="0" borderId="0" xfId="1" applyFont="1" applyAlignment="1"/>
    <xf numFmtId="0" fontId="11" fillId="44" borderId="54" xfId="0" applyNumberFormat="1" applyFont="1" applyFill="1" applyBorder="1" applyAlignment="1"/>
    <xf numFmtId="0" fontId="0" fillId="0" borderId="54" xfId="0" applyNumberFormat="1" applyFill="1" applyBorder="1" applyAlignment="1"/>
    <xf numFmtId="0" fontId="6" fillId="0" borderId="55" xfId="0" applyNumberFormat="1" applyFont="1" applyBorder="1" applyAlignment="1"/>
    <xf numFmtId="0" fontId="23" fillId="14" borderId="32"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29" xfId="9" applyNumberFormat="1" applyFont="1" applyFill="1" applyBorder="1" applyAlignment="1">
      <alignment horizontal="center" vertical="center"/>
    </xf>
    <xf numFmtId="0" fontId="23" fillId="9" borderId="44" xfId="9" applyNumberFormat="1" applyFont="1" applyFill="1" applyBorder="1">
      <alignment horizontal="left" vertical="center"/>
    </xf>
    <xf numFmtId="2" fontId="23" fillId="10" borderId="29" xfId="0" applyNumberFormat="1" applyFont="1" applyFill="1" applyBorder="1" applyAlignment="1">
      <alignment horizontal="right"/>
    </xf>
    <xf numFmtId="0" fontId="23" fillId="9" borderId="34" xfId="9" applyNumberFormat="1" applyFont="1" applyFill="1" applyBorder="1">
      <alignment horizontal="left" vertical="center"/>
    </xf>
    <xf numFmtId="0" fontId="23" fillId="9" borderId="29" xfId="9" applyNumberFormat="1" applyFont="1" applyFill="1" applyBorder="1" applyAlignment="1">
      <alignment horizontal="left" vertical="center" indent="1"/>
    </xf>
    <xf numFmtId="0" fontId="23" fillId="9" borderId="29" xfId="10" applyNumberFormat="1" applyFont="1" applyFill="1" applyBorder="1">
      <alignment horizontal="left" vertical="center" indent="2"/>
    </xf>
    <xf numFmtId="2" fontId="23" fillId="11" borderId="29" xfId="0" applyNumberFormat="1" applyFont="1" applyFill="1" applyBorder="1" applyAlignment="1">
      <alignment horizontal="right"/>
    </xf>
    <xf numFmtId="0" fontId="23" fillId="9" borderId="39" xfId="9" applyNumberFormat="1" applyFont="1" applyFill="1" applyBorder="1" applyAlignment="1">
      <alignment horizontal="left" vertical="center" indent="1"/>
    </xf>
    <xf numFmtId="0" fontId="23" fillId="9" borderId="29" xfId="10" applyNumberFormat="1" applyFont="1" applyFill="1" applyBorder="1" applyAlignment="1">
      <alignment horizontal="left" vertical="top" wrapText="1" indent="2"/>
    </xf>
    <xf numFmtId="0" fontId="23" fillId="9" borderId="44" xfId="9" applyNumberFormat="1" applyFont="1" applyFill="1" applyBorder="1" applyAlignment="1">
      <alignment horizontal="left" vertical="center" indent="1"/>
    </xf>
    <xf numFmtId="0" fontId="23" fillId="9" borderId="29" xfId="9" applyNumberFormat="1" applyFont="1" applyFill="1" applyBorder="1">
      <alignment horizontal="left" vertical="center"/>
    </xf>
    <xf numFmtId="2" fontId="23" fillId="12" borderId="29" xfId="0" applyNumberFormat="1" applyFont="1" applyFill="1" applyBorder="1" applyAlignment="1">
      <alignment horizontal="right"/>
    </xf>
    <xf numFmtId="0" fontId="23" fillId="9" borderId="39" xfId="9" applyNumberFormat="1" applyFont="1" applyFill="1" applyBorder="1">
      <alignment horizontal="left" vertical="center"/>
    </xf>
    <xf numFmtId="0" fontId="23" fillId="9" borderId="29" xfId="11" applyNumberFormat="1" applyFont="1" applyFill="1" applyBorder="1" applyAlignment="1">
      <alignment horizontal="left" vertical="center" indent="2"/>
    </xf>
    <xf numFmtId="0" fontId="23" fillId="9" borderId="30" xfId="9" applyNumberFormat="1" applyFont="1" applyFill="1" applyBorder="1" applyAlignment="1">
      <alignment horizontal="left" vertical="center" indent="1"/>
    </xf>
    <xf numFmtId="0" fontId="23" fillId="9" borderId="29" xfId="12" applyFont="1" applyBorder="1" applyAlignment="1">
      <alignment horizontal="left" vertical="center" indent="2"/>
    </xf>
    <xf numFmtId="2" fontId="23" fillId="7" borderId="29" xfId="0" applyNumberFormat="1" applyFont="1" applyFill="1" applyBorder="1" applyAlignment="1">
      <alignment horizontal="right"/>
    </xf>
    <xf numFmtId="0" fontId="23" fillId="14" borderId="29" xfId="11" applyFont="1" applyFill="1" applyBorder="1">
      <alignment horizontal="left" vertical="center" indent="5"/>
    </xf>
    <xf numFmtId="0" fontId="23" fillId="14" borderId="39" xfId="9" applyFont="1" applyFill="1" applyBorder="1">
      <alignment horizontal="left" vertical="center"/>
    </xf>
    <xf numFmtId="0" fontId="23" fillId="14" borderId="31" xfId="11" applyFont="1" applyFill="1" applyBorder="1">
      <alignment horizontal="left" vertical="center" indent="5"/>
    </xf>
    <xf numFmtId="0" fontId="23" fillId="14" borderId="31" xfId="11" applyFont="1" applyFill="1" applyBorder="1" applyAlignment="1">
      <alignment horizontal="left" vertical="center" indent="2"/>
    </xf>
    <xf numFmtId="0" fontId="23" fillId="7" borderId="29" xfId="0" applyFont="1" applyFill="1" applyBorder="1" applyAlignment="1">
      <alignment horizontal="left" indent="4"/>
    </xf>
    <xf numFmtId="0" fontId="23" fillId="7" borderId="29" xfId="0" applyFont="1" applyFill="1" applyBorder="1" applyAlignment="1">
      <alignment horizontal="left" indent="6"/>
    </xf>
    <xf numFmtId="0" fontId="23" fillId="14" borderId="31" xfId="13" applyFont="1" applyFill="1" applyBorder="1" applyAlignment="1">
      <alignment horizontal="left" vertical="center" indent="2"/>
    </xf>
    <xf numFmtId="0" fontId="23" fillId="14" borderId="29" xfId="11" applyFont="1" applyFill="1" applyBorder="1" applyAlignment="1">
      <alignment horizontal="left" vertical="center" indent="2"/>
    </xf>
    <xf numFmtId="0" fontId="30" fillId="14" borderId="29" xfId="11" applyFont="1" applyFill="1" applyBorder="1">
      <alignment horizontal="left" vertical="center" indent="5"/>
    </xf>
    <xf numFmtId="0" fontId="30" fillId="14" borderId="29" xfId="13" applyFont="1" applyFill="1" applyBorder="1" applyAlignment="1">
      <alignment horizontal="left" vertical="center" indent="2"/>
    </xf>
    <xf numFmtId="0" fontId="30" fillId="14" borderId="29" xfId="13" applyFont="1" applyFill="1" applyBorder="1" applyAlignment="1">
      <alignment horizontal="left" vertical="center" indent="5"/>
    </xf>
    <xf numFmtId="0" fontId="23" fillId="7" borderId="29" xfId="0" applyFont="1" applyFill="1" applyBorder="1" applyAlignment="1">
      <alignment horizontal="left" indent="8"/>
    </xf>
    <xf numFmtId="0" fontId="23" fillId="14" borderId="29" xfId="9" applyFont="1" applyFill="1" applyBorder="1">
      <alignment horizontal="left" vertical="center"/>
    </xf>
    <xf numFmtId="0" fontId="23" fillId="14" borderId="29" xfId="11" applyFont="1" applyFill="1" applyBorder="1" applyAlignment="1">
      <alignment horizontal="left" vertical="center" indent="1"/>
    </xf>
    <xf numFmtId="0" fontId="23" fillId="14" borderId="29" xfId="13" applyFont="1" applyFill="1" applyBorder="1" applyAlignment="1">
      <alignment horizontal="left" vertical="center" indent="2"/>
    </xf>
    <xf numFmtId="0" fontId="30" fillId="14" borderId="31" xfId="11" applyFont="1" applyFill="1" applyBorder="1" applyAlignment="1">
      <alignment horizontal="left" vertical="center" indent="2"/>
    </xf>
    <xf numFmtId="0" fontId="23" fillId="15" borderId="39" xfId="13" applyFont="1" applyFill="1" applyBorder="1" applyAlignment="1">
      <alignment horizontal="right" vertical="center"/>
    </xf>
    <xf numFmtId="0" fontId="23" fillId="9" borderId="29" xfId="10" applyFont="1" applyFill="1" applyBorder="1">
      <alignment horizontal="left" vertical="center" indent="2"/>
    </xf>
    <xf numFmtId="0" fontId="23" fillId="9" borderId="39" xfId="10" applyFont="1" applyFill="1" applyBorder="1">
      <alignment horizontal="left" vertical="center" indent="2"/>
    </xf>
    <xf numFmtId="0" fontId="23" fillId="9" borderId="30" xfId="10" applyFont="1" applyFill="1" applyBorder="1">
      <alignment horizontal="left" vertical="center" indent="2"/>
    </xf>
    <xf numFmtId="0" fontId="23" fillId="9" borderId="30" xfId="10" applyFont="1" applyFill="1" applyBorder="1" applyAlignment="1">
      <alignment horizontal="left" vertical="center" wrapText="1" indent="2"/>
    </xf>
    <xf numFmtId="0" fontId="23" fillId="9" borderId="39" xfId="9" applyFont="1" applyFill="1" applyBorder="1" applyProtection="1">
      <alignment horizontal="left" vertical="center"/>
    </xf>
    <xf numFmtId="0" fontId="23" fillId="9" borderId="29" xfId="10" applyFont="1" applyFill="1" applyBorder="1" applyAlignment="1">
      <alignment horizontal="left" vertical="center"/>
    </xf>
    <xf numFmtId="0" fontId="23" fillId="9" borderId="30" xfId="10" applyFont="1" applyFill="1" applyBorder="1" applyAlignment="1">
      <alignment horizontal="left" vertical="center"/>
    </xf>
    <xf numFmtId="0" fontId="23" fillId="9" borderId="29" xfId="9" applyFont="1" applyFill="1" applyBorder="1" applyProtection="1">
      <alignment horizontal="left" vertical="center"/>
    </xf>
    <xf numFmtId="0" fontId="23" fillId="9" borderId="39" xfId="9" applyFont="1" applyFill="1" applyBorder="1" applyAlignment="1" applyProtection="1">
      <alignment horizontal="left" vertical="center" wrapText="1"/>
    </xf>
    <xf numFmtId="0" fontId="23" fillId="9" borderId="29" xfId="11" applyFont="1" applyFill="1" applyBorder="1" applyAlignment="1">
      <alignment horizontal="left" vertical="center"/>
    </xf>
    <xf numFmtId="0" fontId="23" fillId="10" borderId="29" xfId="0" applyFont="1" applyFill="1" applyBorder="1" applyAlignment="1">
      <alignment horizontal="left" indent="2"/>
    </xf>
    <xf numFmtId="0" fontId="23" fillId="9" borderId="29" xfId="13" applyFont="1" applyFill="1" applyBorder="1" applyAlignment="1">
      <alignment vertical="center" wrapText="1"/>
    </xf>
    <xf numFmtId="0" fontId="23" fillId="9" borderId="29" xfId="9" applyFont="1" applyFill="1" applyBorder="1" applyAlignment="1" applyProtection="1">
      <alignment horizontal="left" vertical="center" wrapText="1"/>
    </xf>
    <xf numFmtId="0" fontId="23" fillId="9" borderId="30" xfId="9" applyFont="1" applyFill="1" applyBorder="1" applyProtection="1">
      <alignment horizontal="left" vertical="center"/>
    </xf>
    <xf numFmtId="0" fontId="23" fillId="9" borderId="32" xfId="9" applyFont="1" applyFill="1" applyBorder="1" applyAlignment="1" applyProtection="1">
      <alignment horizontal="center" vertical="center"/>
    </xf>
    <xf numFmtId="0" fontId="23" fillId="9" borderId="40" xfId="9" applyFont="1" applyFill="1" applyBorder="1" applyProtection="1">
      <alignment horizontal="left" vertical="center"/>
    </xf>
    <xf numFmtId="0" fontId="23" fillId="9" borderId="43" xfId="9" applyFont="1" applyFill="1" applyBorder="1" applyProtection="1">
      <alignment horizontal="left" vertical="center"/>
    </xf>
    <xf numFmtId="0" fontId="23" fillId="9" borderId="29" xfId="11" applyFont="1" applyFill="1" applyBorder="1">
      <alignment horizontal="left" vertical="center" indent="5"/>
    </xf>
    <xf numFmtId="0" fontId="23" fillId="10" borderId="29" xfId="0" applyFont="1" applyFill="1" applyBorder="1" applyAlignment="1">
      <alignment horizontal="left" indent="8"/>
    </xf>
    <xf numFmtId="0" fontId="23" fillId="10" borderId="29" xfId="0" applyFont="1" applyFill="1" applyBorder="1" applyAlignment="1">
      <alignment horizontal="left" indent="4"/>
    </xf>
    <xf numFmtId="0" fontId="23" fillId="9" borderId="29" xfId="10" applyFont="1" applyFill="1" applyBorder="1" applyAlignment="1">
      <alignment horizontal="left" vertical="center" indent="4"/>
    </xf>
    <xf numFmtId="0" fontId="23" fillId="10" borderId="29" xfId="0" applyFont="1" applyFill="1" applyBorder="1" applyAlignment="1">
      <alignment horizontal="left" indent="6"/>
    </xf>
    <xf numFmtId="0" fontId="23" fillId="9" borderId="30" xfId="15" applyFont="1" applyFill="1" applyBorder="1" applyAlignment="1">
      <alignment horizontal="left" vertical="top" wrapText="1"/>
    </xf>
    <xf numFmtId="0" fontId="23" fillId="9" borderId="29" xfId="10" applyFont="1" applyFill="1" applyBorder="1" applyAlignment="1">
      <alignment horizontal="left" vertical="center" wrapText="1"/>
    </xf>
    <xf numFmtId="4" fontId="23" fillId="9" borderId="29" xfId="13" applyNumberFormat="1" applyFont="1" applyFill="1" applyBorder="1" applyAlignment="1">
      <alignment horizontal="left" vertical="center"/>
    </xf>
    <xf numFmtId="4" fontId="23" fillId="9" borderId="29" xfId="13" applyNumberFormat="1" applyFont="1" applyFill="1" applyBorder="1" applyAlignment="1">
      <alignment horizontal="left" vertical="center" wrapText="1"/>
    </xf>
    <xf numFmtId="9" fontId="0" fillId="0" borderId="0" xfId="1" applyFont="1" applyAlignment="1">
      <alignment wrapText="1"/>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176" fontId="0" fillId="0" borderId="0" xfId="2307" applyNumberFormat="1" applyFont="1" applyAlignment="1"/>
    <xf numFmtId="9" fontId="5" fillId="91" borderId="0" xfId="0" applyNumberFormat="1" applyFont="1" applyFill="1"/>
    <xf numFmtId="0" fontId="5" fillId="91" borderId="0" xfId="0" applyFont="1" applyFill="1"/>
    <xf numFmtId="49" fontId="0" fillId="91" borderId="0" xfId="0" applyNumberFormat="1" applyFill="1"/>
    <xf numFmtId="0" fontId="5" fillId="91" borderId="0" xfId="2308" applyNumberFormat="1" applyFont="1" applyFill="1" applyAlignment="1"/>
    <xf numFmtId="49" fontId="5" fillId="91" borderId="0" xfId="0" applyNumberFormat="1" applyFont="1" applyFill="1"/>
    <xf numFmtId="9" fontId="5" fillId="91" borderId="0" xfId="2308" applyFont="1" applyFill="1" applyBorder="1" applyAlignment="1"/>
    <xf numFmtId="49" fontId="5" fillId="91" borderId="0" xfId="2308" applyNumberFormat="1" applyFont="1" applyFill="1" applyBorder="1" applyAlignment="1"/>
    <xf numFmtId="49" fontId="0" fillId="91" borderId="53" xfId="0" applyNumberFormat="1" applyFill="1" applyBorder="1"/>
    <xf numFmtId="9" fontId="0" fillId="91" borderId="0" xfId="2308" applyFont="1" applyFill="1" applyBorder="1" applyAlignment="1"/>
    <xf numFmtId="9" fontId="0" fillId="91" borderId="0" xfId="0" applyNumberFormat="1" applyFill="1"/>
    <xf numFmtId="0" fontId="0" fillId="91" borderId="0" xfId="0" applyFill="1"/>
    <xf numFmtId="164" fontId="0" fillId="91" borderId="0" xfId="0" applyNumberFormat="1" applyFill="1"/>
    <xf numFmtId="1" fontId="0" fillId="91" borderId="0" xfId="0" applyNumberFormat="1" applyFill="1"/>
    <xf numFmtId="0" fontId="0" fillId="91" borderId="0" xfId="2308" applyNumberFormat="1" applyFont="1" applyFill="1" applyBorder="1" applyAlignment="1"/>
    <xf numFmtId="164" fontId="5" fillId="91" borderId="0" xfId="0" applyNumberFormat="1" applyFont="1" applyFill="1"/>
    <xf numFmtId="9" fontId="6" fillId="91" borderId="0" xfId="2308" applyFont="1" applyFill="1" applyBorder="1" applyAlignment="1"/>
    <xf numFmtId="0" fontId="6" fillId="91" borderId="0" xfId="0" applyFont="1" applyFill="1"/>
    <xf numFmtId="9" fontId="6" fillId="91" borderId="0" xfId="2308" applyFont="1" applyFill="1" applyAlignment="1"/>
    <xf numFmtId="0" fontId="56" fillId="0" borderId="0" xfId="0" applyFont="1"/>
    <xf numFmtId="0" fontId="6" fillId="0" borderId="0" xfId="1" applyNumberFormat="1" applyFont="1" applyAlignment="1"/>
    <xf numFmtId="49" fontId="0" fillId="20" borderId="0" xfId="0" applyNumberFormat="1" applyFill="1"/>
    <xf numFmtId="0" fontId="5" fillId="44" borderId="0" xfId="0" applyNumberFormat="1" applyFont="1" applyFill="1" applyBorder="1" applyAlignment="1">
      <alignment wrapText="1"/>
    </xf>
    <xf numFmtId="0" fontId="0" fillId="44" borderId="0" xfId="0" applyNumberFormat="1" applyFont="1" applyFill="1" applyBorder="1" applyAlignment="1">
      <alignment wrapText="1"/>
    </xf>
    <xf numFmtId="0" fontId="0" fillId="44" borderId="26" xfId="0" applyNumberFormat="1" applyFill="1" applyBorder="1" applyAlignment="1">
      <alignment wrapText="1"/>
    </xf>
    <xf numFmtId="0" fontId="4" fillId="20" borderId="0" xfId="0" applyFont="1" applyFill="1" applyAlignment="1">
      <alignment horizontal="center"/>
    </xf>
    <xf numFmtId="0" fontId="20" fillId="8" borderId="0" xfId="7" applyFill="1" applyAlignment="1">
      <alignment horizontal="left"/>
    </xf>
    <xf numFmtId="0" fontId="23" fillId="9" borderId="30" xfId="9" applyNumberFormat="1" applyFont="1" applyFill="1" applyBorder="1" applyAlignment="1">
      <alignment horizontal="left" vertical="top"/>
    </xf>
    <xf numFmtId="0" fontId="23" fillId="9" borderId="40" xfId="9" applyNumberFormat="1" applyFont="1" applyFill="1" applyBorder="1" applyAlignment="1">
      <alignment horizontal="left" vertical="top"/>
    </xf>
    <xf numFmtId="0" fontId="23" fillId="9" borderId="27" xfId="9" applyNumberFormat="1" applyFont="1" applyFill="1" applyBorder="1" applyAlignment="1">
      <alignment horizontal="center" vertical="center"/>
    </xf>
    <xf numFmtId="0" fontId="23" fillId="9" borderId="28" xfId="9" applyNumberFormat="1" applyFont="1" applyFill="1" applyBorder="1" applyAlignment="1">
      <alignment horizontal="center" vertical="center"/>
    </xf>
    <xf numFmtId="0" fontId="23" fillId="9" borderId="41" xfId="9" applyNumberFormat="1" applyFont="1" applyFill="1" applyBorder="1" applyAlignment="1">
      <alignment horizontal="center" vertical="center"/>
    </xf>
    <xf numFmtId="0" fontId="20" fillId="8" borderId="23" xfId="7" applyFill="1" applyBorder="1" applyAlignment="1">
      <alignment horizontal="left"/>
    </xf>
    <xf numFmtId="0" fontId="20" fillId="8" borderId="24" xfId="7" applyFill="1" applyBorder="1" applyAlignment="1">
      <alignment horizontal="left"/>
    </xf>
    <xf numFmtId="0" fontId="23" fillId="14" borderId="30" xfId="13" applyFont="1" applyFill="1" applyBorder="1" applyAlignment="1">
      <alignment horizontal="left" vertical="top"/>
    </xf>
    <xf numFmtId="0" fontId="23" fillId="14" borderId="34" xfId="13" applyFont="1" applyFill="1" applyBorder="1" applyAlignment="1">
      <alignment horizontal="left" vertical="top"/>
    </xf>
    <xf numFmtId="0" fontId="23" fillId="14" borderId="40" xfId="13" applyFont="1" applyFill="1" applyBorder="1" applyAlignment="1">
      <alignment horizontal="left" vertical="top"/>
    </xf>
    <xf numFmtId="0" fontId="23" fillId="14" borderId="31" xfId="13" applyFont="1" applyFill="1" applyBorder="1" applyAlignment="1">
      <alignment horizontal="center" vertical="center"/>
    </xf>
    <xf numFmtId="0" fontId="23" fillId="8" borderId="32" xfId="3" applyFont="1" applyFill="1" applyBorder="1" applyAlignment="1">
      <alignment horizontal="center" vertical="center"/>
    </xf>
    <xf numFmtId="0" fontId="23" fillId="14" borderId="33" xfId="13" applyFont="1" applyFill="1" applyBorder="1" applyAlignment="1">
      <alignment horizontal="center" vertical="center"/>
    </xf>
    <xf numFmtId="0" fontId="23"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3" fillId="14" borderId="35" xfId="13" applyFont="1" applyFill="1" applyBorder="1" applyAlignment="1">
      <alignment horizontal="center" vertical="center"/>
    </xf>
    <xf numFmtId="0" fontId="23" fillId="14" borderId="36" xfId="13" applyFont="1" applyFill="1" applyBorder="1" applyAlignment="1">
      <alignment horizontal="center" vertical="center"/>
    </xf>
    <xf numFmtId="0" fontId="23" fillId="14" borderId="37" xfId="13" applyFont="1" applyFill="1" applyBorder="1" applyAlignment="1">
      <alignment horizontal="center" vertical="center"/>
    </xf>
    <xf numFmtId="0" fontId="23" fillId="14" borderId="38" xfId="13" applyFont="1" applyFill="1" applyBorder="1" applyAlignment="1">
      <alignment horizontal="center" vertical="center"/>
    </xf>
    <xf numFmtId="0" fontId="23" fillId="14" borderId="30" xfId="13" applyFont="1" applyFill="1" applyBorder="1" applyAlignment="1">
      <alignment horizontal="center" vertical="center"/>
    </xf>
    <xf numFmtId="0" fontId="23" fillId="14" borderId="39" xfId="13" applyFont="1" applyFill="1" applyBorder="1" applyAlignment="1">
      <alignment horizontal="center" vertical="center"/>
    </xf>
    <xf numFmtId="0" fontId="23" fillId="8" borderId="39" xfId="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41" xfId="13" applyFont="1" applyFill="1" applyBorder="1" applyAlignment="1">
      <alignment horizontal="center" vertical="center"/>
    </xf>
    <xf numFmtId="0" fontId="23" fillId="9" borderId="27" xfId="13" applyFont="1" applyFill="1" applyBorder="1" applyAlignment="1">
      <alignment horizontal="center" vertical="center"/>
    </xf>
    <xf numFmtId="0" fontId="23" fillId="8" borderId="28" xfId="3" applyFont="1" applyFill="1" applyBorder="1" applyAlignment="1">
      <alignment horizontal="center" vertical="center"/>
    </xf>
    <xf numFmtId="0" fontId="23" fillId="8" borderId="41" xfId="3" applyFont="1" applyFill="1" applyBorder="1" applyAlignment="1">
      <alignment horizontal="center" vertical="center"/>
    </xf>
    <xf numFmtId="0" fontId="23" fillId="14"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0" fillId="17" borderId="0" xfId="7" applyFill="1" applyAlignment="1">
      <alignment horizontal="left" vertical="center"/>
    </xf>
    <xf numFmtId="0" fontId="23" fillId="9" borderId="27" xfId="13" applyFont="1" applyFill="1" applyBorder="1" applyAlignment="1">
      <alignment horizontal="center" vertical="center" wrapText="1"/>
    </xf>
    <xf numFmtId="0" fontId="23" fillId="9" borderId="41" xfId="13" applyFont="1" applyFill="1" applyBorder="1" applyAlignment="1">
      <alignment horizontal="center" vertical="center" wrapText="1"/>
    </xf>
    <xf numFmtId="0" fontId="23" fillId="8" borderId="28" xfId="3" applyFont="1" applyFill="1" applyBorder="1" applyAlignment="1">
      <alignment horizontal="center" vertical="center" wrapText="1"/>
    </xf>
    <xf numFmtId="0" fontId="23" fillId="8" borderId="41" xfId="3" applyFont="1" applyFill="1" applyBorder="1" applyAlignment="1">
      <alignment horizontal="center" vertical="center" wrapText="1"/>
    </xf>
    <xf numFmtId="4" fontId="23" fillId="9" borderId="30" xfId="13" applyNumberFormat="1" applyFont="1" applyFill="1" applyBorder="1" applyAlignment="1">
      <alignment horizontal="left" vertical="center" wrapText="1"/>
    </xf>
    <xf numFmtId="4" fontId="23" fillId="9" borderId="40" xfId="13" applyNumberFormat="1" applyFont="1" applyFill="1" applyBorder="1" applyAlignment="1">
      <alignment horizontal="left" vertical="center" wrapText="1"/>
    </xf>
    <xf numFmtId="4" fontId="23" fillId="9" borderId="27" xfId="13" applyNumberFormat="1" applyFont="1" applyFill="1" applyBorder="1" applyAlignment="1">
      <alignment horizontal="center" vertical="center"/>
    </xf>
    <xf numFmtId="4" fontId="23" fillId="9" borderId="28" xfId="13" applyNumberFormat="1" applyFont="1" applyFill="1" applyBorder="1" applyAlignment="1">
      <alignment horizontal="center" vertical="center"/>
    </xf>
    <xf numFmtId="4" fontId="23" fillId="9" borderId="41" xfId="13" applyNumberFormat="1" applyFont="1" applyFill="1" applyBorder="1" applyAlignment="1">
      <alignment horizontal="center" vertical="center"/>
    </xf>
    <xf numFmtId="0" fontId="23" fillId="9" borderId="30" xfId="15" applyFont="1" applyFill="1" applyBorder="1" applyAlignment="1">
      <alignment horizontal="left" vertical="center" wrapText="1"/>
    </xf>
    <xf numFmtId="0" fontId="23" fillId="9" borderId="40" xfId="15" applyFont="1" applyFill="1" applyBorder="1" applyAlignment="1">
      <alignment horizontal="left" vertical="center" wrapText="1"/>
    </xf>
    <xf numFmtId="0" fontId="23" fillId="9" borderId="27" xfId="15" applyFont="1" applyFill="1" applyBorder="1" applyAlignment="1">
      <alignment horizontal="center" vertical="top" wrapText="1"/>
    </xf>
    <xf numFmtId="0" fontId="23" fillId="9" borderId="28" xfId="15" applyFont="1" applyFill="1" applyBorder="1" applyAlignment="1">
      <alignment horizontal="center" vertical="top" wrapText="1"/>
    </xf>
    <xf numFmtId="0" fontId="23" fillId="9" borderId="41" xfId="15" applyFont="1" applyFill="1" applyBorder="1" applyAlignment="1">
      <alignment horizontal="center" vertical="top" wrapText="1"/>
    </xf>
    <xf numFmtId="0" fontId="23" fillId="9" borderId="30" xfId="13" applyFont="1" applyFill="1" applyBorder="1" applyAlignment="1">
      <alignment horizontal="left" vertical="center" wrapText="1"/>
    </xf>
    <xf numFmtId="0" fontId="23" fillId="9" borderId="40" xfId="13" applyFont="1" applyFill="1" applyBorder="1" applyAlignment="1">
      <alignment horizontal="left" vertical="center" wrapText="1"/>
    </xf>
    <xf numFmtId="0" fontId="20" fillId="8" borderId="0" xfId="7" applyFill="1" applyAlignment="1">
      <alignment horizontal="left" vertical="center"/>
    </xf>
    <xf numFmtId="0" fontId="4" fillId="4" borderId="0" xfId="0" applyFont="1" applyFill="1" applyAlignment="1">
      <alignment horizontal="left"/>
    </xf>
    <xf numFmtId="0" fontId="0" fillId="5" borderId="0" xfId="0" applyFill="1" applyAlignment="1">
      <alignment horizontal="left"/>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cellXfs>
  <cellStyles count="2309">
    <cellStyle name="???????????" xfId="60" xr:uid="{49C760BE-7782-40F6-8507-E2E49C551364}"/>
    <cellStyle name="???????_2++" xfId="61" xr:uid="{426836F5-17D0-41D3-915B-06D0E4D23F93}"/>
    <cellStyle name="20 % - Akzent1" xfId="82" hidden="1" xr:uid="{11444B53-39AC-4CCF-A066-DDEF15E5EAD8}"/>
    <cellStyle name="20 % - Akzent1" xfId="953" hidden="1" xr:uid="{1085FA45-A575-4A73-A717-FBA3B0990C1A}"/>
    <cellStyle name="20 % - Akzent1" xfId="1162" hidden="1" xr:uid="{D1244C3A-2F7F-4A46-A142-E3220D70613E}"/>
    <cellStyle name="20 % - Akzent1" xfId="1082" hidden="1" xr:uid="{C6CEFE6F-94A6-4BB3-B581-793DB0017C31}"/>
    <cellStyle name="20 % - Akzent1" xfId="1014" hidden="1" xr:uid="{9E800C82-94E4-424A-B02B-E06F58AFD190}"/>
    <cellStyle name="20 % - Akzent1" xfId="1058" hidden="1" xr:uid="{5E2970C4-8226-457A-A801-A81307EABD5F}"/>
    <cellStyle name="20 % - Akzent1" xfId="1051" hidden="1" xr:uid="{DD6D1A01-1ED6-4036-895F-D7CFD8755997}"/>
    <cellStyle name="20 % - Akzent1" xfId="1876" hidden="1" xr:uid="{95AF5E3C-FA51-4889-A64E-4AF378AEE09D}"/>
    <cellStyle name="20 % - Akzent1 2" xfId="410" xr:uid="{084AB3BE-D282-4CBA-9A1C-652FE3D50F03}"/>
    <cellStyle name="20 % - Akzent1 3" xfId="279" xr:uid="{23A3721B-C552-4683-92C7-15074AFDD868}"/>
    <cellStyle name="20 % - Akzent2" xfId="86" hidden="1" xr:uid="{D2046FB2-E15A-43E9-A7A6-015F00CC635B}"/>
    <cellStyle name="20 % - Akzent2" xfId="956" hidden="1" xr:uid="{95050CCF-6BBD-4208-A48A-4070C8276B7C}"/>
    <cellStyle name="20 % - Akzent2" xfId="1122" hidden="1" xr:uid="{016CFFF2-1122-4F64-BA24-D2B986E283E5}"/>
    <cellStyle name="20 % - Akzent2" xfId="1135" hidden="1" xr:uid="{ED1892C3-8000-4722-BDFF-8F59237C951A}"/>
    <cellStyle name="20 % - Akzent2" xfId="78" hidden="1" xr:uid="{1D986A91-9AF1-4437-8B67-2B92B60932A0}"/>
    <cellStyle name="20 % - Akzent2" xfId="1728" hidden="1" xr:uid="{3C8B01D5-5F8B-4EB1-8BAC-FA76DF3B2A63}"/>
    <cellStyle name="20 % - Akzent2" xfId="1705" hidden="1" xr:uid="{D05C7318-B4DC-42CE-A058-89723B3541CF}"/>
    <cellStyle name="20 % - Akzent2" xfId="1754" hidden="1" xr:uid="{935A1782-4FE8-4D7A-94E4-94B6A98068AE}"/>
    <cellStyle name="20 % - Akzent2 2" xfId="411" xr:uid="{9BD6AC3E-CC93-4044-883D-C4D0A22DEEAE}"/>
    <cellStyle name="20 % - Akzent2 3" xfId="280" xr:uid="{41716028-959E-458E-BB96-E5D276FF39BE}"/>
    <cellStyle name="20 % - Akzent3" xfId="90" hidden="1" xr:uid="{55C434CC-37CB-453E-96DB-69399AF265CA}"/>
    <cellStyle name="20 % - Akzent3" xfId="959" hidden="1" xr:uid="{0EECB6BB-4973-4BA1-9B92-C2AA3BFDC83D}"/>
    <cellStyle name="20 % - Akzent3" xfId="1157" hidden="1" xr:uid="{BD18AD06-BD4A-4222-B817-7516D295E184}"/>
    <cellStyle name="20 % - Akzent3" xfId="1680" hidden="1" xr:uid="{90D86D2F-6ECA-4499-A35D-EC20D4BCBB17}"/>
    <cellStyle name="20 % - Akzent3" xfId="1859" hidden="1" xr:uid="{A2CFECBF-7087-4762-88D0-9B2856B40E76}"/>
    <cellStyle name="20 % - Akzent3" xfId="1252" hidden="1" xr:uid="{5171EB0D-33B4-4BC3-99BE-E48972D1FB53}"/>
    <cellStyle name="20 % - Akzent3" xfId="1454" hidden="1" xr:uid="{52522972-2E3B-462E-A5EE-D066F323A796}"/>
    <cellStyle name="20 % - Akzent3" xfId="2291" hidden="1" xr:uid="{E612A483-8EC5-409F-B0F0-B7D763F3955C}"/>
    <cellStyle name="20 % - Akzent3 2" xfId="412" xr:uid="{A5D1B957-48CE-4BF6-900F-276916FF1831}"/>
    <cellStyle name="20 % - Akzent3 3" xfId="281" xr:uid="{F697F6E5-2063-486A-A93E-D24C1365B07D}"/>
    <cellStyle name="20 % - Akzent4" xfId="94" hidden="1" xr:uid="{F5EE05B6-3CFD-4237-98AE-2F160DA22F21}"/>
    <cellStyle name="20 % - Akzent4" xfId="963" hidden="1" xr:uid="{B675A95F-05F4-41E8-964E-91418AB23AC3}"/>
    <cellStyle name="20 % - Akzent4" xfId="1141" hidden="1" xr:uid="{269923E7-6F1A-4A75-BB9F-222DD128E0D0}"/>
    <cellStyle name="20 % - Akzent4" xfId="1796" hidden="1" xr:uid="{4C67C5F2-E22E-4263-B8CF-54EAFEB41F19}"/>
    <cellStyle name="20 % - Akzent4" xfId="1845" hidden="1" xr:uid="{55802A67-4B60-47F4-81C7-BDB8AF913B60}"/>
    <cellStyle name="20 % - Akzent4" xfId="1863" hidden="1" xr:uid="{B67BEEC9-C8FE-463E-B7A5-A8F7DA21EEC2}"/>
    <cellStyle name="20 % - Akzent4" xfId="1917" hidden="1" xr:uid="{05B1855A-EC7A-44B9-B15E-F73D1FE6295E}"/>
    <cellStyle name="20 % - Akzent4" xfId="2299" hidden="1" xr:uid="{F9D2BA47-19C5-40CA-8096-B142681AA92D}"/>
    <cellStyle name="20 % - Akzent4 2" xfId="413" xr:uid="{06E05104-D9D4-4E9C-9915-80498FFED625}"/>
    <cellStyle name="20 % - Akzent4 3" xfId="282" xr:uid="{DA80064A-5FD5-4745-9A01-F41E9A6480FF}"/>
    <cellStyle name="20 % - Akzent5" xfId="98" hidden="1" xr:uid="{07CC7510-4A4B-44FC-8EE4-F67E4C10C2E4}"/>
    <cellStyle name="20 % - Akzent5" xfId="967" hidden="1" xr:uid="{392891C2-A93C-4B27-A425-D0540D8153A8}"/>
    <cellStyle name="20 % - Akzent5" xfId="1260" hidden="1" xr:uid="{6AB0F5C9-3CA5-49E7-B859-351ACCDDE444}"/>
    <cellStyle name="20 % - Akzent5" xfId="1147" hidden="1" xr:uid="{EBFB2AA2-F12E-40E1-8414-B8D64E465786}"/>
    <cellStyle name="20 % - Akzent5" xfId="1672" hidden="1" xr:uid="{578B080F-547E-4FBA-ACCB-ED6046209C56}"/>
    <cellStyle name="20 % - Akzent5" xfId="1753" hidden="1" xr:uid="{589751EA-9B3C-461F-BF96-5436C3859AB6}"/>
    <cellStyle name="20 % - Akzent5" xfId="1916" hidden="1" xr:uid="{E18EEC53-C756-4E9D-92BA-F18A163C921B}"/>
    <cellStyle name="20 % - Akzent5" xfId="1207" hidden="1" xr:uid="{D8B8C9B5-4134-4800-9940-890039A21056}"/>
    <cellStyle name="20 % - Akzent5 2" xfId="414" xr:uid="{4C695907-88D1-4DC0-9B1C-6B69443B8464}"/>
    <cellStyle name="20 % - Akzent5 3" xfId="283" xr:uid="{E3C4F8DA-D8AB-4701-A2AD-4A690AABFD1E}"/>
    <cellStyle name="20 % - Akzent6" xfId="102" hidden="1" xr:uid="{2FB27F06-4D8A-4E41-8FA2-FDA54F5F3657}"/>
    <cellStyle name="20 % - Akzent6" xfId="970" hidden="1" xr:uid="{2E5E2979-1B88-44E8-A3F0-522D45A80B94}"/>
    <cellStyle name="20 % - Akzent6" xfId="1129" hidden="1" xr:uid="{4E685A6F-6CD6-40C8-A04B-129F5B2147C5}"/>
    <cellStyle name="20 % - Akzent6" xfId="1842" hidden="1" xr:uid="{58A886A4-A538-4BA5-9D0A-9C6F2CC3A1D2}"/>
    <cellStyle name="20 % - Akzent6" xfId="1250" hidden="1" xr:uid="{2DE4434A-D183-46AA-97DF-C7B02C48CAC8}"/>
    <cellStyle name="20 % - Akzent6" xfId="1830" hidden="1" xr:uid="{BE44EF47-E745-4210-91FB-BD42160CA72B}"/>
    <cellStyle name="20 % - Akzent6" xfId="1123" hidden="1" xr:uid="{6145A02F-3F3A-4890-B40B-B084E90669F6}"/>
    <cellStyle name="20 % - Akzent6" xfId="2302" hidden="1" xr:uid="{9BC4006E-7444-4951-A7FC-540C13A6E681}"/>
    <cellStyle name="20 % - Akzent6 2" xfId="415" xr:uid="{4A316373-81FB-4BCB-8159-AAFFF65E2C34}"/>
    <cellStyle name="20 % - Akzent6 3" xfId="284" xr:uid="{98268EDF-D30E-41F4-B5D9-7845AEB1E5F8}"/>
    <cellStyle name="20% - Accent1 2" xfId="116" xr:uid="{91A0D4CC-1878-451B-A664-65A7CD31BD11}"/>
    <cellStyle name="20% - Accent1 3" xfId="236" xr:uid="{2072859F-07EB-4489-BE57-1A0ADDB3295B}"/>
    <cellStyle name="20% - Accent2 2" xfId="117" xr:uid="{E5E91037-578F-4D85-96D9-81BACB173ECF}"/>
    <cellStyle name="20% - Accent2 3" xfId="237" xr:uid="{7E0FABFD-2E5F-40D2-BDEF-2181DC0D9368}"/>
    <cellStyle name="20% - Accent3 2" xfId="118" xr:uid="{822FDF04-7DA5-4E7F-97DF-DF09810B1B31}"/>
    <cellStyle name="20% - Accent3 3" xfId="238" xr:uid="{888F07A6-8FAE-493C-8812-05F183B48824}"/>
    <cellStyle name="20% - Accent4 2" xfId="119" xr:uid="{C433B36E-4BEB-45BE-83FD-AEFCE8B70FD3}"/>
    <cellStyle name="20% - Accent4 3" xfId="239" xr:uid="{DCAFF3C8-F050-4F35-ABD8-45AB2776018F}"/>
    <cellStyle name="20% - Accent5 2" xfId="120" xr:uid="{51552E71-1DF6-4557-AFFB-B1B9782BB297}"/>
    <cellStyle name="20% - Accent5 3" xfId="240" xr:uid="{37CCCC2B-73D0-4E8B-8124-1AE892492CFC}"/>
    <cellStyle name="20% - Accent6 2" xfId="121" xr:uid="{1116A0BC-0642-4FC2-A61D-A4EB08C34039}"/>
    <cellStyle name="20% - Accent6 3" xfId="241" xr:uid="{BDF4E3AA-0F2B-4754-897C-98E6E9D9F88D}"/>
    <cellStyle name="2x indented GHG Textfiels" xfId="10" xr:uid="{00000000-0005-0000-0000-000000000000}"/>
    <cellStyle name="2x indented GHG Textfiels 2" xfId="122" xr:uid="{C27D0DDB-BC1D-4F58-A8F0-A6B9EB3B12A8}"/>
    <cellStyle name="2x indented GHG Textfiels 2 2" xfId="123" xr:uid="{68BB5993-D72C-4D8F-83CD-665B3E8A6580}"/>
    <cellStyle name="2x indented GHG Textfiels 3" xfId="124" xr:uid="{828756CD-54C0-4085-9CFB-A873C8695244}"/>
    <cellStyle name="2x indented GHG Textfiels 3 2" xfId="437" xr:uid="{98C76B46-9C82-43C9-91BD-C9DCA82B8DBC}"/>
    <cellStyle name="2x indented GHG Textfiels 3 2 2" xfId="567" xr:uid="{D36E32FB-6974-4C20-AB7A-4EBC6FE91FB5}"/>
    <cellStyle name="2x indented GHG Textfiels 3 2 2 2" xfId="782" xr:uid="{9DCA11F5-3FA8-4221-B6B8-B971ACF03F63}"/>
    <cellStyle name="2x indented GHG Textfiels 3 2 2 2 2" xfId="1495" xr:uid="{96B9F1DD-8B11-473F-BE33-F2D55C18023C}"/>
    <cellStyle name="2x indented GHG Textfiels 3 2 2 2 3" xfId="1054" xr:uid="{03857983-E4D6-4D64-86C5-A3D6B35AAA88}"/>
    <cellStyle name="2x indented GHG Textfiels 3 2 2 2 4" xfId="2145" xr:uid="{4E8BC024-56D0-4D26-9DE0-F322AA82D67A}"/>
    <cellStyle name="2x indented GHG Textfiels 3 2 2 3" xfId="1287" xr:uid="{0CF28C5B-11F1-4966-881D-B357254A25A7}"/>
    <cellStyle name="2x indented GHG Textfiels 3 2 2 4" xfId="1246" xr:uid="{300BE154-E514-4A84-ABF4-3385D5CC7C21}"/>
    <cellStyle name="2x indented GHG Textfiels 3 2 2 5" xfId="1939" xr:uid="{058C67C8-9273-45A7-8690-B6AE43B7EEB4}"/>
    <cellStyle name="2x indented GHG Textfiels 3 2 3" xfId="745" xr:uid="{27EF56E5-45FB-45D6-AD3B-9D32523CE539}"/>
    <cellStyle name="2x indented GHG Textfiels 3 2 3 2" xfId="1458" xr:uid="{9DBA80FC-425D-4EDA-A68D-AA228D3FDE1C}"/>
    <cellStyle name="2x indented GHG Textfiels 3 2 3 3" xfId="101" xr:uid="{B74BD5CA-C5BD-4F7A-8B38-061D0222CF29}"/>
    <cellStyle name="2x indented GHG Textfiels 3 2 3 4" xfId="2108" xr:uid="{5D0A5F69-C797-4992-809C-FBA68CBCC86C}"/>
    <cellStyle name="2x indented GHG Textfiels 3 3" xfId="385" xr:uid="{ECF637EA-C8AD-4AFA-AA0E-E3F81D5A7111}"/>
    <cellStyle name="2x indented GHG Textfiels 3 3 2" xfId="672" xr:uid="{CBC65749-3BE8-4E3A-8B7E-8C4078AEC252}"/>
    <cellStyle name="2x indented GHG Textfiels 3 3 2 2" xfId="887" xr:uid="{2167847D-E28D-4297-BAA2-8BDD45470C4E}"/>
    <cellStyle name="2x indented GHG Textfiels 3 3 2 2 2" xfId="1600" xr:uid="{D5367954-9B85-4762-9BFA-C593C510CCFB}"/>
    <cellStyle name="2x indented GHG Textfiels 3 3 2 2 3" xfId="1232" xr:uid="{F4A2FEB1-0B4A-4863-AF8D-E5471C3D9A36}"/>
    <cellStyle name="2x indented GHG Textfiels 3 3 2 2 4" xfId="2250" xr:uid="{545A1733-F925-4057-B3F6-152E6C2EB55B}"/>
    <cellStyle name="2x indented GHG Textfiels 3 3 2 3" xfId="1392" xr:uid="{15620EDC-20CE-4EA9-BA12-B57C0C902F75}"/>
    <cellStyle name="2x indented GHG Textfiels 3 3 2 4" xfId="1886" xr:uid="{D5DC4F37-5FC5-48B2-8BCE-48082C028730}"/>
    <cellStyle name="2x indented GHG Textfiels 3 3 2 5" xfId="2044" xr:uid="{B35E11F2-2A2D-46BF-9ED1-C25F01014807}"/>
    <cellStyle name="2x indented GHG Textfiels 3 3 3" xfId="674" xr:uid="{B458F501-1E4A-4D61-AFAD-786CB1A46B8C}"/>
    <cellStyle name="2x indented GHG Textfiels 3 3 3 2" xfId="889" xr:uid="{3877A32B-1D91-45E8-A541-35FA924CD46D}"/>
    <cellStyle name="2x indented GHG Textfiels 3 3 3 2 2" xfId="1602" xr:uid="{CE037B8D-B8FB-438D-B9FF-592879A0E267}"/>
    <cellStyle name="2x indented GHG Textfiels 3 3 3 2 3" xfId="1702" xr:uid="{93BFA84F-E739-475E-A620-7657CB8529A4}"/>
    <cellStyle name="2x indented GHG Textfiels 3 3 3 2 4" xfId="2252" xr:uid="{74F363E1-1052-4E54-95EE-55A2488BDC61}"/>
    <cellStyle name="2x indented GHG Textfiels 3 3 3 3" xfId="1394" xr:uid="{B442264E-A2EA-4857-A9A8-61BA6E8A824B}"/>
    <cellStyle name="2x indented GHG Textfiels 3 3 3 4" xfId="935" xr:uid="{93AB9CBD-7AAC-445E-9E51-15928869A48B}"/>
    <cellStyle name="2x indented GHG Textfiels 3 3 3 5" xfId="2046" xr:uid="{0EC932EB-74A8-4E7A-984E-B8B5E4783CEB}"/>
    <cellStyle name="2x indented GHG Textfiels 3 3 4" xfId="570" xr:uid="{0135E709-A365-40C2-B411-D0A9291DF5AC}"/>
    <cellStyle name="2x indented GHG Textfiels 3 3 4 2" xfId="785" xr:uid="{7B3E6FA1-373E-4757-A358-37E4BD4D6CB7}"/>
    <cellStyle name="2x indented GHG Textfiels 3 3 4 2 2" xfId="1498" xr:uid="{1C2732AD-FB8A-4345-A469-7036AF6191AF}"/>
    <cellStyle name="2x indented GHG Textfiels 3 3 4 2 3" xfId="1114" xr:uid="{F877C531-C9E4-4DC2-962C-E23A968EAD7B}"/>
    <cellStyle name="2x indented GHG Textfiels 3 3 4 2 4" xfId="2148" xr:uid="{C3C424E4-2B80-4CAC-8450-62C29EC76CFF}"/>
    <cellStyle name="2x indented GHG Textfiels 3 3 4 3" xfId="1290" xr:uid="{9E9D7A23-AE9E-43AA-8841-1E22E538CFE2}"/>
    <cellStyle name="2x indented GHG Textfiels 3 3 4 4" xfId="1023" xr:uid="{A41E20A6-2984-4EAE-80FC-34CE19514AA9}"/>
    <cellStyle name="2x indented GHG Textfiels 3 3 4 5" xfId="1942" xr:uid="{A8A0112F-EE8A-443A-8318-624FF8E81BC5}"/>
    <cellStyle name="2x indented GHG Textfiels 3 3 5" xfId="1166" xr:uid="{22F2C4A2-0103-42EA-A4C5-2AF14E5876BB}"/>
    <cellStyle name="2x indented GHG Textfiels 3 3 6" xfId="1736" xr:uid="{77196668-FB8C-4CBA-A943-4B10DCAD5381}"/>
    <cellStyle name="2x indented GHG Textfiels 3 3 7" xfId="1673" xr:uid="{2A23D71B-70C9-4A6A-B875-50367E89DB1E}"/>
    <cellStyle name="40 % - Akzent1" xfId="83" hidden="1" xr:uid="{38503667-8FF3-4D60-9218-C3E85C270BF2}"/>
    <cellStyle name="40 % - Akzent1" xfId="954" hidden="1" xr:uid="{39D5D24A-4500-438C-803A-BCF79B286C02}"/>
    <cellStyle name="40 % - Akzent1" xfId="1220" hidden="1" xr:uid="{4D0E95D9-C2C7-4BE8-BBD1-28BF63BF0E63}"/>
    <cellStyle name="40 % - Akzent1" xfId="1130" hidden="1" xr:uid="{FC76EC51-62F6-4ADB-835E-44EFF69A25C8}"/>
    <cellStyle name="40 % - Akzent1" xfId="22" hidden="1" xr:uid="{91875C2C-0011-4619-A6C9-F266002867FF}"/>
    <cellStyle name="40 % - Akzent1" xfId="1870" hidden="1" xr:uid="{0220B088-994A-4AC6-9B22-1565AD9E3BA4}"/>
    <cellStyle name="40 % - Akzent1" xfId="1919" hidden="1" xr:uid="{05EBCBA8-DD49-46C1-9B65-79CDBCABE292}"/>
    <cellStyle name="40 % - Akzent1" xfId="1765" hidden="1" xr:uid="{E4AA89B6-0D72-4DE6-A8D1-0A1324594A28}"/>
    <cellStyle name="40 % - Akzent1 2" xfId="416" xr:uid="{E95433A2-D8F5-4FE9-B0F0-4009D382BB70}"/>
    <cellStyle name="40 % - Akzent1 3" xfId="285" xr:uid="{052B8E94-818D-48B6-B45B-E4DAE741D003}"/>
    <cellStyle name="40 % - Akzent2" xfId="87" hidden="1" xr:uid="{53CFFBF0-FB54-4C6C-8B42-B1C85BFE7A5C}"/>
    <cellStyle name="40 % - Akzent2" xfId="957" hidden="1" xr:uid="{E6158682-5755-43B6-9F9F-C1A5340E7424}"/>
    <cellStyle name="40 % - Akzent2" xfId="1253" hidden="1" xr:uid="{26E4DF64-3DED-4D10-8949-114A945360D7}"/>
    <cellStyle name="40 % - Akzent2" xfId="1861" hidden="1" xr:uid="{4D8C5362-5C86-46C9-A48C-6F548226ABE3}"/>
    <cellStyle name="40 % - Akzent2" xfId="1132" hidden="1" xr:uid="{351F23D5-E730-4FA1-BB58-954771F5FFEB}"/>
    <cellStyle name="40 % - Akzent2" xfId="1748" hidden="1" xr:uid="{F4107C9A-906C-48D4-AFD8-9B1F54D3EA68}"/>
    <cellStyle name="40 % - Akzent2" xfId="1160" hidden="1" xr:uid="{89C7F926-8CFE-453B-83C0-F67C4D287EF8}"/>
    <cellStyle name="40 % - Akzent2" xfId="2305" hidden="1" xr:uid="{590FE62F-3DC3-47FD-A684-BD0B0C6F6B27}"/>
    <cellStyle name="40 % - Akzent2 2" xfId="417" xr:uid="{9492197F-3E9B-4BAD-B44F-B629C4B980AF}"/>
    <cellStyle name="40 % - Akzent2 3" xfId="286" xr:uid="{7C18A41F-DBCB-4C74-A3BB-BD25789AA14B}"/>
    <cellStyle name="40 % - Akzent3" xfId="91" hidden="1" xr:uid="{AC6A67E2-C4B0-4D20-A570-C324B9BEB9BF}"/>
    <cellStyle name="40 % - Akzent3" xfId="960" hidden="1" xr:uid="{23705EF2-38F6-4C53-80A9-4D7EBB7B80D0}"/>
    <cellStyle name="40 % - Akzent3" xfId="1263" hidden="1" xr:uid="{3B2DAACF-2CCF-4D0E-92D1-DFA77A5F31AC}"/>
    <cellStyle name="40 % - Akzent3" xfId="1853" hidden="1" xr:uid="{17126B5D-DC9F-4E4C-AF36-22B878EC75A6}"/>
    <cellStyle name="40 % - Akzent3" xfId="1788" hidden="1" xr:uid="{0BF5F4B9-6454-4886-927F-F630FD56872C}"/>
    <cellStyle name="40 % - Akzent3" xfId="1715" hidden="1" xr:uid="{FCD89CA1-4245-46AD-8BD8-0BBDEB590728}"/>
    <cellStyle name="40 % - Akzent3" xfId="1918" hidden="1" xr:uid="{8DE3DAF8-E627-453F-8FE3-7FA49B07915D}"/>
    <cellStyle name="40 % - Akzent3" xfId="2303" hidden="1" xr:uid="{2D966028-9375-43A0-B32B-EFDE66FC4915}"/>
    <cellStyle name="40 % - Akzent3 2" xfId="418" xr:uid="{1B448503-2A17-4AA2-89EE-41EE6419446D}"/>
    <cellStyle name="40 % - Akzent3 3" xfId="287" xr:uid="{735C9F4B-9C5E-4096-B5A8-AB645529C9B9}"/>
    <cellStyle name="40 % - Akzent4" xfId="95" hidden="1" xr:uid="{B6641DEA-45D1-47A9-B4FB-4A7DF508209F}"/>
    <cellStyle name="40 % - Akzent4" xfId="964" hidden="1" xr:uid="{7AB905FE-BE45-4A68-BEA0-A417E6F3A4E2}"/>
    <cellStyle name="40 % - Akzent4" xfId="1259" hidden="1" xr:uid="{61690DD1-C988-420F-9446-6659E0D9DAF9}"/>
    <cellStyle name="40 % - Akzent4" xfId="1834" hidden="1" xr:uid="{3A2A05CB-6F1F-466B-9AFB-205BECF6377B}"/>
    <cellStyle name="40 % - Akzent4" xfId="1874" hidden="1" xr:uid="{FE0ACAC6-A1D4-4A59-8F6B-EA4C207B60C9}"/>
    <cellStyle name="40 % - Akzent4" xfId="1021" hidden="1" xr:uid="{7756AE6A-77F0-4C1D-AAA1-92B77EBD1B7B}"/>
    <cellStyle name="40 % - Akzent4" xfId="1734" hidden="1" xr:uid="{890E460D-B3A4-4CBB-B526-FD8BC3606DA0}"/>
    <cellStyle name="40 % - Akzent4" xfId="2301" hidden="1" xr:uid="{9E58C247-8CE5-4507-867C-75A400293A2C}"/>
    <cellStyle name="40 % - Akzent4 2" xfId="419" xr:uid="{11292B87-E189-43FE-9363-B773AD511ABB}"/>
    <cellStyle name="40 % - Akzent4 3" xfId="288" xr:uid="{8DD8EB26-54AD-4178-8D99-992ED6307376}"/>
    <cellStyle name="40 % - Akzent5" xfId="99" hidden="1" xr:uid="{54FBFEBB-0E49-47F9-BB4B-5F52ED6D8CB2}"/>
    <cellStyle name="40 % - Akzent5" xfId="968" hidden="1" xr:uid="{DA1A705C-E876-4CD4-99E8-7E8903559F4E}"/>
    <cellStyle name="40 % - Akzent5" xfId="1261" hidden="1" xr:uid="{95984BEE-0655-4DA6-BFFF-EA42B4C1753E}"/>
    <cellStyle name="40 % - Akzent5" xfId="1778" hidden="1" xr:uid="{4999A878-E3EA-4F64-BD61-2C1F28A848C0}"/>
    <cellStyle name="40 % - Akzent5" xfId="987" hidden="1" xr:uid="{DCCB8BF3-35DE-4B94-8381-099656FA5101}"/>
    <cellStyle name="40 % - Akzent5" xfId="1879" hidden="1" xr:uid="{23BA2B41-686D-4CB2-BA14-BAC372754B8E}"/>
    <cellStyle name="40 % - Akzent5" xfId="81" hidden="1" xr:uid="{6C080CEA-C922-4357-9882-3430BB9F6CED}"/>
    <cellStyle name="40 % - Akzent5" xfId="2298" hidden="1" xr:uid="{C2784FA9-C448-4469-9A40-21075259B837}"/>
    <cellStyle name="40 % - Akzent5 2" xfId="420" xr:uid="{C2303C07-8BC8-49EE-98E3-B48C68298352}"/>
    <cellStyle name="40 % - Akzent5 3" xfId="289" xr:uid="{346AE853-51EE-4702-A2DF-BED3775E5180}"/>
    <cellStyle name="40 % - Akzent6" xfId="103" hidden="1" xr:uid="{D09A391F-5083-4A9F-83C6-41DBBFFB0D65}"/>
    <cellStyle name="40 % - Akzent6" xfId="971" hidden="1" xr:uid="{19A02FFF-38CA-4A6E-983A-7808C9954DC3}"/>
    <cellStyle name="40 % - Akzent6" xfId="1254" hidden="1" xr:uid="{E28575F9-96FE-486E-85E8-8B94C162BD46}"/>
    <cellStyle name="40 % - Akzent6" xfId="1722" hidden="1" xr:uid="{F35CF87F-8521-4E64-B061-39A063CBD8AD}"/>
    <cellStyle name="40 % - Akzent6" xfId="1708" hidden="1" xr:uid="{0886A633-BFE0-4079-9F5A-75BCA0F21CD4}"/>
    <cellStyle name="40 % - Akzent6" xfId="1823" hidden="1" xr:uid="{55BCE064-5763-40C4-9060-77E18E5A8EA3}"/>
    <cellStyle name="40 % - Akzent6" xfId="1838" hidden="1" xr:uid="{73F2D407-0254-495E-B132-55A664112A62}"/>
    <cellStyle name="40 % - Akzent6" xfId="2294" hidden="1" xr:uid="{2C3F66FF-666D-400E-80B8-44FB8B96F9EF}"/>
    <cellStyle name="40 % - Akzent6 2" xfId="421" xr:uid="{8A702158-8C05-4F3D-A676-C03D032D4F62}"/>
    <cellStyle name="40 % - Akzent6 3" xfId="290" xr:uid="{80A35A87-369C-4458-92FF-85427A6C445A}"/>
    <cellStyle name="40% - Accent1 2" xfId="125" xr:uid="{3CCA5CB5-2E1F-4212-A31C-98A5985C4C41}"/>
    <cellStyle name="40% - Accent1 3" xfId="242" xr:uid="{8EC1AE10-BD61-4098-AF47-21EE2ACA3DCA}"/>
    <cellStyle name="40% - Accent2 2" xfId="126" xr:uid="{46AF7C6A-E4F7-4650-945C-BEF15D4E3633}"/>
    <cellStyle name="40% - Accent2 3" xfId="243" xr:uid="{2A55C77C-233A-4F28-B030-5BD55FC5A1B2}"/>
    <cellStyle name="40% - Accent3 2" xfId="127" xr:uid="{31BEC172-80A8-4C0A-8EB6-D619BF72A1A3}"/>
    <cellStyle name="40% - Accent3 3" xfId="244" xr:uid="{7B6BF107-1CE8-4A09-8AAD-4A64F8BBF4C6}"/>
    <cellStyle name="40% - Accent4 2" xfId="128" xr:uid="{2DB9318B-E66B-44CC-B3A1-5E7FA8DC753F}"/>
    <cellStyle name="40% - Accent4 3" xfId="245" xr:uid="{8ADFC857-DD19-48A7-925C-3AD4F9273499}"/>
    <cellStyle name="40% - Accent5 2" xfId="129" xr:uid="{FBF1B7D9-6F54-42BB-AB03-5E15E55F6C75}"/>
    <cellStyle name="40% - Accent5 3" xfId="246" xr:uid="{85D1F851-B2F7-4630-B82F-966161F9339F}"/>
    <cellStyle name="40% - Accent6 2" xfId="130" xr:uid="{45D09B62-E738-4D33-AA43-8C8DE0D22322}"/>
    <cellStyle name="40% - Accent6 3" xfId="247" xr:uid="{149FD4F5-A7BF-4A4F-B230-D958CC1F10FA}"/>
    <cellStyle name="5x indented GHG Textfiels" xfId="11" xr:uid="{00000000-0005-0000-0000-000001000000}"/>
    <cellStyle name="5x indented GHG Textfiels 2" xfId="131" xr:uid="{A9565511-603A-4A47-92FE-D9114955B573}"/>
    <cellStyle name="5x indented GHG Textfiels 2 2" xfId="132" xr:uid="{49EB45FB-CBA7-4DBF-AA0C-E661F659BAAB}"/>
    <cellStyle name="5x indented GHG Textfiels 3" xfId="133" xr:uid="{0A92C0F9-D20C-430C-B288-CD8E64BE0F15}"/>
    <cellStyle name="5x indented GHG Textfiels 3 2" xfId="438" xr:uid="{35323B67-1934-443E-B1A8-8BAA0468C559}"/>
    <cellStyle name="5x indented GHG Textfiels 3 3" xfId="386" xr:uid="{58062272-830D-4363-815D-8B7786C72EE7}"/>
    <cellStyle name="5x indented GHG Textfiels 3 3 2" xfId="673" xr:uid="{45F8948B-EC87-4FA5-B92F-715A8DE4B311}"/>
    <cellStyle name="5x indented GHG Textfiels 3 3 2 2" xfId="888" xr:uid="{070B5D6E-A86F-46E7-877C-0E395055E038}"/>
    <cellStyle name="5x indented GHG Textfiels 3 3 2 2 2" xfId="1601" xr:uid="{DC2A6872-76CB-4B79-B896-E9AA82B7FEF5}"/>
    <cellStyle name="5x indented GHG Textfiels 3 3 2 2 3" xfId="988" xr:uid="{4CF491A6-D6AC-46ED-AD79-2F5E762D5E70}"/>
    <cellStyle name="5x indented GHG Textfiels 3 3 2 2 4" xfId="2251" xr:uid="{2EBCEE3B-241B-4ACB-987F-C340DF3AD7B5}"/>
    <cellStyle name="5x indented GHG Textfiels 3 3 2 3" xfId="1393" xr:uid="{5470255A-8590-4D89-B5AF-44A129757709}"/>
    <cellStyle name="5x indented GHG Textfiels 3 3 2 4" xfId="986" xr:uid="{265FDB89-50CE-4742-8EF0-92AD805A510D}"/>
    <cellStyle name="5x indented GHG Textfiels 3 3 2 5" xfId="2045" xr:uid="{5ED558D1-BA94-4990-BF99-77EAB07D685E}"/>
    <cellStyle name="5x indented GHG Textfiels 3 3 3" xfId="620" xr:uid="{859429FA-F71E-4DB8-A5D6-3769E4F132E6}"/>
    <cellStyle name="5x indented GHG Textfiels 3 3 3 2" xfId="835" xr:uid="{CDF3B681-ED4D-46A5-A0FB-D681DE15CF6A}"/>
    <cellStyle name="5x indented GHG Textfiels 3 3 3 2 2" xfId="1548" xr:uid="{109AEAA1-08D6-4C90-9914-31D81A4C24D7}"/>
    <cellStyle name="5x indented GHG Textfiels 3 3 3 2 3" xfId="1186" xr:uid="{D594B288-AE01-4B97-AC27-35B64E1868B4}"/>
    <cellStyle name="5x indented GHG Textfiels 3 3 3 2 4" xfId="2198" xr:uid="{2BE1B55F-9170-4AF2-8D79-C047F39B5505}"/>
    <cellStyle name="5x indented GHG Textfiels 3 3 3 3" xfId="1340" xr:uid="{BFF9589D-49E3-4DF8-8CBA-D4F0FB7A15C8}"/>
    <cellStyle name="5x indented GHG Textfiels 3 3 3 4" xfId="974" xr:uid="{82E48B8A-82CD-461D-85F9-5E46F300CFDE}"/>
    <cellStyle name="5x indented GHG Textfiels 3 3 3 5" xfId="1992" xr:uid="{83B04C08-886D-47B4-AC64-FC58332F5AE4}"/>
    <cellStyle name="5x indented GHG Textfiels 3 3 4" xfId="704" xr:uid="{8FCF581E-761D-46BD-A967-A78A8CF1FCE5}"/>
    <cellStyle name="5x indented GHG Textfiels 3 3 4 2" xfId="919" xr:uid="{4322D885-B266-46B1-BCBE-082B57451BEA}"/>
    <cellStyle name="5x indented GHG Textfiels 3 3 4 2 2" xfId="1632" xr:uid="{02EF4630-06B1-4A1B-860A-227730BBF180}"/>
    <cellStyle name="5x indented GHG Textfiels 3 3 4 2 3" xfId="1904" xr:uid="{35F8E711-4F70-4486-9D03-12382FA74C97}"/>
    <cellStyle name="5x indented GHG Textfiels 3 3 4 2 4" xfId="2282" xr:uid="{323A8E37-5AD5-4C66-896A-8A590E00E8AD}"/>
    <cellStyle name="5x indented GHG Textfiels 3 3 4 3" xfId="1424" xr:uid="{79456AAD-FBAD-4D8A-A0AC-BE8544487FCA}"/>
    <cellStyle name="5x indented GHG Textfiels 3 3 4 4" xfId="1039" xr:uid="{4E23FCDF-CC18-41E0-BFBA-4D56AED82B94}"/>
    <cellStyle name="5x indented GHG Textfiels 3 3 4 5" xfId="2076" xr:uid="{674684F6-6F04-4E12-A765-8FF4E9474637}"/>
    <cellStyle name="5x indented GHG Textfiels 3 3 5" xfId="741" xr:uid="{C2CE3CE9-C51B-40F5-8D3C-068942351D4F}"/>
    <cellStyle name="5x indented GHG Textfiels 3 3 6" xfId="1167" xr:uid="{6843BF24-C817-437F-A097-C485FE1D8C64}"/>
    <cellStyle name="5x indented GHG Textfiels 3 3 7" xfId="948" xr:uid="{9E7ED601-8FAB-4AA6-8E12-5292282FEBE2}"/>
    <cellStyle name="5x indented GHG Textfiels 3 3 8" xfId="983" xr:uid="{A42A23B7-EA20-4664-83E3-D515625F549C}"/>
    <cellStyle name="5x indented GHG Textfiels_Table 4(II)" xfId="228" xr:uid="{D7215F94-649B-4EFC-B629-37EF0E03199F}"/>
    <cellStyle name="60 % - Akzent1" xfId="84" hidden="1" xr:uid="{99BF9882-5D81-4D75-B0C7-573FF7CEC7C2}"/>
    <cellStyle name="60 % - Akzent1" xfId="955" hidden="1" xr:uid="{A19F86BB-97CF-4777-BAE0-84BE8FADDB8A}"/>
    <cellStyle name="60 % - Akzent1" xfId="1221" hidden="1" xr:uid="{9AE3818F-BB5D-467C-8872-AC1F450E5132}"/>
    <cellStyle name="60 % - Akzent1" xfId="1256" hidden="1" xr:uid="{CC11B3AB-D2BA-46D0-BA6B-5E48312DE8D8}"/>
    <cellStyle name="60 % - Akzent1" xfId="1743" hidden="1" xr:uid="{4E1F6139-6E3E-4E68-9737-ECEA1BAE34B8}"/>
    <cellStyle name="60 % - Akzent1" xfId="1786" hidden="1" xr:uid="{F5B1DCD1-39E6-44F0-B8F6-B8DCCEBE03F9}"/>
    <cellStyle name="60 % - Akzent1" xfId="1684" hidden="1" xr:uid="{18A286CA-0132-484C-9060-8080DE726516}"/>
    <cellStyle name="60 % - Akzent1" xfId="1914" hidden="1" xr:uid="{4ABD0766-80C4-4DBF-97FA-0AD82FD779C0}"/>
    <cellStyle name="60 % - Akzent1 2" xfId="422" xr:uid="{B1E2BB89-9E77-4C5F-B685-1FEB766A0B1C}"/>
    <cellStyle name="60 % - Akzent1 3" xfId="291" xr:uid="{E0191329-CC10-412A-8D8B-C3FAC1D86D5C}"/>
    <cellStyle name="60 % - Akzent2" xfId="88" hidden="1" xr:uid="{65260D81-764B-452A-8F14-44C6F0CDED50}"/>
    <cellStyle name="60 % - Akzent2" xfId="958" hidden="1" xr:uid="{322A93B3-E264-4369-A755-20B5F4C5649A}"/>
    <cellStyle name="60 % - Akzent2" xfId="1165" hidden="1" xr:uid="{3BA3AA2E-9C5C-4418-8E80-3728DCE771C4}"/>
    <cellStyle name="60 % - Akzent2" xfId="1751" hidden="1" xr:uid="{8765AA77-92F1-4989-906C-FDFF83F536C8}"/>
    <cellStyle name="60 % - Akzent2" xfId="1727" hidden="1" xr:uid="{B533942E-3D34-469D-83DE-79558684CE53}"/>
    <cellStyle name="60 % - Akzent2" xfId="1237" hidden="1" xr:uid="{BE9F44D2-4D53-497D-B929-7BDC2337CBC6}"/>
    <cellStyle name="60 % - Akzent2" xfId="1083" hidden="1" xr:uid="{4D271AE7-0FF9-436A-84FD-DFCC9A289D2F}"/>
    <cellStyle name="60 % - Akzent2" xfId="2296" hidden="1" xr:uid="{D797C3CA-9591-4A61-A1EE-DA06B0489917}"/>
    <cellStyle name="60 % - Akzent2 2" xfId="423" xr:uid="{336DBFD7-0490-44A3-90EA-1DE9BAAFF4E5}"/>
    <cellStyle name="60 % - Akzent2 3" xfId="292" xr:uid="{72642C2D-C1C4-4CD3-864C-CB199232784B}"/>
    <cellStyle name="60 % - Akzent3" xfId="92" hidden="1" xr:uid="{EEAE12FC-312C-4432-B3BB-6378C9A55145}"/>
    <cellStyle name="60 % - Akzent3" xfId="961" hidden="1" xr:uid="{2C7EBF4C-133B-4B6D-AD50-D8577E45BE2A}"/>
    <cellStyle name="60 % - Akzent3" xfId="1264" hidden="1" xr:uid="{8FA9F623-2BF9-4E36-BE2B-8AF05ABB0E69}"/>
    <cellStyle name="60 % - Akzent3" xfId="1741" hidden="1" xr:uid="{E33263F5-A79C-4046-9C4E-AA50726B0A9F}"/>
    <cellStyle name="60 % - Akzent3" xfId="1139" hidden="1" xr:uid="{E16B92B9-F177-4E56-B1FF-7DE47F83F342}"/>
    <cellStyle name="60 % - Akzent3" xfId="1183" hidden="1" xr:uid="{C6C4ACEE-F509-4314-BD9F-3825A94F9A74}"/>
    <cellStyle name="60 % - Akzent3" xfId="1776" hidden="1" xr:uid="{EC573ED6-67E1-4514-B9BF-9EDA168E838B}"/>
    <cellStyle name="60 % - Akzent3" xfId="2295" hidden="1" xr:uid="{C5AD9C54-5B77-4921-B09A-21340B7A3AB8}"/>
    <cellStyle name="60 % - Akzent3 2" xfId="424" xr:uid="{CEE76E51-6C1E-4E12-98AD-A2409E3CD0F5}"/>
    <cellStyle name="60 % - Akzent3 3" xfId="293" xr:uid="{A2CDDF42-5279-41D5-B6B5-F0268B931F7F}"/>
    <cellStyle name="60 % - Akzent4" xfId="96" hidden="1" xr:uid="{6AC4BBB0-6B35-4762-9619-2F83B8964A72}"/>
    <cellStyle name="60 % - Akzent4" xfId="965" hidden="1" xr:uid="{F927016D-DD2E-4BE0-9D2C-D70CB60E2B70}"/>
    <cellStyle name="60 % - Akzent4" xfId="1262" hidden="1" xr:uid="{A880FD3F-9697-49D7-B139-465DBDFFB2BF}"/>
    <cellStyle name="60 % - Akzent4" xfId="1712" hidden="1" xr:uid="{2D391AA0-0F82-4350-B542-D36975CE6B01}"/>
    <cellStyle name="60 % - Akzent4" xfId="1872" hidden="1" xr:uid="{DCEEBD3D-2D11-41B0-A440-250E83164BA5}"/>
    <cellStyle name="60 % - Akzent4" xfId="1756" hidden="1" xr:uid="{5FE510B0-9B8E-431A-961C-C0D37DF8FF84}"/>
    <cellStyle name="60 % - Akzent4" xfId="997" hidden="1" xr:uid="{F303707C-977D-46EB-893E-F131F15E6D12}"/>
    <cellStyle name="60 % - Akzent4" xfId="2293" hidden="1" xr:uid="{3F8E67C9-19C3-496D-B890-F137C1EBB7E1}"/>
    <cellStyle name="60 % - Akzent4 2" xfId="425" xr:uid="{2CBCC192-F1D2-4C99-BDA8-F616AC353EB6}"/>
    <cellStyle name="60 % - Akzent4 3" xfId="294" xr:uid="{0DEB1AC7-6D9F-4DC2-9E97-C7964A076BE9}"/>
    <cellStyle name="60 % - Akzent5" xfId="100" hidden="1" xr:uid="{CE71D868-305C-4760-B9CB-D4D991499646}"/>
    <cellStyle name="60 % - Akzent5" xfId="969" hidden="1" xr:uid="{EAF03389-6FD0-489C-9947-D64535B1D248}"/>
    <cellStyle name="60 % - Akzent5" xfId="1161" hidden="1" xr:uid="{4CE4014A-3422-45B5-96D1-7762DF181F48}"/>
    <cellStyle name="60 % - Akzent5" xfId="1864" hidden="1" xr:uid="{20F4AF6C-F8F4-4350-8A85-FB3241FD2080}"/>
    <cellStyle name="60 % - Akzent5" xfId="1093" hidden="1" xr:uid="{3467E650-3058-48FC-B4BE-2911B52ECC96}"/>
    <cellStyle name="60 % - Akzent5" xfId="1205" hidden="1" xr:uid="{9500CBBD-B89D-4627-AC32-E3E12D41E34C}"/>
    <cellStyle name="60 % - Akzent5" xfId="1915" hidden="1" xr:uid="{693D5969-BF9C-4066-9CCC-BB2BF76BFB61}"/>
    <cellStyle name="60 % - Akzent5" xfId="2306" hidden="1" xr:uid="{2E76A418-50D0-40B2-8267-A14F92E69F70}"/>
    <cellStyle name="60 % - Akzent5 2" xfId="426" xr:uid="{7A4401A4-6210-42BC-AAAB-9198B25A8F54}"/>
    <cellStyle name="60 % - Akzent5 3" xfId="295" xr:uid="{AB8DF395-FF98-4718-9DE7-2F6F40BABC8B}"/>
    <cellStyle name="60 % - Akzent6" xfId="104" hidden="1" xr:uid="{4A04A296-916C-4A0D-A68A-8E0CB3B2F675}"/>
    <cellStyle name="60 % - Akzent6" xfId="972" hidden="1" xr:uid="{9853C5AD-73D3-48E2-A2C3-23D8D306B7CA}"/>
    <cellStyle name="60 % - Akzent6" xfId="1258" hidden="1" xr:uid="{B303F274-5D66-4874-9577-4D3BB5CDB48F}"/>
    <cellStyle name="60 % - Akzent6" xfId="1177" hidden="1" xr:uid="{05950BB5-A8A9-4EC9-902D-4CC218123682}"/>
    <cellStyle name="60 % - Akzent6" xfId="1001" hidden="1" xr:uid="{5B269CA4-1F58-4FBB-9182-F03D42765CCD}"/>
    <cellStyle name="60 % - Akzent6" xfId="1674" hidden="1" xr:uid="{21CC7882-83E7-4F9D-92E6-132A27E44E23}"/>
    <cellStyle name="60 % - Akzent6" xfId="1090" hidden="1" xr:uid="{58352677-CC75-4DF0-A053-C27C1CA2E449}"/>
    <cellStyle name="60 % - Akzent6" xfId="1829" hidden="1" xr:uid="{C051DD53-7AB0-443C-A1F8-D1F6ED917B51}"/>
    <cellStyle name="60 % - Akzent6 2" xfId="427" xr:uid="{0723CC3F-FF1A-42DE-991E-7950473402C2}"/>
    <cellStyle name="60 % - Akzent6 3" xfId="296" xr:uid="{BF35040C-7642-4C16-87E7-32616B367ED0}"/>
    <cellStyle name="60% - Accent1 2" xfId="134" xr:uid="{DA2CFC2C-F5D0-4AF4-8C06-538384B4841B}"/>
    <cellStyle name="60% - Accent1 3" xfId="248" xr:uid="{E252A605-2761-400E-A610-AD2B4C752E52}"/>
    <cellStyle name="60% - Accent2 2" xfId="135" xr:uid="{F2C9FE8F-A828-4774-87E0-DF94DB70DC4C}"/>
    <cellStyle name="60% - Accent2 3" xfId="249" xr:uid="{7A33ED2D-45FE-4EB3-87C6-9B3192F5BED7}"/>
    <cellStyle name="60% - Accent3 2" xfId="136" xr:uid="{C0322F85-9A7C-4B16-B948-20B98517CFF5}"/>
    <cellStyle name="60% - Accent3 3" xfId="250" xr:uid="{9A612134-CBB9-4029-8101-B4663D01A8F2}"/>
    <cellStyle name="60% - Accent4 2" xfId="137" xr:uid="{AE0EC21F-51EF-4DD7-992A-78E02F306170}"/>
    <cellStyle name="60% - Accent4 3" xfId="251" xr:uid="{71299DE4-09E2-4AE9-A002-FA967CA997BF}"/>
    <cellStyle name="60% - Accent5 2" xfId="138" xr:uid="{0FC03C23-FACF-47B1-A43B-F309BFA3237D}"/>
    <cellStyle name="60% - Accent5 3" xfId="252" xr:uid="{B6BF37E3-6E65-4B61-B547-3F71FF16C31F}"/>
    <cellStyle name="60% - Accent6 2" xfId="139" xr:uid="{9F203896-E8A4-4785-BA8D-898A9E1F2932}"/>
    <cellStyle name="60% - Accent6 3" xfId="253" xr:uid="{E4F5B98B-D9F4-4C8B-A9BD-8D9400A38BA0}"/>
    <cellStyle name="Accent1 2" xfId="140" xr:uid="{7A11116D-9353-4CE7-A264-5408E99E8330}"/>
    <cellStyle name="Accent1 3" xfId="254" xr:uid="{D9E464D3-AC0E-4E9B-834F-51835B37541A}"/>
    <cellStyle name="Accent1 4" xfId="387" xr:uid="{A20DA079-B514-40DF-9ED7-68699444CDC3}"/>
    <cellStyle name="Accent2 2" xfId="141" xr:uid="{6BED4FED-68E6-4283-A2A4-335F9924EC3C}"/>
    <cellStyle name="Accent2 3" xfId="255" xr:uid="{ADC76835-520B-44E8-9FAA-E1398C39FF5C}"/>
    <cellStyle name="Accent2 4" xfId="388" xr:uid="{4FD3B1C1-8209-473B-9D21-D3A7E122D8A2}"/>
    <cellStyle name="Accent3 2" xfId="142" xr:uid="{3CA6DA0F-2B00-454D-B4A4-8016E6CAD9E5}"/>
    <cellStyle name="Accent3 3" xfId="256" xr:uid="{5177CEF8-72DE-46CC-A375-02FEDF48DD41}"/>
    <cellStyle name="Accent3 4" xfId="389" xr:uid="{C55A9D49-D914-49E8-B2ED-01DB9390E29A}"/>
    <cellStyle name="Accent4 2" xfId="143" xr:uid="{E135D543-D36E-4BD1-ACF8-3264D451FE80}"/>
    <cellStyle name="Accent4 3" xfId="257" xr:uid="{CD9A5AB3-2364-4CCA-B938-0C1E2B9E5715}"/>
    <cellStyle name="Accent4 4" xfId="390" xr:uid="{37C2D1C6-9A13-4EA2-A25F-93492165AC96}"/>
    <cellStyle name="Accent5 2" xfId="144" xr:uid="{5EE8C3CA-0974-4969-8A57-9FFDFB4FE0CD}"/>
    <cellStyle name="Accent5 3" xfId="258" xr:uid="{814A4352-B210-4C32-B821-6EEE24A84827}"/>
    <cellStyle name="Accent5 4" xfId="391" xr:uid="{1D766149-93E8-42F2-BABB-7C9D949321D9}"/>
    <cellStyle name="Accent6 2" xfId="145" xr:uid="{BD9BCC7E-4713-4A02-AF74-F67C483BA341}"/>
    <cellStyle name="Accent6 3" xfId="259" xr:uid="{8E6D0269-E471-4C03-A85C-AC0F31640340}"/>
    <cellStyle name="Accent6 4" xfId="392" xr:uid="{1DB48233-27AA-423E-BA2C-48F0007CCA3B}"/>
    <cellStyle name="AggblueBoldCels" xfId="146" xr:uid="{BE2143FC-BECE-436D-AD86-9C695423CB12}"/>
    <cellStyle name="AggblueBoldCels 2" xfId="147" xr:uid="{1906B683-FE30-425E-834E-CB6BFCDB647D}"/>
    <cellStyle name="AggblueCels" xfId="55" xr:uid="{39EFB79B-A325-4365-A451-4EDD71BDB7A7}"/>
    <cellStyle name="AggblueCels 2" xfId="148" xr:uid="{A390F42B-AB93-4B86-8912-AAD01C667BE9}"/>
    <cellStyle name="AggblueCels_1x" xfId="54" xr:uid="{0B7ECE58-3C64-4C9F-BB63-1CE68643AC21}"/>
    <cellStyle name="AggBoldCells" xfId="25" xr:uid="{78BBABF5-6B85-4447-8E6F-88410B77C43D}"/>
    <cellStyle name="AggBoldCells 2" xfId="149" xr:uid="{2FB97971-A262-474B-9274-03963A356B79}"/>
    <cellStyle name="AggBoldCells 3" xfId="229" xr:uid="{6928D8B4-0B49-43D1-A9FA-B01630DE8211}"/>
    <cellStyle name="AggBoldCells 4" xfId="381" xr:uid="{0EB1E6BB-399B-47DA-849A-0636E43C71C7}"/>
    <cellStyle name="AggCels" xfId="12" xr:uid="{00000000-0005-0000-0000-000002000000}"/>
    <cellStyle name="AggCels 2" xfId="150" xr:uid="{98120360-AE00-4C4F-AAE0-BCF0E1CFC922}"/>
    <cellStyle name="AggCels 3" xfId="230" xr:uid="{D062FB85-E206-4191-AAD0-5CB1DD5DA450}"/>
    <cellStyle name="AggCels 4" xfId="382" xr:uid="{032FB387-6D10-4203-A305-1800529EBA4F}"/>
    <cellStyle name="AggCels_T(2)" xfId="26" xr:uid="{AE2AD258-8714-4E7D-BB7A-19ABAF318318}"/>
    <cellStyle name="AggGreen" xfId="45" xr:uid="{7F11F720-D911-474A-A99A-7D892554F4B1}"/>
    <cellStyle name="AggGreen 2" xfId="151" xr:uid="{00F8A484-C1ED-4DBF-9F15-1C2C6FE8DA9B}"/>
    <cellStyle name="AggGreen 2 2" xfId="440" xr:uid="{0B6D328E-5A5F-407D-8CC3-E8D56E8322B2}"/>
    <cellStyle name="AggGreen 2 2 2" xfId="617" xr:uid="{18D9FBAF-CC38-4E44-A402-3FC1ABDE585C}"/>
    <cellStyle name="AggGreen 2 2 2 2" xfId="832" xr:uid="{A0735738-3E61-4A5F-B8F4-B6667407187C}"/>
    <cellStyle name="AggGreen 2 2 2 2 2" xfId="1545" xr:uid="{15FA09D7-7753-45A8-8107-801AED646CA1}"/>
    <cellStyle name="AggGreen 2 2 2 2 3" xfId="1210" xr:uid="{06A1328A-A849-47FF-8942-9E0F97A54D17}"/>
    <cellStyle name="AggGreen 2 2 2 2 4" xfId="2195" xr:uid="{BC78D326-BB1E-42F8-9C87-08BC8AFE96DE}"/>
    <cellStyle name="AggGreen 2 2 2 3" xfId="1337" xr:uid="{766CC3BF-905A-41D8-B387-6CD07CF5461D}"/>
    <cellStyle name="AggGreen 2 2 2 4" xfId="1793" xr:uid="{05E5F431-036F-458E-8A9E-FDB5AB8DE877}"/>
    <cellStyle name="AggGreen 2 2 2 5" xfId="1989" xr:uid="{C7026ED7-6DF4-472A-AE4F-E0EE3BC0A170}"/>
    <cellStyle name="AggGreen 2 2 3" xfId="747" xr:uid="{E331CE03-1B24-4508-AB82-758F6CF16C96}"/>
    <cellStyle name="AggGreen 2 2 3 2" xfId="1460" xr:uid="{A2B45E25-8160-4532-B510-43A7E28C4642}"/>
    <cellStyle name="AggGreen 2 2 3 3" xfId="1060" xr:uid="{0E1F6FD5-055F-4B44-A401-3A828ED86AA5}"/>
    <cellStyle name="AggGreen 2 2 3 4" xfId="2110" xr:uid="{C6BE2B4E-CAF2-4599-9091-5BECD22B84FB}"/>
    <cellStyle name="AggGreen 2 3" xfId="298" xr:uid="{32585F00-0F16-4706-941A-5DA5DFC77CB2}"/>
    <cellStyle name="AggGreen 2 3 2" xfId="637" xr:uid="{EF03655B-426D-4B85-8BDD-D45067D431AA}"/>
    <cellStyle name="AggGreen 2 3 2 2" xfId="852" xr:uid="{245C835A-C878-41DA-A213-733996E7A8D4}"/>
    <cellStyle name="AggGreen 2 3 2 2 2" xfId="1565" xr:uid="{2F0EFC33-067D-4D8C-8F05-A35121421538}"/>
    <cellStyle name="AggGreen 2 3 2 2 3" xfId="1721" xr:uid="{3CF3924D-647C-4861-AEA7-8803232FF47E}"/>
    <cellStyle name="AggGreen 2 3 2 2 4" xfId="2215" xr:uid="{202DE7CC-F014-4042-A7E1-A7D1AC29A21D}"/>
    <cellStyle name="AggGreen 2 3 2 3" xfId="1357" xr:uid="{022A2CB8-B895-4FF1-9BDE-BC7AC519E5C7}"/>
    <cellStyle name="AggGreen 2 3 2 4" xfId="1041" xr:uid="{F932AE3E-8DCD-4DBB-8147-B28B28FEE3DB}"/>
    <cellStyle name="AggGreen 2 3 2 5" xfId="2009" xr:uid="{602A89FA-81B5-45AD-8D31-D65DDCF111BC}"/>
    <cellStyle name="AggGreen 2 3 3" xfId="706" xr:uid="{185FDD6C-4A4A-4D69-ABAF-9FE21FCE9A91}"/>
    <cellStyle name="AggGreen 2 3 3 2" xfId="921" xr:uid="{6C40DEAE-4BE1-4ED2-A854-ADCB83E9F96C}"/>
    <cellStyle name="AggGreen 2 3 3 2 2" xfId="1634" xr:uid="{C839DA50-E0E8-4328-A2A0-CB5780EB43C3}"/>
    <cellStyle name="AggGreen 2 3 3 2 3" xfId="1906" xr:uid="{7823B0FE-24D7-4818-B263-E8652CB5FDA0}"/>
    <cellStyle name="AggGreen 2 3 3 2 4" xfId="2284" xr:uid="{5F8B6056-BBEE-491E-9500-B28E90A06A71}"/>
    <cellStyle name="AggGreen 2 3 3 3" xfId="1426" xr:uid="{C35FCB06-8F65-4B4A-87D2-ED56A7B53AAD}"/>
    <cellStyle name="AggGreen 2 3 3 4" xfId="1790" xr:uid="{9512492F-8C7D-47CB-AC63-222721B34AD7}"/>
    <cellStyle name="AggGreen 2 3 3 5" xfId="2078" xr:uid="{B2AA164E-8B37-49C8-B555-A26B4FDBFCAA}"/>
    <cellStyle name="AggGreen 2 3 4" xfId="702" xr:uid="{30CFE2E7-8B41-416F-8FDC-E61CCFF188A9}"/>
    <cellStyle name="AggGreen 2 3 4 2" xfId="917" xr:uid="{D5EAB7AA-FDB0-4D34-A80D-13E9E9AFFED8}"/>
    <cellStyle name="AggGreen 2 3 4 2 2" xfId="1630" xr:uid="{F7EA387C-8510-46B4-BF41-17A7BD7DFB7A}"/>
    <cellStyle name="AggGreen 2 3 4 2 3" xfId="1902" xr:uid="{715F10C3-9832-47B7-9173-F6DE1D4FA63C}"/>
    <cellStyle name="AggGreen 2 3 4 2 4" xfId="2280" xr:uid="{EB4AE3BB-C760-48CF-8E72-3435CBBE251E}"/>
    <cellStyle name="AggGreen 2 3 4 3" xfId="1422" xr:uid="{71ED169F-EFFB-4E3D-A8CE-986E03835BB8}"/>
    <cellStyle name="AggGreen 2 3 4 4" xfId="1155" xr:uid="{C374309A-7F22-4887-AD9B-28EB93291C13}"/>
    <cellStyle name="AggGreen 2 3 4 5" xfId="2074" xr:uid="{D68EDB94-EC6C-4DEA-90A0-28CFA4D95770}"/>
    <cellStyle name="AggGreen 2 3 5" xfId="1095" xr:uid="{C583967E-8052-435D-A94D-4D9980E6F84C}"/>
    <cellStyle name="AggGreen 2 3 6" xfId="1242" xr:uid="{A8FA67B3-C227-4925-A9D8-9CA4DE588492}"/>
    <cellStyle name="AggGreen 2 3 7" xfId="1913" xr:uid="{0A2B69AE-144B-42F9-8ECA-ECED5D2EA962}"/>
    <cellStyle name="AggGreen 3" xfId="439" xr:uid="{034C49B5-1FD6-48BA-9084-F21FE0353A73}"/>
    <cellStyle name="AggGreen 3 2" xfId="566" xr:uid="{E090B904-1B2A-49E9-9A72-1B1ABDCBDFBA}"/>
    <cellStyle name="AggGreen 3 2 2" xfId="781" xr:uid="{0426B18A-122A-4434-9460-447AAD6FBB4C}"/>
    <cellStyle name="AggGreen 3 2 2 2" xfId="1494" xr:uid="{FBD39404-831D-410C-94AF-88F5445DB2FB}"/>
    <cellStyle name="AggGreen 3 2 2 3" xfId="1235" xr:uid="{3F5391DC-193E-4FDC-B489-565AF9C9412B}"/>
    <cellStyle name="AggGreen 3 2 2 4" xfId="2144" xr:uid="{97E23AC8-2DD1-4E5F-8F22-672A0EF044D6}"/>
    <cellStyle name="AggGreen 3 2 3" xfId="1286" xr:uid="{CDE3F04F-5BD7-427A-9536-05E04A3C774C}"/>
    <cellStyle name="AggGreen 3 2 4" xfId="1732" xr:uid="{10B4CD14-FAF6-4D5F-8DC9-8DBB46344394}"/>
    <cellStyle name="AggGreen 3 2 5" xfId="1938" xr:uid="{9816B01A-FBDC-4B54-85CE-A8FFBC10F00E}"/>
    <cellStyle name="AggGreen 3 3" xfId="746" xr:uid="{4CCE280C-7FCC-4BAA-81F8-C53E5CB03905}"/>
    <cellStyle name="AggGreen 3 3 2" xfId="1459" xr:uid="{CDEF4177-E6EB-4E58-B9F9-A6FA3442A86E}"/>
    <cellStyle name="AggGreen 3 3 3" xfId="1843" xr:uid="{FAF9C88F-AB08-4562-B8C8-6EACB59F77A6}"/>
    <cellStyle name="AggGreen 3 3 4" xfId="2109" xr:uid="{21C04123-A6FC-4EFE-9BD3-FBB319F82EF4}"/>
    <cellStyle name="AggGreen 4" xfId="297" xr:uid="{8F5F6FA6-87C5-4F1B-9DEF-C8FBAC60D099}"/>
    <cellStyle name="AggGreen 4 2" xfId="636" xr:uid="{89ABCD1B-F2C8-4B08-9D0E-3FD9721B33E1}"/>
    <cellStyle name="AggGreen 4 2 2" xfId="851" xr:uid="{B8A823CC-2AAC-48CF-8A94-585D908CB0F4}"/>
    <cellStyle name="AggGreen 4 2 2 2" xfId="1564" xr:uid="{2927270D-E9C9-44B5-A8C7-0180F60C09C1}"/>
    <cellStyle name="AggGreen 4 2 2 3" xfId="1663" xr:uid="{68496940-CF8B-4DCF-807C-64AA55E49A98}"/>
    <cellStyle name="AggGreen 4 2 2 4" xfId="2214" xr:uid="{3F0A5057-5152-4572-94F7-8F5214032DD3}"/>
    <cellStyle name="AggGreen 4 2 3" xfId="1356" xr:uid="{1022DC08-113F-4C1C-8CC6-35334E30A8CA}"/>
    <cellStyle name="AggGreen 4 2 4" xfId="1851" xr:uid="{2BA5E206-FB81-41E9-AE60-038F9C529CFE}"/>
    <cellStyle name="AggGreen 4 2 5" xfId="2008" xr:uid="{6FEF31D6-A366-497A-AA70-955B4B0B15F5}"/>
    <cellStyle name="AggGreen 4 3" xfId="551" xr:uid="{AE16480D-31F4-4FC4-A48E-4D67E36422A2}"/>
    <cellStyle name="AggGreen 4 3 2" xfId="766" xr:uid="{63A11CAA-FBB5-42B5-A376-B9F83FE0FBCF}"/>
    <cellStyle name="AggGreen 4 3 2 2" xfId="1479" xr:uid="{58922C30-0ABD-44ED-A32A-779A082B1BA3}"/>
    <cellStyle name="AggGreen 4 3 2 3" xfId="1784" xr:uid="{572F7E37-E08F-44BD-86EC-B881D6A4E265}"/>
    <cellStyle name="AggGreen 4 3 2 4" xfId="2129" xr:uid="{C8ED28A2-385F-42A1-AA4B-1D4DC99B9642}"/>
    <cellStyle name="AggGreen 4 3 3" xfId="1271" xr:uid="{6810ECF9-28FB-45A8-A450-98DC66AE8E3E}"/>
    <cellStyle name="AggGreen 4 3 4" xfId="1757" xr:uid="{309E43B6-4AAE-4C36-B413-E1D59C9558A2}"/>
    <cellStyle name="AggGreen 4 3 5" xfId="1923" xr:uid="{A5772272-ECC2-41DF-8D33-EABC688CD593}"/>
    <cellStyle name="AggGreen 4 4" xfId="669" xr:uid="{A20B0AD9-F468-40A7-8465-42764E603844}"/>
    <cellStyle name="AggGreen 4 4 2" xfId="884" xr:uid="{D3201133-CD76-4D85-8583-E316574AB47F}"/>
    <cellStyle name="AggGreen 4 4 2 2" xfId="1597" xr:uid="{8F1E5036-189A-4037-BBCB-2D6B12643D2A}"/>
    <cellStyle name="AggGreen 4 4 2 3" xfId="995" xr:uid="{2347EDB4-F9EA-483E-8065-112D1739D421}"/>
    <cellStyle name="AggGreen 4 4 2 4" xfId="2247" xr:uid="{2C1BC71F-AB7A-4FBA-88DE-04A33AFD7548}"/>
    <cellStyle name="AggGreen 4 4 3" xfId="1389" xr:uid="{B429D70A-AFCC-4D8B-8C6A-D5B89F576D9F}"/>
    <cellStyle name="AggGreen 4 4 4" xfId="1024" xr:uid="{8E57BC26-D49B-439B-B280-0C4982DF9291}"/>
    <cellStyle name="AggGreen 4 4 5" xfId="2041" xr:uid="{EAE91412-1194-4131-822C-982DCDCEF1DE}"/>
    <cellStyle name="AggGreen 4 5" xfId="1094" xr:uid="{55B14524-22BB-4D11-BBE3-C3A7D78EC00D}"/>
    <cellStyle name="AggGreen 4 6" xfId="1085" xr:uid="{C0E3DEDA-FF74-4297-9819-5BB1DBD09504}"/>
    <cellStyle name="AggGreen 4 7" xfId="1844" xr:uid="{51A7B829-4D8A-48CD-9655-E35F3FF056C9}"/>
    <cellStyle name="AggGreen 5" xfId="113"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2" xr:uid="{47BB184F-0EC0-455B-8B47-479C8419EA55}"/>
    <cellStyle name="AggGreen12 2 2" xfId="442" xr:uid="{53CE439B-363A-48C1-9BE4-D6F41EAE233C}"/>
    <cellStyle name="AggGreen12 2 2 2" xfId="635" xr:uid="{5882A3E3-D776-495C-9565-FE7F21845C2B}"/>
    <cellStyle name="AggGreen12 2 2 2 2" xfId="850" xr:uid="{DFC87B29-1DCB-4686-9835-57882AE25453}"/>
    <cellStyle name="AggGreen12 2 2 2 2 2" xfId="1563" xr:uid="{7D40E923-D70B-4B11-A65E-C51B039DDD08}"/>
    <cellStyle name="AggGreen12 2 2 2 2 3" xfId="1016" xr:uid="{5DCB1AC4-83DC-4822-8A80-7373C7F4CA9B}"/>
    <cellStyle name="AggGreen12 2 2 2 2 4" xfId="2213" xr:uid="{F7BE7028-4B80-47F2-9D4A-4B9A79E86588}"/>
    <cellStyle name="AggGreen12 2 2 2 3" xfId="1355" xr:uid="{87E5F22A-B8F8-43F9-AF0B-5A05F72332A5}"/>
    <cellStyle name="AggGreen12 2 2 2 4" xfId="1710" xr:uid="{A4A0DDC5-B633-499D-B979-548786C3D16B}"/>
    <cellStyle name="AggGreen12 2 2 2 5" xfId="2007" xr:uid="{C105D39D-060C-41F6-93B5-A7A39C92F8B4}"/>
    <cellStyle name="AggGreen12 2 2 3" xfId="749" xr:uid="{65D0D2D2-FDF4-41B2-B783-AEAB776DB28C}"/>
    <cellStyle name="AggGreen12 2 2 3 2" xfId="1462" xr:uid="{03FECFC3-4FDF-41D5-95C3-7C01AF3114EF}"/>
    <cellStyle name="AggGreen12 2 2 3 3" xfId="1076" xr:uid="{95C54E3F-9583-4876-A466-0932DAF99696}"/>
    <cellStyle name="AggGreen12 2 2 3 4" xfId="2112" xr:uid="{69C25DFD-C434-4DE3-81AC-D6977DA4E242}"/>
    <cellStyle name="AggGreen12 2 3" xfId="300" xr:uid="{BB871724-C59C-4C4B-BD51-DFE0D7A5A08E}"/>
    <cellStyle name="AggGreen12 2 3 2" xfId="639" xr:uid="{867DD85D-4D27-44A4-8834-84AC8E131B4A}"/>
    <cellStyle name="AggGreen12 2 3 2 2" xfId="854" xr:uid="{142665E0-46DC-49AF-B336-3EFA32E48246}"/>
    <cellStyle name="AggGreen12 2 3 2 2 2" xfId="1567" xr:uid="{3FC09B22-0199-4B0E-919D-67ABCD4A9376}"/>
    <cellStyle name="AggGreen12 2 3 2 2 3" xfId="1240" xr:uid="{7DF2BD0E-EF84-4398-A894-68C7C0E68547}"/>
    <cellStyle name="AggGreen12 2 3 2 2 4" xfId="2217" xr:uid="{D9BEC650-BE85-4339-ACA2-ADC899A579D5}"/>
    <cellStyle name="AggGreen12 2 3 2 3" xfId="1359" xr:uid="{DDC4F145-F714-4C18-9FFD-0392C9F9D3D9}"/>
    <cellStyle name="AggGreen12 2 3 2 4" xfId="1749" xr:uid="{78B63A49-DE70-48E1-B6B4-BCC25881FF67}"/>
    <cellStyle name="AggGreen12 2 3 2 5" xfId="2011" xr:uid="{DC01FFE7-1A6C-4E68-AA14-6EB686B4D5BB}"/>
    <cellStyle name="AggGreen12 2 3 3" xfId="588" xr:uid="{E1BB2B32-0566-4AE2-A785-5BDDA53906C5}"/>
    <cellStyle name="AggGreen12 2 3 3 2" xfId="803" xr:uid="{3B12CF5A-BF33-41B7-843C-E660A368C965}"/>
    <cellStyle name="AggGreen12 2 3 3 2 2" xfId="1516" xr:uid="{863677BC-0A6B-4B70-8783-3265FE4D84FE}"/>
    <cellStyle name="AggGreen12 2 3 3 2 3" xfId="65" xr:uid="{AE9A4EA9-39C5-4627-9062-B7864692C0CC}"/>
    <cellStyle name="AggGreen12 2 3 3 2 4" xfId="2166" xr:uid="{FD5AD58D-3ACE-4501-AEE5-283E784BDCD5}"/>
    <cellStyle name="AggGreen12 2 3 3 3" xfId="1308" xr:uid="{3C476B87-AB88-4210-A147-BBAEB3CE0C8C}"/>
    <cellStyle name="AggGreen12 2 3 3 4" xfId="1247" xr:uid="{3A80495D-DE88-4295-912B-D6690152C909}"/>
    <cellStyle name="AggGreen12 2 3 3 5" xfId="1960" xr:uid="{6A8579D0-E759-4B5B-9B7F-4F3E860FCDA4}"/>
    <cellStyle name="AggGreen12 2 3 4" xfId="668" xr:uid="{775775D7-1ED0-418B-9082-4B604D7F6688}"/>
    <cellStyle name="AggGreen12 2 3 4 2" xfId="883" xr:uid="{7AB95DE0-7CD4-4284-B8C3-A4A67B052F26}"/>
    <cellStyle name="AggGreen12 2 3 4 2 2" xfId="1596" xr:uid="{D8DA270A-B763-4872-8FB2-BD1B6DF86EF3}"/>
    <cellStyle name="AggGreen12 2 3 4 2 3" xfId="1833" xr:uid="{F2317132-24BF-4C3F-A131-E37C35683ED1}"/>
    <cellStyle name="AggGreen12 2 3 4 2 4" xfId="2246" xr:uid="{5F7FC0B2-CD9C-413A-A74C-141320F465E5}"/>
    <cellStyle name="AggGreen12 2 3 4 3" xfId="1388" xr:uid="{7BA695ED-1371-4E04-8518-443DD31CBE7F}"/>
    <cellStyle name="AggGreen12 2 3 4 4" xfId="1789" xr:uid="{0881A207-10A4-453C-B1F4-712CE2398912}"/>
    <cellStyle name="AggGreen12 2 3 4 5" xfId="2040" xr:uid="{6A66A989-8955-46D3-BD2A-2930FE5F3791}"/>
    <cellStyle name="AggGreen12 2 3 5" xfId="1097" xr:uid="{626127D5-3FD8-4A7F-A6E9-A1E278147F2B}"/>
    <cellStyle name="AggGreen12 2 3 6" xfId="1149" xr:uid="{1B2DADB5-B6E7-4723-9261-2C05191F49B8}"/>
    <cellStyle name="AggGreen12 2 3 7" xfId="1062" xr:uid="{12926C46-3FD1-45DE-9CC3-994FBB5A75EF}"/>
    <cellStyle name="AggGreen12 3" xfId="441" xr:uid="{D46D24DC-AC0F-4907-93E9-A4731BDA3430}"/>
    <cellStyle name="AggGreen12 3 2" xfId="565" xr:uid="{45BBFBD4-706D-4190-A675-5C8C271FDF21}"/>
    <cellStyle name="AggGreen12 3 2 2" xfId="780" xr:uid="{C1011791-32B6-41C5-8B16-E0E414231A2B}"/>
    <cellStyle name="AggGreen12 3 2 2 2" xfId="1493" xr:uid="{820CC7FB-6583-4EC9-88C0-9BC453E5222F}"/>
    <cellStyle name="AggGreen12 3 2 2 3" xfId="1707" xr:uid="{11FE432E-7355-432B-B040-D14212C8A362}"/>
    <cellStyle name="AggGreen12 3 2 2 4" xfId="2143" xr:uid="{D57B5DDA-C01D-4E5D-8F82-A8EDF0120225}"/>
    <cellStyle name="AggGreen12 3 2 3" xfId="1285" xr:uid="{CCDA0512-008E-47E5-9C08-2231AAD5A6B5}"/>
    <cellStyle name="AggGreen12 3 2 4" xfId="1881" xr:uid="{9AAC1FBD-FA37-4180-AF19-F66CE8D2D0A7}"/>
    <cellStyle name="AggGreen12 3 2 5" xfId="1937" xr:uid="{86C7AC83-58E4-4C1B-9C4D-03F78AE5AE49}"/>
    <cellStyle name="AggGreen12 3 3" xfId="748" xr:uid="{062232AB-1A51-453B-8CCD-B70C436D8FB7}"/>
    <cellStyle name="AggGreen12 3 3 2" xfId="1461" xr:uid="{E1C72C3D-92A1-4B4D-88B3-4E90FE89048F}"/>
    <cellStyle name="AggGreen12 3 3 3" xfId="1718" xr:uid="{A57DC4CF-A968-414C-A40A-993AB441CC23}"/>
    <cellStyle name="AggGreen12 3 3 4" xfId="2111" xr:uid="{348C5994-A39A-432A-B10D-65D7DA7CFB30}"/>
    <cellStyle name="AggGreen12 4" xfId="299" xr:uid="{437667ED-AB08-448B-9445-6C081B98D8AB}"/>
    <cellStyle name="AggGreen12 4 2" xfId="638" xr:uid="{154AA556-EF03-485D-A525-AC1645A94934}"/>
    <cellStyle name="AggGreen12 4 2 2" xfId="853" xr:uid="{1C0000C1-2DC2-476E-8E60-0DFB93747997}"/>
    <cellStyle name="AggGreen12 4 2 2 2" xfId="1566" xr:uid="{7BED06C6-C2A8-44B3-B0E2-B440EC836C23}"/>
    <cellStyle name="AggGreen12 4 2 2 3" xfId="72" xr:uid="{B54DEFBD-2FED-4C97-B5F1-678D915F3874}"/>
    <cellStyle name="AggGreen12 4 2 2 4" xfId="2216" xr:uid="{BBB163EE-4E3B-49AA-A6BA-C1278DA32BBD}"/>
    <cellStyle name="AggGreen12 4 2 3" xfId="1358" xr:uid="{08008CA4-53B9-4658-BC48-160B9B767A74}"/>
    <cellStyle name="AggGreen12 4 2 4" xfId="1856" xr:uid="{885C3EBF-9E56-4023-BFAD-38515656A501}"/>
    <cellStyle name="AggGreen12 4 2 5" xfId="2010" xr:uid="{001EC33C-4A04-40D7-B7CA-B599E2718588}"/>
    <cellStyle name="AggGreen12 4 3" xfId="690" xr:uid="{8777941D-AB33-4038-A5EC-64FB1EEF9C40}"/>
    <cellStyle name="AggGreen12 4 3 2" xfId="905" xr:uid="{6CD8BDFB-66F4-451E-90A2-51BB04A6FB65}"/>
    <cellStyle name="AggGreen12 4 3 2 2" xfId="1618" xr:uid="{0E933CAE-BFCA-4891-842C-3F0AD7455E5F}"/>
    <cellStyle name="AggGreen12 4 3 2 3" xfId="1255" xr:uid="{6E515307-1874-43CF-98AB-EC94E1FAD8AF}"/>
    <cellStyle name="AggGreen12 4 3 2 4" xfId="2268" xr:uid="{8BE75226-642D-44B5-B845-8E6CFAB236B7}"/>
    <cellStyle name="AggGreen12 4 3 3" xfId="1410" xr:uid="{9BE9315E-9F7E-4477-804E-603CAECA0338}"/>
    <cellStyle name="AggGreen12 4 3 4" xfId="1064" xr:uid="{881ACBE1-5B4F-4024-A7CC-7D92E3BB1F69}"/>
    <cellStyle name="AggGreen12 4 3 5" xfId="2062" xr:uid="{92AF1D0E-5862-4A08-825B-FB964C69FF4F}"/>
    <cellStyle name="AggGreen12 4 4" xfId="701" xr:uid="{64FDBB5E-FAA4-421D-A79B-18E2FAD96574}"/>
    <cellStyle name="AggGreen12 4 4 2" xfId="916" xr:uid="{D52C6942-814F-414F-81F2-52741CAA808D}"/>
    <cellStyle name="AggGreen12 4 4 2 2" xfId="1629" xr:uid="{E8D61FBE-6474-4D1A-AB9B-420E23BC7887}"/>
    <cellStyle name="AggGreen12 4 4 2 3" xfId="1901" xr:uid="{7F4C2BA3-1260-4F89-8527-E47FEEFE1230}"/>
    <cellStyle name="AggGreen12 4 4 2 4" xfId="2279" xr:uid="{A13E20BB-414C-4BA4-8DF0-9CF8DBB53B1E}"/>
    <cellStyle name="AggGreen12 4 4 3" xfId="1421" xr:uid="{BA65BC79-5EE8-4C41-A82E-E74A7368123E}"/>
    <cellStyle name="AggGreen12 4 4 4" xfId="1072" xr:uid="{1717CB86-0AEC-40FE-85C3-B9C02CCBEF55}"/>
    <cellStyle name="AggGreen12 4 4 5" xfId="2073" xr:uid="{073D9846-811B-49A6-A19B-59DA522546AC}"/>
    <cellStyle name="AggGreen12 4 5" xfId="1096" xr:uid="{752B5672-4B27-452C-88FE-3081BEF9479E}"/>
    <cellStyle name="AggGreen12 4 6" xfId="1145" xr:uid="{80186868-CD9B-476D-846B-912250735832}"/>
    <cellStyle name="AggGreen12 4 7" xfId="1878" xr:uid="{015B4B86-B481-414E-B232-8AB4A1BF2356}"/>
    <cellStyle name="AggGreen12 5" xfId="111" xr:uid="{CB86DE8A-8871-4E3F-BAF1-F2D54064941D}"/>
    <cellStyle name="AggOrange" xfId="36" xr:uid="{FD91803B-43D8-4026-8741-75AD9B42FE31}"/>
    <cellStyle name="AggOrange 2" xfId="153" xr:uid="{215BF129-7A07-4D5F-8B89-45CB46FCF1D4}"/>
    <cellStyle name="AggOrange 2 2" xfId="444" xr:uid="{A5F999EC-7F30-45CB-AB17-778CB718135B}"/>
    <cellStyle name="AggOrange 2 2 2" xfId="564" xr:uid="{C3B82F91-38F9-4F33-A1BC-5EB31BFF74A9}"/>
    <cellStyle name="AggOrange 2 2 2 2" xfId="779" xr:uid="{D8A31BFE-8169-41CE-B20D-32691EFDF33A}"/>
    <cellStyle name="AggOrange 2 2 2 2 2" xfId="1492" xr:uid="{02C76272-3126-4D27-AFD2-9060B9518CE4}"/>
    <cellStyle name="AggOrange 2 2 2 2 3" xfId="1216" xr:uid="{B27E5544-00A2-410E-B2F0-E228192F271D}"/>
    <cellStyle name="AggOrange 2 2 2 2 4" xfId="2142" xr:uid="{A24AE636-CBC3-43F4-8D01-542FBD102BE7}"/>
    <cellStyle name="AggOrange 2 2 2 3" xfId="1284" xr:uid="{C57B3DFD-00A4-4B81-82EE-26AC770AF1C8}"/>
    <cellStyle name="AggOrange 2 2 2 4" xfId="1211" xr:uid="{2DBBEEA4-7632-447E-9FC6-592EAAF51B28}"/>
    <cellStyle name="AggOrange 2 2 2 5" xfId="1936" xr:uid="{D0EA2998-8583-4310-B747-B560FBCF6232}"/>
    <cellStyle name="AggOrange 2 2 3" xfId="751" xr:uid="{1A09DC41-510A-4402-87FE-B2E7B270F7CC}"/>
    <cellStyle name="AggOrange 2 2 3 2" xfId="1464" xr:uid="{01D65B2C-817E-42A3-99AC-D60FDC7CCA41}"/>
    <cellStyle name="AggOrange 2 2 3 3" xfId="1645" xr:uid="{FE084408-8490-4D02-8C45-C14E055824C9}"/>
    <cellStyle name="AggOrange 2 2 3 4" xfId="2114" xr:uid="{8B2A2B3A-5498-46FE-9CBA-A1F432251741}"/>
    <cellStyle name="AggOrange 2 3" xfId="302" xr:uid="{BCC7511B-B036-49B1-BE89-8F7919160247}"/>
    <cellStyle name="AggOrange 2 3 2" xfId="641" xr:uid="{96F215A6-C81A-40D9-AE5B-90C2C842833A}"/>
    <cellStyle name="AggOrange 2 3 2 2" xfId="856" xr:uid="{8BC4CDCC-3B54-4FCB-A026-BCA7314B1311}"/>
    <cellStyle name="AggOrange 2 3 2 2 2" xfId="1569" xr:uid="{4C94D558-79C7-4D1D-AC8E-25FEE0E11E92}"/>
    <cellStyle name="AggOrange 2 3 2 2 3" xfId="1074" xr:uid="{39C24397-2EF9-439D-8EC8-1DBE90704B13}"/>
    <cellStyle name="AggOrange 2 3 2 2 4" xfId="2219" xr:uid="{D0E27FDD-412E-49CB-8CE1-BE174A5B0842}"/>
    <cellStyle name="AggOrange 2 3 2 3" xfId="1361" xr:uid="{119DABC5-7120-4FD5-A956-5DD52A0B95E0}"/>
    <cellStyle name="AggOrange 2 3 2 4" xfId="1218" xr:uid="{05D012C8-0964-4FFA-8E05-8B360F5C4BE9}"/>
    <cellStyle name="AggOrange 2 3 2 5" xfId="2013" xr:uid="{A0ED2819-F3CB-4428-AA86-BCE51D953F15}"/>
    <cellStyle name="AggOrange 2 3 3" xfId="548" xr:uid="{3578F2FF-4D8C-425A-B558-1CBBB5315037}"/>
    <cellStyle name="AggOrange 2 3 3 2" xfId="763" xr:uid="{4A6B8210-30BF-441D-8A7B-912D85A39772}"/>
    <cellStyle name="AggOrange 2 3 3 2 2" xfId="1476" xr:uid="{B2DB1BBF-0F15-4125-997C-7EE1EAB0A224}"/>
    <cellStyle name="AggOrange 2 3 3 2 3" xfId="1802" xr:uid="{B8A54D2B-2BB6-41D0-91D6-E78E408466B3}"/>
    <cellStyle name="AggOrange 2 3 3 2 4" xfId="2126" xr:uid="{B336751C-E529-4447-8AAF-53F0691C73E5}"/>
    <cellStyle name="AggOrange 2 3 3 3" xfId="1268" xr:uid="{570DF207-4DE5-4F29-8752-3C675FFF6463}"/>
    <cellStyle name="AggOrange 2 3 3 4" xfId="1213" xr:uid="{1063852F-52F4-4434-9AB1-4C9E70943A6C}"/>
    <cellStyle name="AggOrange 2 3 3 5" xfId="1920" xr:uid="{085E67A1-A144-4B93-B136-4CEED6A27BAB}"/>
    <cellStyle name="AggOrange 2 3 4" xfId="563" xr:uid="{14663E63-9B42-4CA9-A86E-79BFB860FF43}"/>
    <cellStyle name="AggOrange 2 3 4 2" xfId="778" xr:uid="{34984B19-C0AD-4E4E-B39D-462C124D7248}"/>
    <cellStyle name="AggOrange 2 3 4 2 2" xfId="1491" xr:uid="{F09F0DB8-9182-4DB9-AA67-F1CA21A73886}"/>
    <cellStyle name="AggOrange 2 3 4 2 3" xfId="1675" xr:uid="{A2D04DED-1988-42C5-9DD3-644C9B531655}"/>
    <cellStyle name="AggOrange 2 3 4 2 4" xfId="2141" xr:uid="{4BEDC18A-11E0-4409-9056-1A9210F15949}"/>
    <cellStyle name="AggOrange 2 3 4 3" xfId="1283" xr:uid="{F694A762-AE5F-4C1E-94AB-A2B97AA44C40}"/>
    <cellStyle name="AggOrange 2 3 4 4" xfId="1890" xr:uid="{73B8784F-AB33-4480-B1A1-C8FEAB8F777E}"/>
    <cellStyle name="AggOrange 2 3 4 5" xfId="1935" xr:uid="{7B5236FE-B396-406F-B860-4A5DE6CFE031}"/>
    <cellStyle name="AggOrange 2 3 5" xfId="1099" xr:uid="{ED874F1C-9A51-42B4-BFBF-2BC6A3D09242}"/>
    <cellStyle name="AggOrange 2 3 6" xfId="1009" xr:uid="{EF5FF691-947C-4DA8-A39C-E29ACA372177}"/>
    <cellStyle name="AggOrange 2 3 7" xfId="1003" xr:uid="{B0106321-38D4-4288-833E-335499772A60}"/>
    <cellStyle name="AggOrange 3" xfId="443" xr:uid="{B4022604-A3CF-4667-9A8A-AC58B40D15F9}"/>
    <cellStyle name="AggOrange 3 2" xfId="683" xr:uid="{CF6FF3E1-722A-4D13-A46B-8B92C084E576}"/>
    <cellStyle name="AggOrange 3 2 2" xfId="898" xr:uid="{AA42404D-6624-4CE2-8ACE-C8F4343ED2AC}"/>
    <cellStyle name="AggOrange 3 2 2 2" xfId="1611" xr:uid="{D46F06AD-372D-47EA-9F9B-9DD189538C3A}"/>
    <cellStyle name="AggOrange 3 2 2 3" xfId="44" xr:uid="{1792563D-5686-4CB9-86B4-53CCB02F459D}"/>
    <cellStyle name="AggOrange 3 2 2 4" xfId="2261" xr:uid="{97E3EC51-DF42-452D-9AF5-ECD3217E0110}"/>
    <cellStyle name="AggOrange 3 2 3" xfId="1403" xr:uid="{13D3CF3E-4D51-436F-AB17-E0A957B95559}"/>
    <cellStyle name="AggOrange 3 2 4" xfId="1814" xr:uid="{EF4608FA-4C5B-45D7-8D77-CAB466D28973}"/>
    <cellStyle name="AggOrange 3 2 5" xfId="2055" xr:uid="{392C522F-5748-4827-90EE-BE8E3481429E}"/>
    <cellStyle name="AggOrange 3 3" xfId="750" xr:uid="{0DB6C02F-5026-48AA-BBE2-AB0CD20F791E}"/>
    <cellStyle name="AggOrange 3 3 2" xfId="1463" xr:uid="{F8AC79E2-016B-4326-A4C1-DE33C390405A}"/>
    <cellStyle name="AggOrange 3 3 3" xfId="1133" xr:uid="{E8992DF0-1155-48DA-ADB0-D27B040DD921}"/>
    <cellStyle name="AggOrange 3 3 4" xfId="2113" xr:uid="{BE59ABA3-17D4-4B81-B66A-54C489F90B98}"/>
    <cellStyle name="AggOrange 4" xfId="301" xr:uid="{BC604628-E71F-4C7A-B52B-9B07D94B5339}"/>
    <cellStyle name="AggOrange 4 2" xfId="640" xr:uid="{1E1EF0F9-7329-42F5-9CAB-BE1F8237B662}"/>
    <cellStyle name="AggOrange 4 2 2" xfId="855" xr:uid="{77BE9A64-4688-45B4-9769-244E8CA20DBB}"/>
    <cellStyle name="AggOrange 4 2 2 2" xfId="1568" xr:uid="{F5D81E87-620A-4609-9E89-E64827EC54C6}"/>
    <cellStyle name="AggOrange 4 2 2 3" xfId="1649" xr:uid="{11E56B75-FD1A-4450-A004-35AACC85468D}"/>
    <cellStyle name="AggOrange 4 2 2 4" xfId="2218" xr:uid="{69C4DDCB-8ECF-4833-ABEE-31A2CE0CC525}"/>
    <cellStyle name="AggOrange 4 2 3" xfId="1360" xr:uid="{85E91C74-60FE-48DC-B885-38E0B2D52107}"/>
    <cellStyle name="AggOrange 4 2 4" xfId="1190" xr:uid="{588A8C79-CFC4-4ECA-BA15-C32B49C57E82}"/>
    <cellStyle name="AggOrange 4 2 5" xfId="2012" xr:uid="{0013B1F2-A1B2-4219-8C06-EC8C5318043A}"/>
    <cellStyle name="AggOrange 4 3" xfId="629" xr:uid="{B4B58E27-DD45-48A1-9370-6735CE3C6C06}"/>
    <cellStyle name="AggOrange 4 3 2" xfId="844" xr:uid="{66F5FB18-4C0D-4D14-BA3B-2B0AF240DB92}"/>
    <cellStyle name="AggOrange 4 3 2 2" xfId="1557" xr:uid="{B7575B6E-245C-415A-88AA-6D2E07FDC38C}"/>
    <cellStyle name="AggOrange 4 3 2 3" xfId="1681" xr:uid="{632B9C7C-0A7A-4D66-B475-DAD519FA6EA5}"/>
    <cellStyle name="AggOrange 4 3 2 4" xfId="2207" xr:uid="{6478D3EA-AAE2-4948-BE46-E65385A5E4B1}"/>
    <cellStyle name="AggOrange 4 3 3" xfId="1349" xr:uid="{923704E0-7BD3-4320-8C83-0F976CE971BF}"/>
    <cellStyle name="AggOrange 4 3 4" xfId="1055" xr:uid="{9596794A-2F18-43A2-A273-79E66A718EAF}"/>
    <cellStyle name="AggOrange 4 3 5" xfId="2001" xr:uid="{6168D13E-6028-40C0-B5B4-2DF5EB197D8A}"/>
    <cellStyle name="AggOrange 4 4" xfId="603" xr:uid="{4FDC5F5A-3FC5-4825-AA5C-6A3C144648C2}"/>
    <cellStyle name="AggOrange 4 4 2" xfId="818" xr:uid="{7F785BE5-9E40-4277-89D9-12D49788E723}"/>
    <cellStyle name="AggOrange 4 4 2 2" xfId="1531" xr:uid="{51441EBC-B4C9-4A9D-95AE-D562E00340D2}"/>
    <cellStyle name="AggOrange 4 4 2 3" xfId="996" xr:uid="{8581C4BF-735A-4556-A96F-FB2581245DDD}"/>
    <cellStyle name="AggOrange 4 4 2 4" xfId="2181" xr:uid="{18C9D033-D6F4-42DF-894F-4E0A15B0D3B3}"/>
    <cellStyle name="AggOrange 4 4 3" xfId="1323" xr:uid="{4134912D-22D8-4CA8-8E2C-B1A5A5009048}"/>
    <cellStyle name="AggOrange 4 4 4" xfId="27" xr:uid="{00A49E9A-7DD8-42E6-949F-8E110701D980}"/>
    <cellStyle name="AggOrange 4 4 5" xfId="1975" xr:uid="{18D8D643-F65E-4EAA-B260-BC01235F9622}"/>
    <cellStyle name="AggOrange 4 5" xfId="1098" xr:uid="{ED366082-C08B-4BCE-AF4B-5ABC3FBD10DD}"/>
    <cellStyle name="AggOrange 4 6" xfId="1717" xr:uid="{78E00EF4-8A67-4DD0-857B-AAA0EDB7802F}"/>
    <cellStyle name="AggOrange 4 7" xfId="973" xr:uid="{14199417-14B9-4468-A2B6-46534700F656}"/>
    <cellStyle name="AggOrange 5" xfId="107" xr:uid="{7AB804F5-4C00-4921-A154-A124B44CD2E7}"/>
    <cellStyle name="AggOrange_B_border" xfId="50" xr:uid="{C148E3E8-A348-4122-93AD-F0D621AAE1EC}"/>
    <cellStyle name="AggOrange9" xfId="35" xr:uid="{D61B0EBD-C488-417E-ABA8-CABB13404E8D}"/>
    <cellStyle name="AggOrange9 2" xfId="154" xr:uid="{D07BA182-A234-4488-A093-9F8574B8ACDA}"/>
    <cellStyle name="AggOrange9 2 2" xfId="446" xr:uid="{200E3EA5-984D-4663-B997-6CE48F48AED6}"/>
    <cellStyle name="AggOrange9 2 2 2" xfId="682" xr:uid="{4B56BB63-8027-45A6-8E02-A169A058B582}"/>
    <cellStyle name="AggOrange9 2 2 2 2" xfId="897" xr:uid="{5563E0AE-1986-469C-8E03-31D357C98CAE}"/>
    <cellStyle name="AggOrange9 2 2 2 2 2" xfId="1610" xr:uid="{31C0682A-E36D-4B7C-9212-113CC6132F7F}"/>
    <cellStyle name="AggOrange9 2 2 2 2 3" xfId="992" xr:uid="{1119EAFB-572B-4E54-ADB7-6AC646326B23}"/>
    <cellStyle name="AggOrange9 2 2 2 2 4" xfId="2260" xr:uid="{6BA10206-4793-4EC0-87EC-4513CFCA5FF4}"/>
    <cellStyle name="AggOrange9 2 2 2 3" xfId="1402" xr:uid="{9B44C414-0B05-4BEF-B923-27E9F4EB8086}"/>
    <cellStyle name="AggOrange9 2 2 2 4" xfId="1742" xr:uid="{2C8B395E-89D7-424E-9B8F-22505E63F5E4}"/>
    <cellStyle name="AggOrange9 2 2 2 5" xfId="2054" xr:uid="{C3A53CFF-2362-4D0D-8DC5-C762B326AF1D}"/>
    <cellStyle name="AggOrange9 2 2 3" xfId="753" xr:uid="{BE465248-FEFA-4D38-BF2A-6936F04F7A0D}"/>
    <cellStyle name="AggOrange9 2 2 3 2" xfId="1466" xr:uid="{2D4674CA-F2FE-418D-A5BE-C57C77EAAC4C}"/>
    <cellStyle name="AggOrange9 2 2 3 3" xfId="1138" xr:uid="{2BC866D9-B945-4ECE-8A28-E57F2031E86E}"/>
    <cellStyle name="AggOrange9 2 2 3 4" xfId="2116" xr:uid="{8B3CC37E-1691-41B3-A4D4-EA0BD25186D6}"/>
    <cellStyle name="AggOrange9 2 3" xfId="304" xr:uid="{4689AAE8-59DD-4EE9-ABD1-46A3D9476BB8}"/>
    <cellStyle name="AggOrange9 2 3 2" xfId="643" xr:uid="{2DD01EC9-3661-4AEA-92A0-9EEDF64AECEA}"/>
    <cellStyle name="AggOrange9 2 3 2 2" xfId="858" xr:uid="{FAE8C429-B7FF-430D-BAF8-B7D301682E5F}"/>
    <cellStyle name="AggOrange9 2 3 2 2 2" xfId="1571" xr:uid="{BE9BF2C5-B545-4089-A72C-80B6A2059FA0}"/>
    <cellStyle name="AggOrange9 2 3 2 2 3" xfId="993" xr:uid="{78CCF6F7-B57D-4E2A-9981-553C50E28B6F}"/>
    <cellStyle name="AggOrange9 2 3 2 2 4" xfId="2221" xr:uid="{ADDC0D46-836E-4DCB-9041-A7FC2A3FBFA2}"/>
    <cellStyle name="AggOrange9 2 3 2 3" xfId="1363" xr:uid="{E7EDB4E0-A672-4E10-8C13-A24A06E7240E}"/>
    <cellStyle name="AggOrange9 2 3 2 4" xfId="1020" xr:uid="{90127F11-EE27-40FC-B68F-98CF2066BE71}"/>
    <cellStyle name="AggOrange9 2 3 2 5" xfId="2015" xr:uid="{22525BA9-B825-4C8C-B499-DBD957719466}"/>
    <cellStyle name="AggOrange9 2 3 3" xfId="689" xr:uid="{3922278B-291E-4F6F-8D30-63B964E4130B}"/>
    <cellStyle name="AggOrange9 2 3 3 2" xfId="904" xr:uid="{DC6F42FA-EE66-4F41-86F8-8CE1DC18CD21}"/>
    <cellStyle name="AggOrange9 2 3 3 2 2" xfId="1617" xr:uid="{5BD1D038-21EC-4AF4-83FB-26EEE38073FD}"/>
    <cellStyle name="AggOrange9 2 3 3 2 3" xfId="1800" xr:uid="{F87352DA-5160-491C-8B40-E11BDE1B9E08}"/>
    <cellStyle name="AggOrange9 2 3 3 2 4" xfId="2267" xr:uid="{22B50807-B44C-42F5-9378-50D5F29B4224}"/>
    <cellStyle name="AggOrange9 2 3 3 3" xfId="1409" xr:uid="{345DB3F7-E723-476E-9EFF-375F79422DF2}"/>
    <cellStyle name="AggOrange9 2 3 3 4" xfId="1803" xr:uid="{C7184450-BEC2-4B8E-A42A-3E374C9A35C8}"/>
    <cellStyle name="AggOrange9 2 3 3 5" xfId="2061" xr:uid="{0B881069-2144-458C-A86D-6E531C2927C2}"/>
    <cellStyle name="AggOrange9 2 3 4" xfId="703" xr:uid="{B030A8F3-7584-460A-86F0-7ECC2F44457C}"/>
    <cellStyle name="AggOrange9 2 3 4 2" xfId="918" xr:uid="{84E166C3-367E-4246-9317-3AE5DAEA5298}"/>
    <cellStyle name="AggOrange9 2 3 4 2 2" xfId="1631" xr:uid="{EDF954FC-10C6-411C-BA5F-52A6FC0A2DDD}"/>
    <cellStyle name="AggOrange9 2 3 4 2 3" xfId="1903" xr:uid="{FF6D7CAF-3B12-4F0E-9128-A68B994DEFD2}"/>
    <cellStyle name="AggOrange9 2 3 4 2 4" xfId="2281" xr:uid="{F7D59422-37A3-4867-B2B0-A2A83A124EAF}"/>
    <cellStyle name="AggOrange9 2 3 4 3" xfId="1423" xr:uid="{DECB4C3E-1D1C-4690-8C1C-D0819CEEB5C8}"/>
    <cellStyle name="AggOrange9 2 3 4 4" xfId="1812" xr:uid="{47806421-6EAC-47BF-86E8-25CEBD34990C}"/>
    <cellStyle name="AggOrange9 2 3 4 5" xfId="2075" xr:uid="{B3D16786-59EF-41AB-8304-AAC9A31E7CCF}"/>
    <cellStyle name="AggOrange9 2 3 5" xfId="1101" xr:uid="{B3EF9F79-185B-4DC0-8A34-1CFD771BA5CF}"/>
    <cellStyle name="AggOrange9 2 3 6" xfId="1850" xr:uid="{22D8F865-23A2-429C-B3A5-C45C8A337D26}"/>
    <cellStyle name="AggOrange9 2 3 7" xfId="1849" xr:uid="{9F8AFF62-3178-44CF-AB7D-33A687E6D213}"/>
    <cellStyle name="AggOrange9 3" xfId="445" xr:uid="{74F47AF4-2A77-471C-A1FD-936A2D824436}"/>
    <cellStyle name="AggOrange9 3 2" xfId="634" xr:uid="{E44CF40E-AD93-4054-8CDD-4C378661048A}"/>
    <cellStyle name="AggOrange9 3 2 2" xfId="849" xr:uid="{38751980-B26D-4E90-AEBB-2B439DD5299C}"/>
    <cellStyle name="AggOrange9 3 2 2 2" xfId="1562" xr:uid="{56195AA4-E4FD-452C-9D0A-9353911F7558}"/>
    <cellStyle name="AggOrange9 3 2 2 3" xfId="1664" xr:uid="{F3DB7194-2E28-42A5-87C1-EDAF6B358C9F}"/>
    <cellStyle name="AggOrange9 3 2 2 4" xfId="2212" xr:uid="{77C8E6C8-1CF0-4BFD-9D17-2E469A75BA4C}"/>
    <cellStyle name="AggOrange9 3 2 3" xfId="1354" xr:uid="{9083DEEA-825B-49F7-8DE7-373F6A85B71D}"/>
    <cellStyle name="AggOrange9 3 2 4" xfId="1773" xr:uid="{8A39F5FD-B734-4D63-B3C3-D44F8F5772D9}"/>
    <cellStyle name="AggOrange9 3 2 5" xfId="2006" xr:uid="{8873416F-9972-4159-A38B-5FE3A66617D1}"/>
    <cellStyle name="AggOrange9 3 3" xfId="752" xr:uid="{999081D0-D608-4AE2-B01C-E34BAE4B4F19}"/>
    <cellStyle name="AggOrange9 3 3 2" xfId="1465" xr:uid="{0FA151EA-6589-457F-9EDE-015925FC5680}"/>
    <cellStyle name="AggOrange9 3 3 3" xfId="1750" xr:uid="{6C522107-886B-4D14-8BF6-F91BF37C995F}"/>
    <cellStyle name="AggOrange9 3 3 4" xfId="2115" xr:uid="{8A3B453E-D7DB-4AC1-B731-9319F07DB221}"/>
    <cellStyle name="AggOrange9 4" xfId="303" xr:uid="{FAE379E3-EF7D-42D1-8B65-0455725D9A35}"/>
    <cellStyle name="AggOrange9 4 2" xfId="642" xr:uid="{7E21A639-B0BF-4575-916F-AAA3F69070F2}"/>
    <cellStyle name="AggOrange9 4 2 2" xfId="857" xr:uid="{C993056D-341A-4DF4-B52E-609D1C31AD78}"/>
    <cellStyle name="AggOrange9 4 2 2 2" xfId="1570" xr:uid="{282A7A14-F3FC-475D-9E6A-50254A5709C8}"/>
    <cellStyle name="AggOrange9 4 2 2 3" xfId="1648" xr:uid="{A924CEB2-E5D0-4BA4-83CF-12545AF5F9F4}"/>
    <cellStyle name="AggOrange9 4 2 2 4" xfId="2220" xr:uid="{F2B73A50-EF3E-4ADC-884C-B98D8D7762C2}"/>
    <cellStyle name="AggOrange9 4 2 3" xfId="1362" xr:uid="{33CA3C78-30C8-4235-A67F-7FD15CA9600F}"/>
    <cellStyle name="AggOrange9 4 2 4" xfId="1215" xr:uid="{48DE10E5-FF91-4632-A832-F87E66DED1F0}"/>
    <cellStyle name="AggOrange9 4 2 5" xfId="2014" xr:uid="{626E3B05-32B9-4C4C-96A5-283A6ECF029A}"/>
    <cellStyle name="AggOrange9 4 3" xfId="587" xr:uid="{A60D463A-AEDB-4347-B735-268036560B7D}"/>
    <cellStyle name="AggOrange9 4 3 2" xfId="802" xr:uid="{12E45DE1-916E-49E8-B3BF-AEAA69847EA2}"/>
    <cellStyle name="AggOrange9 4 3 2 2" xfId="1515" xr:uid="{C919E0FE-E730-4FD8-8FB5-66B4CAA6D2B2}"/>
    <cellStyle name="AggOrange9 4 3 2 3" xfId="942" xr:uid="{D371CE5A-3AB7-422F-BD3B-620DBDB7FC70}"/>
    <cellStyle name="AggOrange9 4 3 2 4" xfId="2165" xr:uid="{F0BF41E3-9D79-45BC-BBBC-48A8BBD54182}"/>
    <cellStyle name="AggOrange9 4 3 3" xfId="1307" xr:uid="{923B689D-1FD2-4C74-93D0-03054AE99EBB}"/>
    <cellStyle name="AggOrange9 4 3 4" xfId="943" xr:uid="{0F3DCB90-29FE-47AC-9560-792FFCFDCAC4}"/>
    <cellStyle name="AggOrange9 4 3 5" xfId="1959" xr:uid="{FEFEBA99-1E07-4E76-85CB-9FC4375A7001}"/>
    <cellStyle name="AggOrange9 4 4" xfId="633" xr:uid="{1F95F68B-7B29-441A-986A-2DB552CC1539}"/>
    <cellStyle name="AggOrange9 4 4 2" xfId="848" xr:uid="{79348AC3-2107-4E44-8660-0D76F14820C6}"/>
    <cellStyle name="AggOrange9 4 4 2 2" xfId="1561" xr:uid="{F415D8DE-5E87-467E-BB2B-93D83B1DED1B}"/>
    <cellStyle name="AggOrange9 4 4 2 3" xfId="1774" xr:uid="{8BFDD4A5-039A-450F-BBF2-043618C7336D}"/>
    <cellStyle name="AggOrange9 4 4 2 4" xfId="2211" xr:uid="{84FF8B49-D2A9-4190-B7DB-3E84AFF5C3D2}"/>
    <cellStyle name="AggOrange9 4 4 3" xfId="1353" xr:uid="{9E151381-13F4-41C3-8522-BD76BFDA93DF}"/>
    <cellStyle name="AggOrange9 4 4 4" xfId="950" xr:uid="{43DD6F8D-30A7-4A96-9053-80B8E19FC4D6}"/>
    <cellStyle name="AggOrange9 4 4 5" xfId="2005" xr:uid="{BAF9643C-7317-456D-9967-F3F0F2D008B4}"/>
    <cellStyle name="AggOrange9 4 5" xfId="1100" xr:uid="{60E98770-1559-4A6A-9586-038D81CEA5B6}"/>
    <cellStyle name="AggOrange9 4 6" xfId="1065" xr:uid="{C1F34B0A-0BEF-46C9-8D0E-1E1E947E4A11}"/>
    <cellStyle name="AggOrange9 4 7" xfId="1791" xr:uid="{41D0B062-74ED-460A-B3C1-0AF3BEDD2638}"/>
    <cellStyle name="AggOrange9 5" xfId="106" xr:uid="{ECF81999-9171-4651-B7A0-43172B1BCB26}"/>
    <cellStyle name="AggOrangeLB_2x" xfId="49" xr:uid="{1027B8AC-4B7D-416B-AB21-393A66856131}"/>
    <cellStyle name="AggOrangeLBorder" xfId="51" xr:uid="{D8F43F8A-CEE5-4B36-994F-097E551BBE91}"/>
    <cellStyle name="AggOrangeLBorder 2" xfId="155" xr:uid="{D6A1FD44-8688-48E0-930A-1F943E8659E9}"/>
    <cellStyle name="AggOrangeLBorder 2 2" xfId="448" xr:uid="{99D0B710-9984-4FBE-A6CA-645D29FFAA5A}"/>
    <cellStyle name="AggOrangeLBorder 2 3" xfId="306" xr:uid="{56A53DFC-B86E-4E19-965E-7C0ABB26921B}"/>
    <cellStyle name="AggOrangeLBorder 2 3 2" xfId="645" xr:uid="{4D834B7F-60C1-4A85-9664-DEEC8753280F}"/>
    <cellStyle name="AggOrangeLBorder 2 3 2 2" xfId="860" xr:uid="{28A65710-62AF-4D70-9F9F-EF38595E4CBC}"/>
    <cellStyle name="AggOrangeLBorder 2 3 2 2 2" xfId="1573" xr:uid="{A3184CEA-BEB6-4CBE-A545-AFF868C1D0D7}"/>
    <cellStyle name="AggOrangeLBorder 2 3 2 2 3" xfId="1241" xr:uid="{F24CA7B3-3537-45E8-A965-F50996B57232}"/>
    <cellStyle name="AggOrangeLBorder 2 3 2 2 4" xfId="2223" xr:uid="{827ACD91-717A-47D0-9D31-4032FDB8376E}"/>
    <cellStyle name="AggOrangeLBorder 2 3 2 3" xfId="1365" xr:uid="{5AFE6286-8509-452C-9BC6-C6D0A5A05649}"/>
    <cellStyle name="AggOrangeLBorder 2 3 2 4" xfId="1848" xr:uid="{5A7B76A0-D371-434F-AE26-A4844CC8F018}"/>
    <cellStyle name="AggOrangeLBorder 2 3 2 5" xfId="2017" xr:uid="{5F37FB45-0E38-4CF8-A818-3588869302A4}"/>
    <cellStyle name="AggOrangeLBorder 2 3 3" xfId="585" xr:uid="{5A1C32A8-7F8A-48F3-82B6-D7B38D26A645}"/>
    <cellStyle name="AggOrangeLBorder 2 3 3 2" xfId="800" xr:uid="{188365C5-8B93-4D3A-9E2C-481F3F0BF817}"/>
    <cellStyle name="AggOrangeLBorder 2 3 3 2 2" xfId="1513" xr:uid="{1EE998DC-BF83-43E3-9EC4-AAC2CA66CB36}"/>
    <cellStyle name="AggOrangeLBorder 2 3 3 2 3" xfId="1172" xr:uid="{F9E8E80B-5A9E-4742-B112-B22C3141B647}"/>
    <cellStyle name="AggOrangeLBorder 2 3 3 2 4" xfId="2163" xr:uid="{ABAE1515-BB4B-4F72-ABCB-E3D83402AE41}"/>
    <cellStyle name="AggOrangeLBorder 2 3 3 3" xfId="1305" xr:uid="{8FCB1DF5-158A-479F-A1CC-8491156E3088}"/>
    <cellStyle name="AggOrangeLBorder 2 3 3 4" xfId="1840" xr:uid="{EBF40992-B590-4F54-A7E3-36E425BFE4AD}"/>
    <cellStyle name="AggOrangeLBorder 2 3 3 5" xfId="1957" xr:uid="{2AB653E4-208E-47C3-A3F1-11AD21A878B3}"/>
    <cellStyle name="AggOrangeLBorder 2 3 4" xfId="611" xr:uid="{D418BDEA-6D79-4177-9EE4-5A782280ABE9}"/>
    <cellStyle name="AggOrangeLBorder 2 3 4 2" xfId="826" xr:uid="{437F3A32-8060-4237-BCEF-C4B55FC36926}"/>
    <cellStyle name="AggOrangeLBorder 2 3 4 2 2" xfId="1539" xr:uid="{82DC5063-0449-48F8-95A6-6BAA18F0F50B}"/>
    <cellStyle name="AggOrangeLBorder 2 3 4 2 3" xfId="1067" xr:uid="{7F862D67-BD6D-4F7F-BED9-476C248B17DE}"/>
    <cellStyle name="AggOrangeLBorder 2 3 4 2 4" xfId="2189" xr:uid="{670CFA89-B7C8-4BCC-88AE-C1055C279D02}"/>
    <cellStyle name="AggOrangeLBorder 2 3 4 3" xfId="1331" xr:uid="{F91AC317-734C-4738-B5A1-E5AE818C8B1C}"/>
    <cellStyle name="AggOrangeLBorder 2 3 4 4" xfId="1747" xr:uid="{E0479174-88BA-40D8-8FAD-07A2236B686F}"/>
    <cellStyle name="AggOrangeLBorder 2 3 4 5" xfId="1983" xr:uid="{1A187FA6-803E-4E1A-B62E-9D4CCFC84FA2}"/>
    <cellStyle name="AggOrangeLBorder 2 3 5" xfId="731" xr:uid="{FF8FF8B0-C31B-4D47-92B4-9B1FC8A7A3AB}"/>
    <cellStyle name="AggOrangeLBorder 2 3 6" xfId="1103" xr:uid="{FA03FEB2-12A8-4417-B21B-07305C8985E5}"/>
    <cellStyle name="AggOrangeLBorder 2 3 7" xfId="1017" xr:uid="{84D32DF9-DF16-4289-8462-3CD7508D097F}"/>
    <cellStyle name="AggOrangeLBorder 2 3 8" xfId="1236" xr:uid="{6D138B0B-9839-4B97-A51D-15604CCCD0D7}"/>
    <cellStyle name="AggOrangeLBorder 3" xfId="447" xr:uid="{7DC6752A-1AA8-4395-B308-EA24A7A21AB3}"/>
    <cellStyle name="AggOrangeLBorder 4" xfId="305" xr:uid="{1C2E3C5D-0EF0-4BED-B4BD-29A828FEA6B6}"/>
    <cellStyle name="AggOrangeLBorder 4 2" xfId="644" xr:uid="{FD1DF709-FF81-4E1F-A37C-6944FDFDA193}"/>
    <cellStyle name="AggOrangeLBorder 4 2 2" xfId="859" xr:uid="{3FBE17B4-D897-4163-B885-EB910D9A311E}"/>
    <cellStyle name="AggOrangeLBorder 4 2 2 2" xfId="1572" xr:uid="{D10F667A-CC7D-4DA6-BCEA-BA4BA057788E}"/>
    <cellStyle name="AggOrangeLBorder 4 2 2 3" xfId="1208" xr:uid="{FBAC266C-358B-4009-AC9C-E726880A853A}"/>
    <cellStyle name="AggOrangeLBorder 4 2 2 4" xfId="2222" xr:uid="{CDC53022-5836-41CE-AAA7-31B282A70C62}"/>
    <cellStyle name="AggOrangeLBorder 4 2 3" xfId="1364" xr:uid="{46F3DDFF-CFA4-4196-BD90-BD9DF0321648}"/>
    <cellStyle name="AggOrangeLBorder 4 2 4" xfId="23" xr:uid="{4D71EC3B-96B2-43D7-B54D-FD23E6ADE8DF}"/>
    <cellStyle name="AggOrangeLBorder 4 2 5" xfId="2016" xr:uid="{3ED7B682-FA42-4684-9E3B-A52BDFFBF2E7}"/>
    <cellStyle name="AggOrangeLBorder 4 3" xfId="586" xr:uid="{965C8032-A529-40C1-9644-6390F5CFF1E2}"/>
    <cellStyle name="AggOrangeLBorder 4 3 2" xfId="801" xr:uid="{08907387-89BE-448B-801A-74F83664B684}"/>
    <cellStyle name="AggOrangeLBorder 4 3 2 2" xfId="1514" xr:uid="{056E9281-378D-449E-8BBE-B44CF067AFD4}"/>
    <cellStyle name="AggOrangeLBorder 4 3 2 3" xfId="1654" xr:uid="{278527A4-5B68-4FC1-8B44-0DA3DB5D1EDB}"/>
    <cellStyle name="AggOrangeLBorder 4 3 2 4" xfId="2164" xr:uid="{F8189368-07E6-4C69-95B6-2184943426B7}"/>
    <cellStyle name="AggOrangeLBorder 4 3 3" xfId="1306" xr:uid="{82C2F101-F7AB-49ED-8F7D-010211193F37}"/>
    <cellStyle name="AggOrangeLBorder 4 3 4" xfId="30" xr:uid="{4F9F11EC-865E-4343-85EF-34675007BB3A}"/>
    <cellStyle name="AggOrangeLBorder 4 3 5" xfId="1958" xr:uid="{CE016E5A-28FF-409C-B03C-54CD2ECF9219}"/>
    <cellStyle name="AggOrangeLBorder 4 4" xfId="607" xr:uid="{456F5ED3-C902-4E8C-A4F6-6EED50365100}"/>
    <cellStyle name="AggOrangeLBorder 4 4 2" xfId="822" xr:uid="{67541E11-4FE8-4A6F-8E33-161C603DC584}"/>
    <cellStyle name="AggOrangeLBorder 4 4 2 2" xfId="1535" xr:uid="{8B232DFF-88E6-4F00-93CE-A226B8E52527}"/>
    <cellStyle name="AggOrangeLBorder 4 4 2 3" xfId="1124" xr:uid="{11A09B5D-BC07-4FD6-8165-ED5CB059BD69}"/>
    <cellStyle name="AggOrangeLBorder 4 4 2 4" xfId="2185" xr:uid="{55F7BF0F-2425-4158-851B-CBC446D5129B}"/>
    <cellStyle name="AggOrangeLBorder 4 4 3" xfId="1327" xr:uid="{5D0C3E06-BF62-4381-91DD-8E9CBBA5E211}"/>
    <cellStyle name="AggOrangeLBorder 4 4 4" xfId="1835" xr:uid="{8739FA3D-6379-431C-885F-3F62D24A2AA7}"/>
    <cellStyle name="AggOrangeLBorder 4 4 5" xfId="1979" xr:uid="{03807402-F12D-4312-A1A8-C241B44E8721}"/>
    <cellStyle name="AggOrangeLBorder 4 5" xfId="730" xr:uid="{47A5DAC2-74C8-43C3-A167-FE8ACA405CA8}"/>
    <cellStyle name="AggOrangeLBorder 4 6" xfId="1102" xr:uid="{C658573F-426A-4F66-8630-310ED64CDDFC}"/>
    <cellStyle name="AggOrangeLBorder 4 7" xfId="1738" xr:uid="{2A6E9DAC-B3CD-4025-9B48-C5BE8AE1251C}"/>
    <cellStyle name="AggOrangeLBorder 4 8" xfId="1839" xr:uid="{A94B1489-514B-43F1-BBB0-BAA02DB0818A}"/>
    <cellStyle name="AggOrangeLBorder 5" xfId="114" xr:uid="{E6BE8849-BB7E-4097-8448-32C504BF105E}"/>
    <cellStyle name="AggOrangeRBorder" xfId="38" xr:uid="{94171136-B214-40BF-A51A-5D7982C571F2}"/>
    <cellStyle name="AggOrangeRBorder 2" xfId="156" xr:uid="{0CF3098F-756F-42C3-86A0-481F22244A16}"/>
    <cellStyle name="AggOrangeRBorder 2 2" xfId="450" xr:uid="{E6EDB362-C948-4260-BFF5-354AC2A8EE7E}"/>
    <cellStyle name="AggOrangeRBorder 2 2 2" xfId="562" xr:uid="{559183CA-6C85-4B59-85BE-9E6BF2ECEC8E}"/>
    <cellStyle name="AggOrangeRBorder 2 2 2 2" xfId="777" xr:uid="{9DBC4860-ADFE-4C40-8682-9D0A75F6FB5A}"/>
    <cellStyle name="AggOrangeRBorder 2 2 2 2 2" xfId="1490" xr:uid="{343585FF-288B-4BBC-8F2F-C1E0F0413FE9}"/>
    <cellStyle name="AggOrangeRBorder 2 2 2 2 3" xfId="1144" xr:uid="{8E4121C3-9B43-48AA-9624-897D76F02D38}"/>
    <cellStyle name="AggOrangeRBorder 2 2 2 2 4" xfId="2140" xr:uid="{FAE8159E-33E4-4EC2-B6A8-0366F30ED249}"/>
    <cellStyle name="AggOrangeRBorder 2 2 2 3" xfId="1282" xr:uid="{E0759544-477B-41B2-AA75-F4774F28609E}"/>
    <cellStyle name="AggOrangeRBorder 2 2 2 4" xfId="32" xr:uid="{38BAC079-AE19-4DD2-BFCA-FA80267A5120}"/>
    <cellStyle name="AggOrangeRBorder 2 2 2 5" xfId="1934" xr:uid="{295EE082-2E03-489E-9D8F-091CD1E6CEDF}"/>
    <cellStyle name="AggOrangeRBorder 2 3" xfId="308" xr:uid="{9059FA98-D752-4058-919D-29546A6B6676}"/>
    <cellStyle name="AggOrangeRBorder 2 3 2" xfId="647" xr:uid="{279996C1-B4D4-4D63-A857-6C88C8B754F8}"/>
    <cellStyle name="AggOrangeRBorder 2 3 2 2" xfId="862" xr:uid="{6FFED0C9-A955-461A-B8E2-12149EAB53DA}"/>
    <cellStyle name="AggOrangeRBorder 2 3 2 2 2" xfId="1575" xr:uid="{FBF0365B-E4F0-41D5-8EA9-F1CCF34EA87C}"/>
    <cellStyle name="AggOrangeRBorder 2 3 2 2 3" xfId="1018" xr:uid="{9FFA9615-788E-49E7-B8B6-79271ECAAF16}"/>
    <cellStyle name="AggOrangeRBorder 2 3 2 2 4" xfId="2225" xr:uid="{C35BB5F4-5DC2-4FBB-86F4-0F88C33026B8}"/>
    <cellStyle name="AggOrangeRBorder 2 3 2 3" xfId="1367" xr:uid="{258F9C50-41FF-4D26-8111-3C3DDC00FA4E}"/>
    <cellStyle name="AggOrangeRBorder 2 3 2 4" xfId="937" xr:uid="{6947EB51-8B2E-4880-A5BA-C9EA755BAD07}"/>
    <cellStyle name="AggOrangeRBorder 2 3 2 5" xfId="2019" xr:uid="{79B65573-0D94-4616-B822-3268B790F2F9}"/>
    <cellStyle name="AggOrangeRBorder 2 3 3" xfId="623" xr:uid="{316D65D5-93A3-4313-9016-0A6281BC88B9}"/>
    <cellStyle name="AggOrangeRBorder 2 3 3 2" xfId="838" xr:uid="{A6E43BB0-15F1-448A-BB3A-9ECAFE3200C0}"/>
    <cellStyle name="AggOrangeRBorder 2 3 3 2 2" xfId="1551" xr:uid="{86DF10B1-4396-4AA2-ACD4-271A9B13E421}"/>
    <cellStyle name="AggOrangeRBorder 2 3 3 2 3" xfId="1826" xr:uid="{B8822FA8-F363-4F6F-AB44-021D201B4472}"/>
    <cellStyle name="AggOrangeRBorder 2 3 3 2 4" xfId="2201" xr:uid="{A4C66FAA-6E54-43FB-9587-C256145114DA}"/>
    <cellStyle name="AggOrangeRBorder 2 3 3 3" xfId="1343" xr:uid="{CF9513E5-75AA-4AEF-B6F6-3A8F5EA1A108}"/>
    <cellStyle name="AggOrangeRBorder 2 3 3 4" xfId="1176" xr:uid="{7F49DF88-988F-4FB3-B176-687A077DD428}"/>
    <cellStyle name="AggOrangeRBorder 2 3 3 5" xfId="1995" xr:uid="{BB23BD2C-0EF9-47B9-979B-311A4AEC6E64}"/>
    <cellStyle name="AggOrangeRBorder 2 3 4" xfId="605" xr:uid="{CF37C82D-BC02-4AD7-8CE0-AAC70FE20CA5}"/>
    <cellStyle name="AggOrangeRBorder 2 3 4 2" xfId="820" xr:uid="{3C565CDF-C63D-4FFA-A630-7C7D471EC898}"/>
    <cellStyle name="AggOrangeRBorder 2 3 4 2 2" xfId="1533" xr:uid="{151E9CC3-94AD-4C14-838A-B94C2DB4B989}"/>
    <cellStyle name="AggOrangeRBorder 2 3 4 2 3" xfId="1131" xr:uid="{62047FEF-0E89-4F92-9E0A-4D99D9C43065}"/>
    <cellStyle name="AggOrangeRBorder 2 3 4 2 4" xfId="2183" xr:uid="{ACB3E252-6AA6-4DF2-BEBA-0F7949474B4F}"/>
    <cellStyle name="AggOrangeRBorder 2 3 4 3" xfId="1325" xr:uid="{3AE6C888-787C-4616-98C2-B7C5B4FB02B8}"/>
    <cellStyle name="AggOrangeRBorder 2 3 4 4" xfId="1057" xr:uid="{04F1CFC5-500B-4F0B-8235-877DA7E350EC}"/>
    <cellStyle name="AggOrangeRBorder 2 3 4 5" xfId="1977" xr:uid="{FF75B5B1-31B0-4A02-A977-F5277EBB8FBC}"/>
    <cellStyle name="AggOrangeRBorder 2 3 5" xfId="733" xr:uid="{BBA7BEF9-2B4F-48FB-BADB-34824253330C}"/>
    <cellStyle name="AggOrangeRBorder 2 3 6" xfId="1105" xr:uid="{B5B38CC1-856D-4E6E-B044-C0393A304DAD}"/>
    <cellStyle name="AggOrangeRBorder 2 3 7" xfId="985" xr:uid="{20AAAD20-7A94-4B8F-93F7-4AE4A6154E59}"/>
    <cellStyle name="AggOrangeRBorder 2 3 8" xfId="1847" xr:uid="{E565FB68-189B-4C29-8D45-9CF8638680B4}"/>
    <cellStyle name="AggOrangeRBorder 3" xfId="449" xr:uid="{6F69BEF4-75CC-486E-B455-72ABF2F4C226}"/>
    <cellStyle name="AggOrangeRBorder 3 2" xfId="67" xr:uid="{6195E1BC-7D61-4A67-B66B-D9E2FB7BEE56}"/>
    <cellStyle name="AggOrangeRBorder 3 2 2" xfId="681" xr:uid="{3CA9E48F-2350-477E-8418-B6949237D87D}"/>
    <cellStyle name="AggOrangeRBorder 3 2 2 2" xfId="1401" xr:uid="{5553FDCE-DEFF-44D4-82DA-B6C71BC2AC33}"/>
    <cellStyle name="AggOrangeRBorder 3 2 2 3" xfId="1088" xr:uid="{49F5C4C8-AEC8-4C31-BC39-2664C40759F6}"/>
    <cellStyle name="AggOrangeRBorder 3 2 2 4" xfId="2053" xr:uid="{EF3AB04A-65BA-402F-A14D-4142AA6C10EF}"/>
    <cellStyle name="AggOrangeRBorder 3 2 3" xfId="896" xr:uid="{83CAE2D6-502B-42AD-8B45-E4101B7E5F38}"/>
    <cellStyle name="AggOrangeRBorder 3 2 3 2" xfId="1609" xr:uid="{D09B9B7C-2ED2-4C1E-9C2C-1EA6A45DE786}"/>
    <cellStyle name="AggOrangeRBorder 3 2 3 3" xfId="1651" xr:uid="{47574BA9-7452-44C7-828E-D4C8D44C0EC9}"/>
    <cellStyle name="AggOrangeRBorder 3 2 3 4" xfId="2259" xr:uid="{87D716CD-52C3-4368-8A2C-509DDDFCA521}"/>
    <cellStyle name="AggOrangeRBorder 4" xfId="307" xr:uid="{C694437B-5320-4AC3-A1CF-27E195D4A39A}"/>
    <cellStyle name="AggOrangeRBorder 4 2" xfId="646" xr:uid="{B48F23FA-21F0-49D7-B894-5E293F71C2ED}"/>
    <cellStyle name="AggOrangeRBorder 4 2 2" xfId="861" xr:uid="{D2A150A0-C5D8-4F59-8249-F45E90FE2E8E}"/>
    <cellStyle name="AggOrangeRBorder 4 2 2 2" xfId="1574" xr:uid="{9D015DFB-F259-4E31-A8FB-29EDC1344471}"/>
    <cellStyle name="AggOrangeRBorder 4 2 2 3" xfId="1206" xr:uid="{92613A26-C0DD-454E-AC17-B250EA72A96D}"/>
    <cellStyle name="AggOrangeRBorder 4 2 2 4" xfId="2224" xr:uid="{DD9D133C-F267-4108-8626-792D26B1D55A}"/>
    <cellStyle name="AggOrangeRBorder 4 2 3" xfId="1366" xr:uid="{602B1FBE-FA4A-4B1C-B2BD-92484EB47EB1}"/>
    <cellStyle name="AggOrangeRBorder 4 2 4" xfId="1643" xr:uid="{E8AC3049-F304-474A-A1D1-7DEF1E195777}"/>
    <cellStyle name="AggOrangeRBorder 4 2 5" xfId="2018" xr:uid="{4CC3CDA2-0C1E-4D00-82C3-EA5DC2CE0EA3}"/>
    <cellStyle name="AggOrangeRBorder 4 3" xfId="679" xr:uid="{CF39B172-E6CC-4B46-8C8E-A70C256308D3}"/>
    <cellStyle name="AggOrangeRBorder 4 3 2" xfId="894" xr:uid="{804044DD-9890-43DF-BFBF-D21284A56BFB}"/>
    <cellStyle name="AggOrangeRBorder 4 3 2 2" xfId="1607" xr:uid="{8671F3A9-7542-4F49-936F-670B82F7B161}"/>
    <cellStyle name="AggOrangeRBorder 4 3 2 3" xfId="1652" xr:uid="{472AEF43-7356-4C7C-8CB3-44CF56D03C41}"/>
    <cellStyle name="AggOrangeRBorder 4 3 2 4" xfId="2257" xr:uid="{8C8F8806-D1A5-4EBD-9F6F-07ED431A5016}"/>
    <cellStyle name="AggOrangeRBorder 4 3 3" xfId="1399" xr:uid="{1EDABB46-AC3E-47ED-8C1C-E71122946C69}"/>
    <cellStyle name="AggOrangeRBorder 4 3 4" xfId="1810" xr:uid="{9E539613-AF05-4C47-8F54-28ABBEFD115B}"/>
    <cellStyle name="AggOrangeRBorder 4 3 5" xfId="2051" xr:uid="{8C2B94C3-7CA9-4CAA-94E8-67E66CFB3AA0}"/>
    <cellStyle name="AggOrangeRBorder 4 4" xfId="700" xr:uid="{BD50294A-447B-409C-ABBE-0039D7C1667C}"/>
    <cellStyle name="AggOrangeRBorder 4 4 2" xfId="915" xr:uid="{4199A0CE-E65D-4A92-B781-7D59F354A314}"/>
    <cellStyle name="AggOrangeRBorder 4 4 2 2" xfId="1628" xr:uid="{13C2D7F2-9608-4FE0-ACD6-2B6FBFCDBE51}"/>
    <cellStyle name="AggOrangeRBorder 4 4 2 3" xfId="1900" xr:uid="{DD3A5DE9-2DAD-452C-9A84-70A5421513F5}"/>
    <cellStyle name="AggOrangeRBorder 4 4 2 4" xfId="2278" xr:uid="{E0028E85-36FA-4E3A-8675-827BC9656C75}"/>
    <cellStyle name="AggOrangeRBorder 4 4 3" xfId="1420" xr:uid="{D15A459B-D235-4E82-ACF2-9F01B09DFCE2}"/>
    <cellStyle name="AggOrangeRBorder 4 4 4" xfId="1729" xr:uid="{51528890-16CC-4356-BC60-BEDAA17170B9}"/>
    <cellStyle name="AggOrangeRBorder 4 4 5" xfId="2072" xr:uid="{D6EE716D-7B57-47F1-B284-699B7F3F6053}"/>
    <cellStyle name="AggOrangeRBorder 4 5" xfId="732" xr:uid="{17E381B7-9D25-4114-8002-D990FC8493E0}"/>
    <cellStyle name="AggOrangeRBorder 4 6" xfId="1104" xr:uid="{54320646-F543-4680-9524-F9224F6D68FF}"/>
    <cellStyle name="AggOrangeRBorder 4 7" xfId="1199" xr:uid="{2BC91A93-706D-48CD-8E6C-FDCBCEBCE6D4}"/>
    <cellStyle name="AggOrangeRBorder 4 8" xfId="1806" xr:uid="{D4C99375-B8A5-4643-A774-FEB99AD3D3D7}"/>
    <cellStyle name="AggOrangeRBorder 5" xfId="109" xr:uid="{76CF6203-91A1-43CA-A3FD-FAD5D2D33DD5}"/>
    <cellStyle name="AggOrangeRBorder_CRFReport-template" xfId="52" xr:uid="{781FA1B3-D23D-4149-A9E4-95B2F67F1DA6}"/>
    <cellStyle name="Akzent1" xfId="157" xr:uid="{16E67ED8-4E12-436E-A6E8-0BDCF8307DB7}"/>
    <cellStyle name="Akzent2" xfId="158" xr:uid="{D814E4CF-744F-4BAD-B73A-EDE7713EE2EC}"/>
    <cellStyle name="Akzent3" xfId="159" xr:uid="{5BDFD785-9B60-460A-9712-011D0C2A9DF5}"/>
    <cellStyle name="Akzent4" xfId="160" xr:uid="{75BC9873-CC65-41FC-8062-94B8CA85D0ED}"/>
    <cellStyle name="Akzent5" xfId="161" xr:uid="{3D9DB266-2802-4C07-904A-26A5EDDE229E}"/>
    <cellStyle name="Akzent6" xfId="162" xr:uid="{75C36E29-2DA5-4B08-878A-C575B5517894}"/>
    <cellStyle name="Ausgabe" xfId="73" hidden="1" xr:uid="{FD0CE4B1-4F25-4FC2-9039-77C4EF5B8542}"/>
    <cellStyle name="Ausgabe" xfId="946" hidden="1" xr:uid="{C428F05D-C29A-4976-B2ED-25CC7DE27D50}"/>
    <cellStyle name="Ausgabe" xfId="1032" hidden="1" xr:uid="{C10C5EA9-9D24-44F2-8133-FC3F2378B5C0}"/>
    <cellStyle name="Ausgabe" xfId="1762" hidden="1" xr:uid="{0658D417-A912-4A2E-924C-66C5198589FB}"/>
    <cellStyle name="Ausgabe" xfId="1198" hidden="1" xr:uid="{1CEF1466-E766-49CE-AA97-92E08346BB17}"/>
    <cellStyle name="Ausgabe" xfId="980" hidden="1" xr:uid="{606112EE-F7CF-4E82-8A35-2D2923DE32AA}"/>
    <cellStyle name="Ausgabe" xfId="977" hidden="1" xr:uid="{1C778A0C-36DF-4D18-BA98-3C1FF712BE7F}"/>
    <cellStyle name="Ausgabe" xfId="2297" hidden="1" xr:uid="{8941D815-6BA3-4F24-84D6-9836C7FC2A70}"/>
    <cellStyle name="Ausgabe 2" xfId="428" xr:uid="{61A986D3-96A2-40C7-8C1E-3133B05EC09D}"/>
    <cellStyle name="Ausgabe 2 2" xfId="684" xr:uid="{5FDA0332-CB70-4378-B676-CC70CF34D0F1}"/>
    <cellStyle name="Ausgabe 2 2 2" xfId="899" xr:uid="{934FBE70-0EE7-428E-A9B5-D85437167E5D}"/>
    <cellStyle name="Ausgabe 2 2 2 2" xfId="1612" xr:uid="{496A175A-0B44-4FBC-AEEB-5822C67BF854}"/>
    <cellStyle name="Ausgabe 2 2 2 3" xfId="962" xr:uid="{70458FE3-2AC6-4623-A93C-EB2B31F12394}"/>
    <cellStyle name="Ausgabe 2 2 2 4" xfId="2262" xr:uid="{F5BF272D-9C38-4CAE-918B-ED225D22F118}"/>
    <cellStyle name="Ausgabe 2 2 3" xfId="1404" xr:uid="{E2611922-C36F-4D26-A40E-46041A4F7E99}"/>
    <cellStyle name="Ausgabe 2 2 4" xfId="1121" xr:uid="{E2B209BB-4792-45F5-ABA5-A5707BFDD96D}"/>
    <cellStyle name="Ausgabe 2 2 5" xfId="2056" xr:uid="{703B3032-1C62-4469-8D6E-32CCB140E25F}"/>
    <cellStyle name="Ausgabe 2 3" xfId="569" xr:uid="{D83BE545-63E7-417A-A77D-76500A517E58}"/>
    <cellStyle name="Ausgabe 2 3 2" xfId="784" xr:uid="{AAD21058-4D73-446F-B612-007221668A2C}"/>
    <cellStyle name="Ausgabe 2 3 2 2" xfId="1497" xr:uid="{00362B3F-8C84-4B65-B019-D91520A35BAA}"/>
    <cellStyle name="Ausgabe 2 3 2 3" xfId="1267" xr:uid="{D8D31FD4-BEFB-4455-8C99-D42B8BB2EB17}"/>
    <cellStyle name="Ausgabe 2 3 2 4" xfId="2147" xr:uid="{1F0B344F-DFCD-46CE-AAAA-5E8CF20CDD4B}"/>
    <cellStyle name="Ausgabe 2 3 3" xfId="1289" xr:uid="{CABFADD3-42B4-4829-978E-2563F3592C67}"/>
    <cellStyle name="Ausgabe 2 3 4" xfId="1731" xr:uid="{5CE59F8C-E0F7-42E6-9FBE-93727BDDB9FD}"/>
    <cellStyle name="Ausgabe 2 3 5" xfId="1941" xr:uid="{3EB8CB90-1233-468F-9FB7-CAAD0D1512DE}"/>
    <cellStyle name="Ausgabe 2 4" xfId="742" xr:uid="{5DAC2155-C3D4-4B27-8802-2E66A06C2EA2}"/>
    <cellStyle name="Ausgabe 2 4 2" xfId="1455" xr:uid="{5CF04721-4F78-4FA7-A415-C572A3171FE9}"/>
    <cellStyle name="Ausgabe 2 4 3" xfId="1053" xr:uid="{5ADB613D-23E1-4476-B8CC-900D6A08DFFC}"/>
    <cellStyle name="Ausgabe 2 4 4" xfId="2105" xr:uid="{41DC9706-B114-4EDE-96E2-756413219E72}"/>
    <cellStyle name="Ausgabe 2 5" xfId="1194" xr:uid="{5318009E-3C64-47DF-B90D-86753CC7009E}"/>
    <cellStyle name="Ausgabe 3" xfId="319" xr:uid="{88F66CE5-7763-4CA0-90DC-C782EF5407DB}"/>
    <cellStyle name="Ausgabe 3 2" xfId="656" xr:uid="{EC23CB1B-DA99-440E-8343-EC02FD433B35}"/>
    <cellStyle name="Ausgabe 3 2 2" xfId="871" xr:uid="{6FB7ECF8-8C9F-49EC-90ED-D3B5732146DA}"/>
    <cellStyle name="Ausgabe 3 2 2 2" xfId="1584" xr:uid="{FD1CA62C-4BED-4993-8AF5-BCB4047ED3F0}"/>
    <cellStyle name="Ausgabe 3 2 2 3" xfId="1725" xr:uid="{2C41F16A-C082-45B0-B744-6FA011A2404D}"/>
    <cellStyle name="Ausgabe 3 2 2 4" xfId="2234" xr:uid="{44EC6D2F-6503-459B-B068-C7575D61C8A2}"/>
    <cellStyle name="Ausgabe 3 2 3" xfId="1376" xr:uid="{D4F704E2-4B38-4226-BAB1-61FC78FE1669}"/>
    <cellStyle name="Ausgabe 3 2 4" xfId="1787" xr:uid="{42D9F5E4-2BCB-4735-A0D8-5BB0710584CB}"/>
    <cellStyle name="Ausgabe 3 2 5" xfId="2028" xr:uid="{B847881F-B82C-4E98-8406-FFDFD8696095}"/>
    <cellStyle name="Ausgabe 3 3" xfId="575" xr:uid="{48F117E9-F485-4EAD-8877-562D4194ECDD}"/>
    <cellStyle name="Ausgabe 3 3 2" xfId="790" xr:uid="{04DC72F1-903E-4E6D-AC52-E438D8683F96}"/>
    <cellStyle name="Ausgabe 3 3 2 2" xfId="1503" xr:uid="{484F6D3E-0B94-4697-A0BB-F7C4F8C2E1CF}"/>
    <cellStyle name="Ausgabe 3 3 2 3" xfId="1134" xr:uid="{EF8A0AC6-55CC-4B34-8559-441FB7809E2C}"/>
    <cellStyle name="Ausgabe 3 3 2 4" xfId="2153" xr:uid="{10687198-C881-4144-B904-89A9C8156240}"/>
    <cellStyle name="Ausgabe 3 3 3" xfId="1295" xr:uid="{98CE3634-DC7A-43D5-AFD8-C903E193C5D4}"/>
    <cellStyle name="Ausgabe 3 3 4" xfId="1780" xr:uid="{C581E619-1CEB-4F7B-91E5-4FB4E13CA7C6}"/>
    <cellStyle name="Ausgabe 3 3 5" xfId="1947" xr:uid="{FF976E02-7A1E-47F9-8A9D-CF60DD45D43A}"/>
    <cellStyle name="Ausgabe 3 4" xfId="739" xr:uid="{C20C282F-FE2C-4F37-941B-EA4409415A9E}"/>
    <cellStyle name="Ausgabe 3 4 2" xfId="1452" xr:uid="{7C3F5A3F-2288-4870-9C51-74FCCFC74878}"/>
    <cellStyle name="Ausgabe 3 4 3" xfId="1704" xr:uid="{1FAD0B90-D8FD-493A-A32D-BB71A7A15DEE}"/>
    <cellStyle name="Ausgabe 3 4 4" xfId="2103" xr:uid="{617A14AB-70C9-4761-86AF-7950619EBE17}"/>
    <cellStyle name="Ausgabe 3 5" xfId="1116" xr:uid="{EE38B667-7B76-45FF-B651-920BC28BE3CB}"/>
    <cellStyle name="Ausgabe 4" xfId="580" xr:uid="{D36C411C-1044-41DF-9819-07D0FA3F9560}"/>
    <cellStyle name="Ausgabe 4 2" xfId="795" xr:uid="{90638120-5F89-4E54-8FA9-F6F6E7D8ED45}"/>
    <cellStyle name="Ausgabe 4 2 2" xfId="1508" xr:uid="{8FBAA1AE-AF0F-4375-9077-61CD653CB11F}"/>
    <cellStyle name="Ausgabe 4 2 3" xfId="976" xr:uid="{5637F195-15B5-4A43-ADA0-2BA364F7373A}"/>
    <cellStyle name="Ausgabe 4 2 4" xfId="2158" xr:uid="{254840A2-D917-4624-BDDE-9C515A85AC47}"/>
    <cellStyle name="Ausgabe 4 3" xfId="1300" xr:uid="{0F1E8DB2-9258-4FD1-BA2C-3653594A48D7}"/>
    <cellStyle name="Ausgabe 4 4" xfId="1714" xr:uid="{DBDC1E07-4293-45A7-8120-393A53F54CF1}"/>
    <cellStyle name="Ausgabe 4 5" xfId="1952" xr:uid="{FC56FBD3-65A3-4BF1-8F67-D572155CC45C}"/>
    <cellStyle name="Ausgabe 5" xfId="699" xr:uid="{37DBD394-B92B-44FF-9EF4-FCA23A572B5B}"/>
    <cellStyle name="Ausgabe 5 2" xfId="914" xr:uid="{FBB2B356-A489-4642-BDC0-FE5B4DBCC215}"/>
    <cellStyle name="Ausgabe 5 2 2" xfId="1627" xr:uid="{A3234F82-8F23-4E02-A351-A7C99D22E32B}"/>
    <cellStyle name="Ausgabe 5 2 3" xfId="1899" xr:uid="{68B2D869-BDC9-4690-8115-1EAC63154360}"/>
    <cellStyle name="Ausgabe 5 2 4" xfId="2277" xr:uid="{83BDE257-6FB9-4EC1-B17E-73A1B7DFB90A}"/>
    <cellStyle name="Ausgabe 5 3" xfId="1419" xr:uid="{DA1679CA-EB66-4BCC-BA0E-38FEE251F111}"/>
    <cellStyle name="Ausgabe 5 4" xfId="1641" xr:uid="{766D8667-3E44-40BA-A64D-7187D11177CE}"/>
    <cellStyle name="Ausgabe 5 5" xfId="2071" xr:uid="{2C682439-CDAA-40DF-93CA-B416CC3667AF}"/>
    <cellStyle name="Ausgabe 6" xfId="715" xr:uid="{2D5CE56D-E652-40BB-9D88-01F3DBF28301}"/>
    <cellStyle name="Ausgabe 6 2" xfId="1435" xr:uid="{C9BE8B5B-D624-493B-A76D-65DEC5516530}"/>
    <cellStyle name="Ausgabe 6 3" xfId="1745" xr:uid="{7301DDA4-EA0A-4130-83F0-DC8041CD2D0E}"/>
    <cellStyle name="Ausgabe 6 4" xfId="2086" xr:uid="{1E38B990-4668-4EF2-B8C0-A14BAABECBBE}"/>
    <cellStyle name="Bad 2" xfId="163" xr:uid="{6BF646A7-C75F-4951-B1C6-03A079376204}"/>
    <cellStyle name="Bad 3" xfId="260" xr:uid="{A1564E79-C45C-4A0F-8B6F-38019E361D59}"/>
    <cellStyle name="Bad 4" xfId="400" xr:uid="{64C7B003-14B4-4026-9131-F29F544A07FA}"/>
    <cellStyle name="Berechnung" xfId="74" hidden="1" xr:uid="{B5FDA23B-A1B5-42A4-9385-68FC0D80A331}"/>
    <cellStyle name="Berechnung" xfId="947" hidden="1" xr:uid="{D9D46B9D-BCFC-4ED4-AD3E-8CA788D5B50C}"/>
    <cellStyle name="Berechnung" xfId="1031" hidden="1" xr:uid="{F3A04E6F-FB9A-48B6-ADF6-6B773DF2919A}"/>
    <cellStyle name="Berechnung" xfId="1854" hidden="1" xr:uid="{891883A0-670E-4824-82CB-7E0B347770F0}"/>
    <cellStyle name="Berechnung" xfId="1686" hidden="1" xr:uid="{3F0D1D91-0DEF-4799-BDED-CBA26C46ACC7}"/>
    <cellStyle name="Berechnung" xfId="1687" hidden="1" xr:uid="{0D678DAE-4825-423F-91FD-8C196EF3E72E}"/>
    <cellStyle name="Berechnung" xfId="1126" hidden="1" xr:uid="{13DC1065-7AC6-447A-97C6-B082EAD5146F}"/>
    <cellStyle name="Berechnung" xfId="2304" hidden="1" xr:uid="{719EF42A-3724-4EF2-B41A-0C1CE4051583}"/>
    <cellStyle name="Berechnung 2" xfId="429" xr:uid="{87DE542C-7DBD-4373-8598-1CEDF86E7086}"/>
    <cellStyle name="Berechnung 2 2" xfId="685" xr:uid="{B409D4D2-18E8-4CFD-98B1-CFED9BD7506A}"/>
    <cellStyle name="Berechnung 2 2 2" xfId="900" xr:uid="{FF524A9E-CD8F-4176-B962-63E814013FB7}"/>
    <cellStyle name="Berechnung 2 2 2 2" xfId="1613" xr:uid="{3C2062F7-3A95-483F-AF0D-8A4A1E101E66}"/>
    <cellStyle name="Berechnung 2 2 2 3" xfId="1653" xr:uid="{7DD356D2-C140-45CD-B708-97E95FA0000D}"/>
    <cellStyle name="Berechnung 2 2 2 4" xfId="2263" xr:uid="{B6A13055-05D5-4E6B-892D-D458BB54079C}"/>
    <cellStyle name="Berechnung 2 2 3" xfId="1405" xr:uid="{230450E2-7DD5-4E8E-A13E-1960488A6BC4}"/>
    <cellStyle name="Berechnung 2 2 4" xfId="1678" xr:uid="{B6E84843-1946-4F4D-890D-84B555525DC1}"/>
    <cellStyle name="Berechnung 2 2 5" xfId="2057" xr:uid="{90DBB0B5-9FFF-4389-9AB5-BFC3F676FF13}"/>
    <cellStyle name="Berechnung 2 3" xfId="550" xr:uid="{9F817684-5E88-44FB-9EF3-F3F91295843F}"/>
    <cellStyle name="Berechnung 2 3 2" xfId="765" xr:uid="{B4E52065-8538-4752-A8F4-3B104E61E30A}"/>
    <cellStyle name="Berechnung 2 3 2 2" xfId="1478" xr:uid="{722F141E-E318-4BE6-8E37-7EC0F373F992}"/>
    <cellStyle name="Berechnung 2 3 2 3" xfId="1755" xr:uid="{D67AF47C-7260-4820-A71E-70078C737576}"/>
    <cellStyle name="Berechnung 2 3 2 4" xfId="2128" xr:uid="{BC58228C-27AF-43FA-B568-0E415C074E36}"/>
    <cellStyle name="Berechnung 2 3 3" xfId="1270" xr:uid="{C87414CB-5DC2-4B2A-A928-E34E728D0494}"/>
    <cellStyle name="Berechnung 2 3 4" xfId="1136" xr:uid="{59449903-DE02-469A-85DF-2759DA4F5534}"/>
    <cellStyle name="Berechnung 2 3 5" xfId="1922" xr:uid="{F4F68916-4631-4A46-B8EF-657AB126DC18}"/>
    <cellStyle name="Berechnung 2 4" xfId="606" xr:uid="{AC3D8A96-14CC-4978-8569-4C4FB24D5E88}"/>
    <cellStyle name="Berechnung 2 4 2" xfId="821" xr:uid="{0666B3A7-13D9-462F-B496-D52EF66567B2}"/>
    <cellStyle name="Berechnung 2 4 2 2" xfId="1534" xr:uid="{509ADC78-76FF-4BF2-B56E-58F916FC5544}"/>
    <cellStyle name="Berechnung 2 4 2 3" xfId="1084" xr:uid="{80843125-EE8E-4D14-9FE0-9F0E7F5108A0}"/>
    <cellStyle name="Berechnung 2 4 2 4" xfId="2184" xr:uid="{F89F1455-CCB2-4821-A7CE-C94DBBB05688}"/>
    <cellStyle name="Berechnung 2 4 3" xfId="1326" xr:uid="{78B6BBEF-1657-44B7-8835-8628892C094E}"/>
    <cellStyle name="Berechnung 2 4 4" xfId="1713" xr:uid="{9C54FE37-FC30-40A5-9D80-05E382BE2C99}"/>
    <cellStyle name="Berechnung 2 4 5" xfId="1978" xr:uid="{88B2E2AA-BD61-468E-8BE5-0FF60EF4C79C}"/>
    <cellStyle name="Berechnung 2 5" xfId="743" xr:uid="{393C8595-B32A-4715-AA27-CA4AE18D4E49}"/>
    <cellStyle name="Berechnung 2 5 2" xfId="1456" xr:uid="{E38E5E71-3FF3-4482-8E9E-E1CB665EDB64}"/>
    <cellStyle name="Berechnung 2 5 3" xfId="1027" xr:uid="{22DADAA5-AF45-4111-A133-3F9A0B9E275D}"/>
    <cellStyle name="Berechnung 2 5 4" xfId="2106" xr:uid="{8C9F9263-7720-4593-B6E0-6F6165BE0C74}"/>
    <cellStyle name="Berechnung 2 6" xfId="1195" xr:uid="{DF229731-E236-4310-9FC0-267EEF42B10D}"/>
    <cellStyle name="Berechnung 2 7" xfId="1201" xr:uid="{FB59281D-9FDC-4E1C-9726-BA06928FFD8B}"/>
    <cellStyle name="Berechnung 2 8" xfId="982" xr:uid="{C12E4FB7-4BCF-4A5A-9462-1540DD0C7208}"/>
    <cellStyle name="Berechnung 3" xfId="309" xr:uid="{F9F32D00-A378-4F45-98FF-1B8B804952DC}"/>
    <cellStyle name="Berechnung 3 2" xfId="648" xr:uid="{2C987781-8954-4CBD-B73C-A9B656FB2656}"/>
    <cellStyle name="Berechnung 3 2 2" xfId="863" xr:uid="{015ADBED-E5DD-4F0F-904C-4AD6A4C2ECF7}"/>
    <cellStyle name="Berechnung 3 2 2 2" xfId="1576" xr:uid="{81894382-A0A9-4515-AE11-E6CB503D98D2}"/>
    <cellStyle name="Berechnung 3 2 2 3" xfId="1002" xr:uid="{FBA3919C-5730-41FA-BF26-9EC664D64528}"/>
    <cellStyle name="Berechnung 3 2 2 4" xfId="2226" xr:uid="{CBF0312E-5CEA-489C-BC65-4FA7C8C11EAA}"/>
    <cellStyle name="Berechnung 3 2 3" xfId="1368" xr:uid="{A961A2B4-4AFB-4C5E-8BBE-7D064F79DB26}"/>
    <cellStyle name="Berechnung 3 2 4" xfId="1818" xr:uid="{801D7229-110F-4BCD-B18E-49F8ECC216F4}"/>
    <cellStyle name="Berechnung 3 2 5" xfId="2020" xr:uid="{FD8C6D71-960A-4FA0-B183-31D6F6A4C9A7}"/>
    <cellStyle name="Berechnung 3 3" xfId="584" xr:uid="{D906ED01-7ECD-4774-BE94-B745A06E1517}"/>
    <cellStyle name="Berechnung 3 3 2" xfId="799" xr:uid="{A6908190-DFAF-4797-92AE-9B550DEE63C0}"/>
    <cellStyle name="Berechnung 3 3 2 2" xfId="1512" xr:uid="{BF463893-D092-4074-A77F-32118902B8EE}"/>
    <cellStyle name="Berechnung 3 3 2 3" xfId="981" xr:uid="{76DEB48A-78C7-4FC7-9AE9-64E18574C002}"/>
    <cellStyle name="Berechnung 3 3 2 4" xfId="2162" xr:uid="{6FC512E6-E877-477D-9C0F-C7067E9CCCCC}"/>
    <cellStyle name="Berechnung 3 3 3" xfId="1304" xr:uid="{62CBA0E2-D718-4DDC-88E5-162777F34F3E}"/>
    <cellStyle name="Berechnung 3 3 4" xfId="941" xr:uid="{3AA1EAD3-B8B7-4B53-9B1F-73FEB99879FA}"/>
    <cellStyle name="Berechnung 3 3 5" xfId="1956" xr:uid="{E6AB5D56-6D6A-4E81-9A1F-D20996219FFB}"/>
    <cellStyle name="Berechnung 3 4" xfId="596" xr:uid="{21D02FFB-ED37-4C05-9BE8-CF5A05C1A44B}"/>
    <cellStyle name="Berechnung 3 4 2" xfId="811" xr:uid="{A21F769B-44A4-4028-B0FF-583BC315097A}"/>
    <cellStyle name="Berechnung 3 4 2 2" xfId="1524" xr:uid="{8D5ABBB1-0558-4C1F-BE49-687F6BDB79F9}"/>
    <cellStyle name="Berechnung 3 4 2 3" xfId="1660" xr:uid="{4212C172-A670-4391-B6BF-10D73BEFB4D4}"/>
    <cellStyle name="Berechnung 3 4 2 4" xfId="2174" xr:uid="{27058A07-EBBE-488D-81BE-411B87EB3818}"/>
    <cellStyle name="Berechnung 3 4 3" xfId="1316" xr:uid="{23BDB290-218A-4806-9615-90A332C43886}"/>
    <cellStyle name="Berechnung 3 4 4" xfId="1170" xr:uid="{8F7F9925-4A4D-41B3-9723-001482653B4B}"/>
    <cellStyle name="Berechnung 3 4 5" xfId="1968" xr:uid="{27A88542-3A26-494E-B835-ABAC83C5620A}"/>
    <cellStyle name="Berechnung 3 5" xfId="734" xr:uid="{D5BE5CFD-33D0-412C-8D03-1C8FC91FE9A4}"/>
    <cellStyle name="Berechnung 3 5 2" xfId="1450" xr:uid="{CEC0D98F-609B-40B6-8FFC-A2E9BC8A352D}"/>
    <cellStyle name="Berechnung 3 5 3" xfId="1779" xr:uid="{970AC980-8EA2-4140-9B37-0C68C3CC3242}"/>
    <cellStyle name="Berechnung 3 5 4" xfId="2101" xr:uid="{9D1CB742-3AF1-41B8-B673-B22E6EF7CE74}"/>
    <cellStyle name="Berechnung 3 6" xfId="1106" xr:uid="{47FAED18-2CFC-4ECE-9BA9-BBD4568BCC44}"/>
    <cellStyle name="Berechnung 3 7" xfId="1763" xr:uid="{85E17428-D418-432E-B8F4-75B03D22B960}"/>
    <cellStyle name="Berechnung 3 8" xfId="1862" xr:uid="{7387F599-F6EA-4CD0-8A42-EB24A4452181}"/>
    <cellStyle name="Berechnung 4" xfId="581" xr:uid="{A580F0C3-A27E-4E1F-A5B3-D974C1F3B477}"/>
    <cellStyle name="Berechnung 4 2" xfId="796" xr:uid="{389689D4-4582-4386-9DF4-2B47FCCE6034}"/>
    <cellStyle name="Berechnung 4 2 2" xfId="1509" xr:uid="{25F6A635-2E28-4AEC-9E20-43E11D436823}"/>
    <cellStyle name="Berechnung 4 2 3" xfId="1233" xr:uid="{15699F82-9992-40D7-8D15-206A2B903B66}"/>
    <cellStyle name="Berechnung 4 2 4" xfId="2159" xr:uid="{80D017CE-B505-46F2-9400-949F04BC10FB}"/>
    <cellStyle name="Berechnung 4 3" xfId="1301" xr:uid="{7ECB4BA3-1748-4561-9719-D6ADD7D5B0F4}"/>
    <cellStyle name="Berechnung 4 4" xfId="1837" xr:uid="{64C8EB02-1F37-40F0-8CD1-F66EDCA34FAC}"/>
    <cellStyle name="Berechnung 4 5" xfId="1953" xr:uid="{E5C8BE69-D35B-4D39-8A48-CB047D4E1490}"/>
    <cellStyle name="Berechnung 5" xfId="698" xr:uid="{52A6A414-98AA-4EC6-84F4-4424152CA3F1}"/>
    <cellStyle name="Berechnung 5 2" xfId="913" xr:uid="{E2217CA5-F631-4FA7-BBA5-6235BD20606F}"/>
    <cellStyle name="Berechnung 5 2 2" xfId="1626" xr:uid="{5605BEDF-0D76-45AD-822B-3163F0B1904A}"/>
    <cellStyle name="Berechnung 5 2 3" xfId="1898" xr:uid="{90D5D9E8-9F3F-4CE3-9EC2-F5687686B559}"/>
    <cellStyle name="Berechnung 5 2 4" xfId="2276" xr:uid="{2E3D32CC-23D5-4B86-BDFC-5FD58E9ADD2D}"/>
    <cellStyle name="Berechnung 5 3" xfId="1418" xr:uid="{50ABB87E-E714-49C8-86D2-6BB28DF51CAB}"/>
    <cellStyle name="Berechnung 5 4" xfId="1831" xr:uid="{105DD7BE-5D4F-4186-B178-B55C1E2A1FE7}"/>
    <cellStyle name="Berechnung 5 5" xfId="2070" xr:uid="{366D2312-E7D1-405B-9912-EA1585BE7F43}"/>
    <cellStyle name="Berechnung 6" xfId="710" xr:uid="{603D44DE-B6A2-443B-B8C4-24731AF09C3F}"/>
    <cellStyle name="Berechnung 6 2" xfId="924" xr:uid="{F9586D37-D3AE-4623-A9C3-D89CB53EF960}"/>
    <cellStyle name="Berechnung 6 2 2" xfId="1637" xr:uid="{A1E8AFF7-82D1-4F38-A6A1-18C51C531244}"/>
    <cellStyle name="Berechnung 6 2 3" xfId="1909" xr:uid="{C8086844-E160-4664-B008-30957D7A4D3D}"/>
    <cellStyle name="Berechnung 6 2 4" xfId="2287" xr:uid="{D655F636-B174-4A92-8723-7C154D90267A}"/>
    <cellStyle name="Berechnung 6 3" xfId="1430" xr:uid="{24E6A597-39AE-47B2-B339-EC7F00382F3A}"/>
    <cellStyle name="Berechnung 6 4" xfId="1644" xr:uid="{DF2809EF-B130-425E-9BCD-BE873451FCFD}"/>
    <cellStyle name="Berechnung 6 5" xfId="2081" xr:uid="{38993D52-7600-4D08-866C-EF6A36EABBE3}"/>
    <cellStyle name="Berechnung 7" xfId="716" xr:uid="{C5E50E2A-1347-462F-9556-2C3DA11DDD53}"/>
    <cellStyle name="Berechnung 7 2" xfId="1436" xr:uid="{C110ABCB-F375-4ABA-BA47-B83A1AE2098D}"/>
    <cellStyle name="Berechnung 7 3" xfId="1049" xr:uid="{90778045-60FD-410C-B139-43425A70AE46}"/>
    <cellStyle name="Berechnung 7 4" xfId="2087" xr:uid="{63CA5BFA-BCDB-4481-8472-F7D42793ECDF}"/>
    <cellStyle name="Body: normal cell 2" xfId="5" xr:uid="{00000000-0005-0000-0000-000004000000}"/>
    <cellStyle name="Bold GHG Numbers (0.00)" xfId="164" xr:uid="{392AEE4F-B1A5-4664-9B72-3CEDD485D6E8}"/>
    <cellStyle name="Calculation 2" xfId="165" xr:uid="{2F7D5267-061D-43EC-89B1-6A886AA24BC5}"/>
    <cellStyle name="Calculation 2 2" xfId="583" xr:uid="{72E8385B-3338-4EFA-BCE9-9A1E88298B73}"/>
    <cellStyle name="Calculation 2 2 2" xfId="798" xr:uid="{F3DA3966-21AE-4CAA-BE61-7805BCB8DD8C}"/>
    <cellStyle name="Calculation 2 2 2 2" xfId="1511" xr:uid="{802A91E8-6D86-42F9-8260-50BF71FCF855}"/>
    <cellStyle name="Calculation 2 2 2 3" xfId="1658" xr:uid="{745AD99E-A3A8-4CFE-83FD-44AFAABA9D4D}"/>
    <cellStyle name="Calculation 2 2 2 4" xfId="2161" xr:uid="{9E60C214-EAEC-4116-8DFD-19D125D40303}"/>
    <cellStyle name="Calculation 2 2 3" xfId="1303" xr:uid="{84143625-B3A2-44EF-8A47-24277E5611AC}"/>
    <cellStyle name="Calculation 2 2 4" xfId="1226" xr:uid="{73DAB044-195F-4F39-A6EF-E9043CB05392}"/>
    <cellStyle name="Calculation 2 2 5" xfId="1955" xr:uid="{817585B9-F471-4EF8-B2D2-7B5DA9703E3A}"/>
    <cellStyle name="Calculation 2 3" xfId="667" xr:uid="{D940213F-8D0F-42CB-897D-E34600DEC576}"/>
    <cellStyle name="Calculation 2 3 2" xfId="882" xr:uid="{3952007C-26E8-436D-8866-F571AF56C7C1}"/>
    <cellStyle name="Calculation 2 3 2 2" xfId="1595" xr:uid="{9FA97EB5-949C-4D2A-9B74-BE9E88A842E9}"/>
    <cellStyle name="Calculation 2 3 2 3" xfId="1665" xr:uid="{803E1089-EB74-4B61-B4E4-B7087709484C}"/>
    <cellStyle name="Calculation 2 3 2 4" xfId="2245" xr:uid="{AB5A84EB-7C01-40BB-AD3E-AB0AD1F35C02}"/>
    <cellStyle name="Calculation 2 3 3" xfId="1387" xr:uid="{5D175C27-3720-499D-82BC-BDF5093902CD}"/>
    <cellStyle name="Calculation 2 3 4" xfId="31" xr:uid="{FAAF6B1E-B0B0-4444-AE65-28BDBFD688D8}"/>
    <cellStyle name="Calculation 2 3 5" xfId="2039" xr:uid="{603C84E4-D15C-46B3-B7F4-462B882E9AA8}"/>
    <cellStyle name="Calculation 2 4" xfId="573" xr:uid="{1593A257-3B2F-47AA-AF7C-4F88E6FFB3D7}"/>
    <cellStyle name="Calculation 2 4 2" xfId="788" xr:uid="{1EB05101-ABC9-4708-A9B7-F546DBFA193F}"/>
    <cellStyle name="Calculation 2 4 2 2" xfId="1501" xr:uid="{62765EB3-8613-419A-8C69-10A5A95AD074}"/>
    <cellStyle name="Calculation 2 4 2 3" xfId="1026" xr:uid="{C7104A9A-444E-4E81-8DD6-515FA83D319B}"/>
    <cellStyle name="Calculation 2 4 2 4" xfId="2151" xr:uid="{47419388-B88A-4561-AECA-9D2FF0E4C737}"/>
    <cellStyle name="Calculation 2 4 3" xfId="1293" xr:uid="{35C4E9B7-AE14-471A-B66E-FF424750AAAF}"/>
    <cellStyle name="Calculation 2 4 4" xfId="1200" xr:uid="{21387E31-4F90-4FC9-B90F-5321B6A4606C}"/>
    <cellStyle name="Calculation 2 4 5" xfId="1945" xr:uid="{FA54EBE0-BD96-4262-81FD-AD752953E768}"/>
    <cellStyle name="Calculation 2 5" xfId="717" xr:uid="{659B6432-F8EF-4491-A25F-9F523162FB51}"/>
    <cellStyle name="Calculation 2 5 2" xfId="1437" xr:uid="{AFD51807-06A0-4B45-B63E-9763C537E01C}"/>
    <cellStyle name="Calculation 2 5 3" xfId="1775" xr:uid="{08B94C0A-762C-49AE-BF67-60F3021638BE}"/>
    <cellStyle name="Calculation 2 5 4" xfId="2088" xr:uid="{BE01867C-200A-455E-96D9-8A68E2028E82}"/>
    <cellStyle name="Calculation 2 6" xfId="1008" xr:uid="{21009666-1081-4804-BAE8-5FD1F696A1AF}"/>
    <cellStyle name="Calculation 2 7" xfId="1813" xr:uid="{018599E4-6253-4160-9C3A-B774A5FD9A6F}"/>
    <cellStyle name="Calculation 2 8" xfId="984" xr:uid="{E5C34DF3-52B4-4073-B28C-00882C8CACA1}"/>
    <cellStyle name="Calculation 3" xfId="261" xr:uid="{198F9A6D-3549-4670-BB65-26FF7BA8D30D}"/>
    <cellStyle name="Calculation 3 2" xfId="622" xr:uid="{5CE415D5-C140-4FF6-B773-32E72D568037}"/>
    <cellStyle name="Calculation 3 2 2" xfId="837" xr:uid="{3C76F9FB-192D-48D3-AC56-A95F3E01314D}"/>
    <cellStyle name="Calculation 3 2 2 2" xfId="1550" xr:uid="{9C1968CB-BAC3-4565-9841-6FEBD7DAFA3A}"/>
    <cellStyle name="Calculation 3 2 2 3" xfId="1701" xr:uid="{88B1AA72-BEDD-4258-ACE0-8EDF2960214F}"/>
    <cellStyle name="Calculation 3 2 2 4" xfId="2200" xr:uid="{42C478B6-54B6-4FFD-9688-CB5F18EFCC57}"/>
    <cellStyle name="Calculation 3 2 3" xfId="1342" xr:uid="{128AE0AB-0D2C-4E9E-8EF1-0E20FE2D8310}"/>
    <cellStyle name="Calculation 3 2 4" xfId="1758" xr:uid="{7412E2CC-8F32-4E42-8CC0-AC8456F923FA}"/>
    <cellStyle name="Calculation 3 2 5" xfId="1994" xr:uid="{7C4A14F3-8FFB-4335-A276-73A76700925F}"/>
    <cellStyle name="Calculation 3 3" xfId="608" xr:uid="{4C8DFFA1-8F8F-494C-9515-D7A60EEE58D8}"/>
    <cellStyle name="Calculation 3 3 2" xfId="823" xr:uid="{BAE6983E-3F6F-44A9-8329-3A3FE9D9F301}"/>
    <cellStyle name="Calculation 3 3 2 2" xfId="1536" xr:uid="{CFF5F5BC-40B3-4DD5-8035-6293B18D283B}"/>
    <cellStyle name="Calculation 3 3 2 3" xfId="1006" xr:uid="{34E23764-5BA7-4549-A1E8-5BC94EB7C401}"/>
    <cellStyle name="Calculation 3 3 2 4" xfId="2186" xr:uid="{4C3DC07B-D8C1-424C-987C-93DA7D2BE5F6}"/>
    <cellStyle name="Calculation 3 3 3" xfId="1328" xr:uid="{7ECB5B6D-AF86-4AC4-B958-2306BC699673}"/>
    <cellStyle name="Calculation 3 3 4" xfId="1795" xr:uid="{9613C1CC-7A46-4D2C-92B4-BAB389A23FB1}"/>
    <cellStyle name="Calculation 3 3 5" xfId="1980" xr:uid="{CC4C01C0-90DC-448E-9FAD-540D18ABA8B9}"/>
    <cellStyle name="Calculation 3 4" xfId="692" xr:uid="{C5A59533-2356-43A8-820A-61A4204E0D6E}"/>
    <cellStyle name="Calculation 3 4 2" xfId="907" xr:uid="{F32F607B-76F7-4194-89DE-EBF9E7A215E3}"/>
    <cellStyle name="Calculation 3 4 2 2" xfId="1620" xr:uid="{2BB03506-FB80-4CCC-871A-06376CF4F9AA}"/>
    <cellStyle name="Calculation 3 4 2 3" xfId="1892" xr:uid="{5054CE20-7F55-439B-85B5-DBCEC356D99C}"/>
    <cellStyle name="Calculation 3 4 2 4" xfId="2270" xr:uid="{10D7899A-06F5-411F-BA78-3E7CB45B02A8}"/>
    <cellStyle name="Calculation 3 4 3" xfId="1412" xr:uid="{F4A4AEFA-5827-4018-A386-9D870C89F6D8}"/>
    <cellStyle name="Calculation 3 4 4" xfId="1764" xr:uid="{37E85BEB-1CA0-4798-9392-2AABDBCA61BF}"/>
    <cellStyle name="Calculation 3 4 5" xfId="2064" xr:uid="{E283673F-7436-497D-A7B7-8A6A37D6D99A}"/>
    <cellStyle name="Calculation 3 5" xfId="725" xr:uid="{09E3F567-4234-4670-B812-492EA4089C92}"/>
    <cellStyle name="Calculation 3 5 2" xfId="1445" xr:uid="{0DA43C9E-114D-47ED-B0C1-73A7C4520835}"/>
    <cellStyle name="Calculation 3 5 3" xfId="1677" xr:uid="{843800EC-4B2D-4BBD-8EE6-3573F8B93D7D}"/>
    <cellStyle name="Calculation 3 5 4" xfId="2096" xr:uid="{28FC7BBD-29C5-48D3-80FC-57732E0C1BC5}"/>
    <cellStyle name="Calculation 3 6" xfId="1071" xr:uid="{752618A9-7C8D-4191-BAD5-686CE8D94B68}"/>
    <cellStyle name="Calculation 3 7" xfId="1868" xr:uid="{EA9EA80A-E78A-465D-A183-44FFAEC44480}"/>
    <cellStyle name="Calculation 3 8" xfId="85" xr:uid="{02A7F69B-23A5-495C-BD3F-0658CFD6EB1E}"/>
    <cellStyle name="Check Cell 2" xfId="166" xr:uid="{ADBD6BF8-6CA2-4BC9-A5B2-4AFF12274FA3}"/>
    <cellStyle name="Check Cell 3" xfId="262" xr:uid="{FB5F7655-8742-49F5-A945-DB40D957D7C7}"/>
    <cellStyle name="Check Cell 4" xfId="406" xr:uid="{3FEEA710-BF24-48FC-8736-005E19335219}"/>
    <cellStyle name="Comma" xfId="2307" builtinId="3"/>
    <cellStyle name="Comma 2" xfId="167" xr:uid="{F1DC162F-15E3-46C6-B530-E89CA83594A4}"/>
    <cellStyle name="Comma 2 2" xfId="168" xr:uid="{9C420A43-7E99-4036-9F43-DAD3E86DCD84}"/>
    <cellStyle name="Comma 2 2 2" xfId="451" xr:uid="{70C2EF39-63E1-4852-B15B-A3293DD4DE26}"/>
    <cellStyle name="Comma 3" xfId="169" xr:uid="{5B29C205-315B-4438-A315-86F28C34CC2B}"/>
    <cellStyle name="Comma 6" xfId="6" xr:uid="{00000000-0005-0000-0000-000005000000}"/>
    <cellStyle name="Constants" xfId="8" xr:uid="{00000000-0005-0000-0000-000006000000}"/>
    <cellStyle name="ContentsHyperlink" xfId="278" xr:uid="{A7785E0A-F4A8-451A-B226-354ED5ADBE5D}"/>
    <cellStyle name="CustomCellsOrange" xfId="170" xr:uid="{DCB40854-44EF-45B6-9488-E6B9625F5C74}"/>
    <cellStyle name="CustomCellsOrange 2" xfId="452" xr:uid="{C30787BA-DF2B-4A3D-86BE-350EA233E032}"/>
    <cellStyle name="CustomCellsOrange 2 2" xfId="475" xr:uid="{A1593F25-3A2B-4BCE-B195-116336AF67FF}"/>
    <cellStyle name="CustomCellsOrange 2 2 2" xfId="545" xr:uid="{9BE37A14-23BA-4117-BD66-AC9236AD8CCF}"/>
    <cellStyle name="CustomCellsOrange 2 2 2 2" xfId="711" xr:uid="{36B235AB-B499-4214-A8B3-EEEBB6B3B064}"/>
    <cellStyle name="CustomCellsOrange 2 2 2 2 2" xfId="925" xr:uid="{F483C00A-284C-430E-802D-73F6EB67C667}"/>
    <cellStyle name="CustomCellsOrange 2 2 2 2 2 2" xfId="1638" xr:uid="{B2385DC3-E685-4914-93B5-6A7FAA09102F}"/>
    <cellStyle name="CustomCellsOrange 2 2 2 2 2 3" xfId="1910" xr:uid="{FD4B4416-B8BD-4F23-9A6E-FA7EACC8B1A8}"/>
    <cellStyle name="CustomCellsOrange 2 2 2 2 2 4" xfId="2288" xr:uid="{CDCB8EB7-492F-44A3-96DB-DA7915A9905C}"/>
    <cellStyle name="CustomCellsOrange 2 2 2 2 3" xfId="1431" xr:uid="{11B3A23F-ECE3-4398-9E5B-F4D4CA51405A}"/>
    <cellStyle name="CustomCellsOrange 2 2 2 2 4" xfId="1266" xr:uid="{AB2ACF3A-DE3D-4F12-9153-F181AAE1F1C5}"/>
    <cellStyle name="CustomCellsOrange 2 2 2 2 5" xfId="2082" xr:uid="{246F53D8-BDA4-40DD-B8B8-53D387BC4C5B}"/>
    <cellStyle name="CustomCellsOrange 2 2 3" xfId="694" xr:uid="{03C2B062-60D1-40C0-B56F-2C39C3C7C77B}"/>
    <cellStyle name="CustomCellsOrange 2 2 3 2" xfId="909" xr:uid="{9384D55A-F94A-4527-AB56-BDAD4B8FB517}"/>
    <cellStyle name="CustomCellsOrange 2 2 3 2 2" xfId="1622" xr:uid="{69BEE11F-BA24-4F76-92D9-0885D85F40EF}"/>
    <cellStyle name="CustomCellsOrange 2 2 3 2 3" xfId="1894" xr:uid="{6AAEFA4F-D5F6-43A3-9F70-F66F61873922}"/>
    <cellStyle name="CustomCellsOrange 2 2 3 2 4" xfId="2272" xr:uid="{F46F45B8-7471-44F6-B7E2-F60C518EB414}"/>
    <cellStyle name="CustomCellsOrange 2 2 3 3" xfId="1414" xr:uid="{55DE88E6-F0BC-4A27-ACA0-81244E53DBDE}"/>
    <cellStyle name="CustomCellsOrange 2 2 3 4" xfId="1760" xr:uid="{79665B93-5293-4C4A-910C-A6216B696E6C}"/>
    <cellStyle name="CustomCellsOrange 2 2 3 5" xfId="2066" xr:uid="{9C3710C1-DC5E-4318-A1FC-FBA1D3EA0AA1}"/>
    <cellStyle name="CustomCellsOrange 2 2 4" xfId="612" xr:uid="{5C03E980-9BA7-47A0-B77A-5F66A1456ACC}"/>
    <cellStyle name="CustomCellsOrange 2 2 4 2" xfId="827" xr:uid="{0F5C747A-0755-4DC6-90CE-2969D2131389}"/>
    <cellStyle name="CustomCellsOrange 2 2 4 2 2" xfId="1540" xr:uid="{372A5979-2F89-4F70-B35A-C1394CB53FFB}"/>
    <cellStyle name="CustomCellsOrange 2 2 4 2 3" xfId="1670" xr:uid="{560DA2D9-C91E-4539-AA11-348B6B934308}"/>
    <cellStyle name="CustomCellsOrange 2 2 4 2 4" xfId="2190" xr:uid="{A562E128-502D-40C4-9287-91CA8167A6A8}"/>
    <cellStyle name="CustomCellsOrange 2 2 4 3" xfId="1332" xr:uid="{38E29065-CAB0-46F6-B338-25FE8D542946}"/>
    <cellStyle name="CustomCellsOrange 2 2 4 4" xfId="1703" xr:uid="{6C34DF0A-E18F-4FDF-A79E-BDFC79074816}"/>
    <cellStyle name="CustomCellsOrange 2 2 4 5" xfId="1984" xr:uid="{21A904B6-00E4-4AAC-A0D0-EC765FDFF1CF}"/>
    <cellStyle name="CustomCellsOrange 2 2 5" xfId="713" xr:uid="{344C5CFD-3C8F-4C8B-B895-23D57115F034}"/>
    <cellStyle name="CustomCellsOrange 2 2 5 2" xfId="927" xr:uid="{EACB5CF7-FA74-4AF5-9EEC-68453CE742B7}"/>
    <cellStyle name="CustomCellsOrange 2 2 5 2 2" xfId="1640" xr:uid="{60A9CDE7-F9D9-4D58-B9C0-0954A872BE41}"/>
    <cellStyle name="CustomCellsOrange 2 2 5 2 3" xfId="1912" xr:uid="{E28CD483-3A94-44A6-A9FF-ACA2CF02BC24}"/>
    <cellStyle name="CustomCellsOrange 2 2 5 2 4" xfId="2290" xr:uid="{0A0E7BCE-7881-4AE9-8CDE-485BA57B4654}"/>
    <cellStyle name="CustomCellsOrange 2 2 5 3" xfId="1433" xr:uid="{DDC05A8D-A728-4736-BA56-9CE140CB9C9D}"/>
    <cellStyle name="CustomCellsOrange 2 2 5 4" xfId="1771" xr:uid="{BB85FEAA-C171-4693-ACBD-BA8332538858}"/>
    <cellStyle name="CustomCellsOrange 2 2 5 5" xfId="2084" xr:uid="{E8F101E5-2DFC-44F2-B7E3-B3270493E073}"/>
    <cellStyle name="CustomCellsOrange 2 2 6" xfId="1227" xr:uid="{2F578B6E-2DF3-4DD8-A57F-BA6FE79FCC76}"/>
    <cellStyle name="CustomCellsOrange 2 2 7" xfId="1052" xr:uid="{F9FF5830-3F54-4EA0-8E72-8EC2C3C71EA0}"/>
    <cellStyle name="CustomCellsOrange 2 2 8" xfId="989" xr:uid="{8A91521F-D246-4ACD-AD5D-242570A581B8}"/>
    <cellStyle name="CustomCellsOrange 3" xfId="310" xr:uid="{411C816E-047C-4B4C-BB12-E408A3F652AA}"/>
    <cellStyle name="CustomCellsOrange 3 2" xfId="649" xr:uid="{BA522192-9952-4D75-91FF-A591C0E25512}"/>
    <cellStyle name="CustomCellsOrange 3 2 2" xfId="864" xr:uid="{4C8CCE8D-2ACC-4BCB-8073-9E4CA2445AAF}"/>
    <cellStyle name="CustomCellsOrange 3 2 2 2" xfId="1577" xr:uid="{2E4661B0-D52B-48BA-9B38-445910D27ECA}"/>
    <cellStyle name="CustomCellsOrange 3 2 2 3" xfId="1066" xr:uid="{CE33E548-A7EF-46D7-8CC6-FD570E6BA194}"/>
    <cellStyle name="CustomCellsOrange 3 2 2 4" xfId="2227" xr:uid="{AA201C0D-BE79-4A36-8BB5-9E291C7EBE41}"/>
    <cellStyle name="CustomCellsOrange 3 2 3" xfId="1369" xr:uid="{06BF508D-A378-451C-A03C-8E4BB861D91D}"/>
    <cellStyle name="CustomCellsOrange 3 2 4" xfId="1191" xr:uid="{1C1C27AB-F407-480F-A8F7-D4EA5AABCA2F}"/>
    <cellStyle name="CustomCellsOrange 3 2 5" xfId="2021" xr:uid="{EEC4B1F0-EF5E-4206-BF98-14866F6E4FA5}"/>
    <cellStyle name="CustomCellsOrange 3 3" xfId="582" xr:uid="{E47B54A2-0402-4577-AD90-C72F39F56CB3}"/>
    <cellStyle name="CustomCellsOrange 3 3 2" xfId="797" xr:uid="{1CEAE20B-87C8-478A-AF82-99D9A2EB6635}"/>
    <cellStyle name="CustomCellsOrange 3 3 2 2" xfId="1510" xr:uid="{8521DB22-EF7F-4F47-B683-AAFE446C81EE}"/>
    <cellStyle name="CustomCellsOrange 3 3 2 3" xfId="1056" xr:uid="{2C776393-2760-4D6E-B398-5432D45B78B3}"/>
    <cellStyle name="CustomCellsOrange 3 3 2 4" xfId="2160" xr:uid="{BF4580E0-5FC3-4443-9332-DA98BF29257E}"/>
    <cellStyle name="CustomCellsOrange 3 3 3" xfId="1302" xr:uid="{A34286FD-AD24-41C4-8AB6-8ADEEF30DBC5}"/>
    <cellStyle name="CustomCellsOrange 3 3 4" xfId="1013" xr:uid="{59099FDA-750E-468E-A650-E42AB76F6D8A}"/>
    <cellStyle name="CustomCellsOrange 3 3 5" xfId="1954" xr:uid="{F5A5DF85-18B4-4A18-9653-A3D8D844316B}"/>
    <cellStyle name="CustomCellsOrange 3 4" xfId="595" xr:uid="{136778C3-093E-4F20-8E41-1047CE26B5CC}"/>
    <cellStyle name="CustomCellsOrange 3 4 2" xfId="810" xr:uid="{02093D78-7BBB-464E-AFC0-429CEECF2D06}"/>
    <cellStyle name="CustomCellsOrange 3 4 2 2" xfId="1523" xr:uid="{331C1127-879B-4D74-8794-2E6D71678F4A}"/>
    <cellStyle name="CustomCellsOrange 3 4 2 3" xfId="1045" xr:uid="{81C8AEBC-A812-40FC-B608-1D3A0D610029}"/>
    <cellStyle name="CustomCellsOrange 3 4 2 4" xfId="2173" xr:uid="{42739A41-E9D2-4033-B743-8C33B612F463}"/>
    <cellStyle name="CustomCellsOrange 3 4 3" xfId="1315" xr:uid="{877AE66B-D51D-4AEF-8948-643CE2E6A2E3}"/>
    <cellStyle name="CustomCellsOrange 3 4 4" xfId="1737" xr:uid="{BFC21101-654F-4F19-B317-E14BECAB40D8}"/>
    <cellStyle name="CustomCellsOrange 3 4 5" xfId="1967" xr:uid="{0A2CBC4B-D949-4C01-B6B0-3769B3B36EC2}"/>
    <cellStyle name="CustomCellsOrange 3 5" xfId="735" xr:uid="{43C95B11-EEDC-407C-8B68-E9310B716A84}"/>
    <cellStyle name="CustomCellsOrange 3 6" xfId="1107" xr:uid="{751AE82F-7EA1-4CBF-976E-BDDB401B1B90}"/>
    <cellStyle name="CustomCellsOrange 3 7" xfId="1836" xr:uid="{4B5A2614-CD81-45E9-86B8-DF904E31E0E5}"/>
    <cellStyle name="CustomCellsOrange 3 8" xfId="1257" xr:uid="{AA2731B3-BA6E-432F-9B84-6A4709968FD5}"/>
    <cellStyle name="CustomizationCells" xfId="18" xr:uid="{00000000-0005-0000-0000-000007000000}"/>
    <cellStyle name="CustomizationCells 2" xfId="453" xr:uid="{76C7FC44-804E-4829-95D7-60B4029CF496}"/>
    <cellStyle name="CustomizationCells 2 2" xfId="476" xr:uid="{FD9F8CD3-A928-4D48-B69D-7F6324E6796A}"/>
    <cellStyle name="CustomizationCells 2 2 2" xfId="546" xr:uid="{77A10C67-7A23-487A-AE30-F6CD071ACEB1}"/>
    <cellStyle name="CustomizationCells 2 2 2 2" xfId="712" xr:uid="{CD23153D-EE83-4ACC-9A22-C93243BF55F4}"/>
    <cellStyle name="CustomizationCells 2 2 2 2 2" xfId="926" xr:uid="{099E4BAB-E385-40EB-B92A-70C7CED43975}"/>
    <cellStyle name="CustomizationCells 2 2 2 2 2 2" xfId="1639" xr:uid="{30705B04-227C-44AB-B05A-C72303CB6ADD}"/>
    <cellStyle name="CustomizationCells 2 2 2 2 2 3" xfId="1911" xr:uid="{FB0B32D6-9EEB-4B40-A70F-A067B135D18F}"/>
    <cellStyle name="CustomizationCells 2 2 2 2 2 4" xfId="2289" xr:uid="{66DE6F77-B920-4D3C-991F-78904ACFACBE}"/>
    <cellStyle name="CustomizationCells 2 2 2 2 3" xfId="1432" xr:uid="{452359DA-6367-4A37-BF82-B57DB69E4F15}"/>
    <cellStyle name="CustomizationCells 2 2 2 2 4" xfId="1223" xr:uid="{5017526D-2052-4B5A-98FC-DE86C3AEBB71}"/>
    <cellStyle name="CustomizationCells 2 2 2 2 5" xfId="2083" xr:uid="{166B99D6-961E-4BA0-B95F-12D6E9B72B66}"/>
    <cellStyle name="CustomizationCells 2 2 3" xfId="695" xr:uid="{884A754D-435E-41EB-A4FB-1EC35D240608}"/>
    <cellStyle name="CustomizationCells 2 2 3 2" xfId="910" xr:uid="{0FB768A6-0F13-4B9E-B44C-672D0B2242AD}"/>
    <cellStyle name="CustomizationCells 2 2 3 2 2" xfId="1623" xr:uid="{740622D6-BA1B-41A1-AEA5-2F082F22B2A3}"/>
    <cellStyle name="CustomizationCells 2 2 3 2 3" xfId="1895" xr:uid="{6183C958-5983-4358-B95C-91E1DA61EB5D}"/>
    <cellStyle name="CustomizationCells 2 2 3 2 4" xfId="2273" xr:uid="{8351CEF9-FBC1-4609-A8A9-9CCC292C9B07}"/>
    <cellStyle name="CustomizationCells 2 2 3 3" xfId="1415" xr:uid="{7A5741D6-CBA3-44C1-868D-158BA06D606F}"/>
    <cellStyle name="CustomizationCells 2 2 3 4" xfId="1150" xr:uid="{9C835068-28FA-46E1-A7C3-6B456E72C033}"/>
    <cellStyle name="CustomizationCells 2 2 3 5" xfId="2067" xr:uid="{5D6040D1-2749-4F04-8C5A-AF3C96B87E43}"/>
    <cellStyle name="CustomizationCells 2 2 4" xfId="558" xr:uid="{4D8E8180-6959-44F3-B383-0ACDC7672DB2}"/>
    <cellStyle name="CustomizationCells 2 2 4 2" xfId="773" xr:uid="{A0E15D98-3A29-4BD4-A771-FB38A03E0BE8}"/>
    <cellStyle name="CustomizationCells 2 2 4 2 2" xfId="1486" xr:uid="{CD3E8AEC-1C10-4ED2-85AC-229129D91696}"/>
    <cellStyle name="CustomizationCells 2 2 4 2 3" xfId="1033" xr:uid="{94984A09-BF13-4AA4-A85D-3B580C0BD78B}"/>
    <cellStyle name="CustomizationCells 2 2 4 2 4" xfId="2136" xr:uid="{7C0B0596-2A97-4E18-AE85-DCECC2928077}"/>
    <cellStyle name="CustomizationCells 2 2 4 3" xfId="1278" xr:uid="{AD4AB5ED-5350-48FE-9D79-10D6781E27E9}"/>
    <cellStyle name="CustomizationCells 2 2 4 4" xfId="1022" xr:uid="{EC0E5E35-78AF-428C-975B-3BF10DCA9FD8}"/>
    <cellStyle name="CustomizationCells 2 2 4 5" xfId="1930" xr:uid="{F657DCD7-704C-4292-BE18-639D9F37A90F}"/>
    <cellStyle name="CustomizationCells 2 2 5" xfId="714" xr:uid="{4B94BCE0-47BB-40A7-8C4E-B2716A2CAC95}"/>
    <cellStyle name="CustomizationCells 2 2 5 2" xfId="928" xr:uid="{9FFC34B4-C6F1-4476-A355-4C3B5249EE09}"/>
    <cellStyle name="CustomizationCells 2 2 5 3" xfId="1434" xr:uid="{2DDA9891-53EA-45C3-81C7-8A25CE394629}"/>
    <cellStyle name="CustomizationCells 2 2 5 4" xfId="1688" xr:uid="{8F4B4369-7A43-4A2B-914A-B58D110870DA}"/>
    <cellStyle name="CustomizationCells 2 2 5 5" xfId="2085" xr:uid="{A9F95BAC-5492-4DE2-A2C2-D7A49C6A80A2}"/>
    <cellStyle name="CustomizationCells 2 2 6" xfId="1228" xr:uid="{1FA2EF5B-BDB2-4CF4-B40F-1A4537614B3F}"/>
    <cellStyle name="CustomizationCells 2 2 7" xfId="1700" xr:uid="{34A925FC-7445-442B-A2EB-05402A658500}"/>
    <cellStyle name="CustomizationCells 2 2 8" xfId="1785" xr:uid="{D475A28F-99E5-4D2A-A5BC-4D8A8CA797EB}"/>
    <cellStyle name="CustomizationCells 3" xfId="311" xr:uid="{6BAB25F7-D23D-4B07-A424-59F23005346E}"/>
    <cellStyle name="CustomizationCells 3 2" xfId="650" xr:uid="{062041AE-F085-4411-8ADD-655B25F66F3E}"/>
    <cellStyle name="CustomizationCells 3 2 2" xfId="865" xr:uid="{870310B6-E2C8-4B66-A93E-3F22A5853571}"/>
    <cellStyle name="CustomizationCells 3 2 2 2" xfId="1578" xr:uid="{DF881EBE-3D04-42EA-BCE9-4AB20658BEA8}"/>
    <cellStyle name="CustomizationCells 3 2 2 3" xfId="1069" xr:uid="{80EA2534-1F02-421A-83E4-0265269BE447}"/>
    <cellStyle name="CustomizationCells 3 2 2 4" xfId="2228" xr:uid="{AA9E26DD-C6E0-412C-884A-7FEA9C846738}"/>
    <cellStyle name="CustomizationCells 3 2 3" xfId="1370" xr:uid="{073A8689-86EA-4A56-9EB2-318980A1B024}"/>
    <cellStyle name="CustomizationCells 3 2 4" xfId="28" xr:uid="{8295119A-6EE7-47AF-BEDE-3C16B5089EA7}"/>
    <cellStyle name="CustomizationCells 3 2 5" xfId="2022" xr:uid="{6548E8FA-2AC2-43F7-A2DA-5406FF57AFBB}"/>
    <cellStyle name="CustomizationCells 3 3" xfId="677" xr:uid="{5DC16D22-ABBA-4BB9-AAD5-111B0B6DB344}"/>
    <cellStyle name="CustomizationCells 3 3 2" xfId="892" xr:uid="{7C14E5BD-7401-4695-9C6F-E911AD77ED84}"/>
    <cellStyle name="CustomizationCells 3 3 2 2" xfId="1605" xr:uid="{CAFA3364-3243-4796-8FDE-D0B400C48D3C}"/>
    <cellStyle name="CustomizationCells 3 3 2 3" xfId="929" xr:uid="{AA906F1F-6881-4229-8DAC-8EC315CB8060}"/>
    <cellStyle name="CustomizationCells 3 3 2 4" xfId="2255" xr:uid="{EFA3A520-4A9F-4168-8131-08A6B126AA9F}"/>
    <cellStyle name="CustomizationCells 3 3 3" xfId="1397" xr:uid="{52BA3711-D659-4A65-8A38-4465E7880943}"/>
    <cellStyle name="CustomizationCells 3 3 4" xfId="1693" xr:uid="{AB187B44-1F67-4AF9-8015-659E5BDD8A5A}"/>
    <cellStyle name="CustomizationCells 3 3 5" xfId="2049" xr:uid="{AA42CF44-3FC6-4F8E-8E27-E4699AC218AD}"/>
    <cellStyle name="CustomizationCells 3 4" xfId="597" xr:uid="{5400784D-98BC-46B2-A814-06F6092F6773}"/>
    <cellStyle name="CustomizationCells 3 4 2" xfId="812" xr:uid="{F4C705DA-A966-4D3C-B74A-388B3F9CD418}"/>
    <cellStyle name="CustomizationCells 3 4 2 2" xfId="1525" xr:uid="{7206D4E0-9DD5-4812-A9B0-34C2EFC6B0AE}"/>
    <cellStyle name="CustomizationCells 3 4 2 3" xfId="1043" xr:uid="{A88A6320-5E55-43FE-84D1-CD6393060E7A}"/>
    <cellStyle name="CustomizationCells 3 4 2 4" xfId="2175" xr:uid="{6F8159BA-6C3C-42B0-A6AF-33509DA78DEC}"/>
    <cellStyle name="CustomizationCells 3 4 3" xfId="1317" xr:uid="{5AAF8008-B46F-4E55-8756-68ECF318C818}"/>
    <cellStyle name="CustomizationCells 3 4 4" xfId="1087" xr:uid="{F86D0906-0ADD-4063-B9F4-FF344D050594}"/>
    <cellStyle name="CustomizationCells 3 4 5" xfId="1969" xr:uid="{9559E94D-108A-4626-8D7F-6356641E17B6}"/>
    <cellStyle name="CustomizationCells 3 5" xfId="736" xr:uid="{E843A5F8-1FBA-463B-B3FC-5EA5148EDC88}"/>
    <cellStyle name="CustomizationCells 3 6" xfId="1108" xr:uid="{A2AEDDE9-C24F-4B0E-95A1-1AA80936BC37}"/>
    <cellStyle name="CustomizationCells 3 7" xfId="1770" xr:uid="{CA7E4C1B-3A9E-4D85-9E9E-A87833AD5B5E}"/>
    <cellStyle name="CustomizationCells 3 8" xfId="1735" xr:uid="{3F34BCBF-4D17-4460-A2E5-F1DD28615959}"/>
    <cellStyle name="CustomizationCells 4" xfId="108" xr:uid="{313B86C6-BF96-483C-BB83-08DD249A8177}"/>
    <cellStyle name="CustomizationGreenCells" xfId="171" xr:uid="{2A1B8315-FF81-4509-8298-2DD11E2D40F1}"/>
    <cellStyle name="CustomizationGreenCells 2" xfId="454" xr:uid="{3FFBB354-6323-4CA9-93E3-3AD2C2FB5352}"/>
    <cellStyle name="CustomizationGreenCells 3" xfId="312" xr:uid="{64C2A0D3-97C4-40E1-BCCC-53FAE7D716A3}"/>
    <cellStyle name="CustomizationGreenCells 3 2" xfId="651" xr:uid="{C69B7D8D-C4FE-45FD-A068-25E9B870E8D6}"/>
    <cellStyle name="CustomizationGreenCells 3 2 2" xfId="866" xr:uid="{2AA3FA68-CED5-43A6-A379-11CD34D94197}"/>
    <cellStyle name="CustomizationGreenCells 3 2 2 2" xfId="1579" xr:uid="{5D7793A1-7B31-437E-8043-FC27B703B312}"/>
    <cellStyle name="CustomizationGreenCells 3 2 2 3" xfId="1825" xr:uid="{4A9AD5EE-BE8F-4307-8F33-4BBB5AAE6C1C}"/>
    <cellStyle name="CustomizationGreenCells 3 2 2 4" xfId="2229" xr:uid="{552B0FAD-4474-4E03-B64A-AF669B3F3E35}"/>
    <cellStyle name="CustomizationGreenCells 3 2 3" xfId="1371" xr:uid="{76FEA897-BF2D-42E8-9F9C-0BAE71929702}"/>
    <cellStyle name="CustomizationGreenCells 3 2 4" xfId="998" xr:uid="{173FC676-1A06-4CD2-AB2E-19EAA126587E}"/>
    <cellStyle name="CustomizationGreenCells 3 2 5" xfId="2023" xr:uid="{2FDE4CB0-7611-4A38-8471-F4573ED16663}"/>
    <cellStyle name="CustomizationGreenCells 3 3" xfId="621" xr:uid="{05CB072C-1D50-44A8-8CA5-B63EB86F02B6}"/>
    <cellStyle name="CustomizationGreenCells 3 3 2" xfId="836" xr:uid="{3BF55559-6CD5-493C-A749-EB701C57325D}"/>
    <cellStyle name="CustomizationGreenCells 3 3 2 2" xfId="1549" xr:uid="{8139E202-BC76-4F99-BEA2-E2684424EB06}"/>
    <cellStyle name="CustomizationGreenCells 3 3 2 3" xfId="1820" xr:uid="{D97040C8-2B97-4D2C-86CD-441790D9DF27}"/>
    <cellStyle name="CustomizationGreenCells 3 3 2 4" xfId="2199" xr:uid="{6B5CC220-91BE-4BF6-BC99-EB3AFFB64A1E}"/>
    <cellStyle name="CustomizationGreenCells 3 3 3" xfId="1341" xr:uid="{53491117-5BBC-4EBF-AB74-861FE846078F}"/>
    <cellStyle name="CustomizationGreenCells 3 3 4" xfId="1012" xr:uid="{227057FC-B3D4-42E6-8910-A5DB7A709750}"/>
    <cellStyle name="CustomizationGreenCells 3 3 5" xfId="1993" xr:uid="{39CEA75A-AE14-4782-9049-67F487D93223}"/>
    <cellStyle name="CustomizationGreenCells 3 4" xfId="554" xr:uid="{E07817C3-19E5-4551-B817-02E27F9D2E19}"/>
    <cellStyle name="CustomizationGreenCells 3 4 2" xfId="769" xr:uid="{AF56710D-282A-41E7-806C-615A9D057388}"/>
    <cellStyle name="CustomizationGreenCells 3 4 2 2" xfId="1482" xr:uid="{3C81B3CA-BB5D-45E6-A9B9-1C101D3DEBB1}"/>
    <cellStyle name="CustomizationGreenCells 3 4 2 3" xfId="1077" xr:uid="{C96FFC2C-C126-4706-AFCA-CFA9B158C629}"/>
    <cellStyle name="CustomizationGreenCells 3 4 2 4" xfId="2132" xr:uid="{CACBB44F-92A4-482C-98F8-110B7BA3A44B}"/>
    <cellStyle name="CustomizationGreenCells 3 4 3" xfId="1274" xr:uid="{646C3DEB-81A0-4C06-99DD-8CBB20917642}"/>
    <cellStyle name="CustomizationGreenCells 3 4 4" xfId="1169" xr:uid="{75D1AED7-145B-4BAA-A1E8-D20447B040D4}"/>
    <cellStyle name="CustomizationGreenCells 3 4 5" xfId="1926" xr:uid="{FDF19DD1-EB17-4447-B2E4-1E04727817EE}"/>
    <cellStyle name="CustomizationGreenCells 3 5" xfId="737" xr:uid="{EBCE0618-E77E-4FC6-B88D-7D3474641E8D}"/>
    <cellStyle name="CustomizationGreenCells 3 6" xfId="1109" xr:uid="{9432A9B4-90ED-4776-88E4-4FDB7D3DFC5B}"/>
    <cellStyle name="CustomizationGreenCells 3 7" xfId="1679" xr:uid="{A011262C-4199-4569-B142-64188E158C49}"/>
    <cellStyle name="CustomizationGreenCells 3 8" xfId="1880" xr:uid="{78573644-D06D-45BF-B2E5-B9B3D6976F4E}"/>
    <cellStyle name="DocBox_EmptyRow" xfId="34" xr:uid="{0D28A976-5D12-4EA6-A0E0-D4C80C07956C}"/>
    <cellStyle name="Eingabe" xfId="21" xr:uid="{9DE85779-A836-4C02-BC1B-BD54F7CF547E}"/>
    <cellStyle name="Eingabe 2" xfId="409" xr:uid="{28AF6488-63DC-483D-85B1-F86880598907}"/>
    <cellStyle name="Eingabe 3" xfId="455" xr:uid="{8CD1970E-55BD-4AFD-8E1E-96E55F06B986}"/>
    <cellStyle name="Eingabe 3 2" xfId="691" xr:uid="{085DF4AB-19A7-4CD4-A833-8B8E1447D54E}"/>
    <cellStyle name="Eingabe 3 2 2" xfId="906" xr:uid="{F77E0EF0-37E2-4588-901E-930B2E1EE269}"/>
    <cellStyle name="Eingabe 3 2 2 2" xfId="1619" xr:uid="{4FE3297B-FBBF-476D-9317-EEDE4AE2BEC4}"/>
    <cellStyle name="Eingabe 3 2 2 3" xfId="1891" xr:uid="{10259214-03EF-49EE-9852-255997FD176A}"/>
    <cellStyle name="Eingabe 3 2 2 4" xfId="2269" xr:uid="{1CA1A7A8-3E26-45C8-997B-B280BD98468E}"/>
    <cellStyle name="Eingabe 3 2 3" xfId="1411" xr:uid="{DB2531CD-F52C-4D13-8816-02C098D16AA7}"/>
    <cellStyle name="Eingabe 3 2 4" xfId="1821" xr:uid="{5C2943D4-6274-429D-BDF7-61657E5E82A3}"/>
    <cellStyle name="Eingabe 3 2 5" xfId="2063" xr:uid="{01BADC80-47CD-44E2-8630-8717305EA41E}"/>
    <cellStyle name="Eingabe 3 3" xfId="680" xr:uid="{09DDE72A-62ED-45A0-BB56-F93E3BB1FA81}"/>
    <cellStyle name="Eingabe 3 3 2" xfId="895" xr:uid="{10ABFD32-841A-4B6D-8B57-25176C875944}"/>
    <cellStyle name="Eingabe 3 3 2 2" xfId="1608" xr:uid="{29EF5051-77C2-4F51-A81E-1F151A62793F}"/>
    <cellStyle name="Eingabe 3 3 2 3" xfId="1179" xr:uid="{8F9C0645-5432-4AF3-ABD2-82A76B2059F7}"/>
    <cellStyle name="Eingabe 3 3 2 4" xfId="2258" xr:uid="{2663E84D-2D8C-4897-8E20-62A6AE4A0953}"/>
    <cellStyle name="Eingabe 3 3 3" xfId="1400" xr:uid="{4F14EBB2-717D-4B08-8448-4C7E3D313D63}"/>
    <cellStyle name="Eingabe 3 3 4" xfId="1061" xr:uid="{318884CC-94E0-4427-B8CA-F0B26F64C21B}"/>
    <cellStyle name="Eingabe 3 3 5" xfId="2052" xr:uid="{B13621B6-E4B6-4DC4-ABDE-F2B54B942D5B}"/>
    <cellStyle name="Eingabe 3 4" xfId="571" xr:uid="{5E654C06-72F2-4F8F-AE43-CE950DE869AB}"/>
    <cellStyle name="Eingabe 3 4 2" xfId="786" xr:uid="{E933BDAE-C373-4EB7-9AB9-95C2FCE813F4}"/>
    <cellStyle name="Eingabe 3 4 2 2" xfId="1499" xr:uid="{7F998F58-BDCB-4B74-A820-5430A13EC47D}"/>
    <cellStyle name="Eingabe 3 4 2 3" xfId="1000" xr:uid="{F25B8C94-568E-4151-8A3C-5A4A8E5EC6DA}"/>
    <cellStyle name="Eingabe 3 4 2 4" xfId="2149" xr:uid="{DF3FCAE5-9121-4830-8A45-1B845264182D}"/>
    <cellStyle name="Eingabe 3 4 3" xfId="1291" xr:uid="{D18AD6B1-175B-44AA-B86B-EBE06B89D2CB}"/>
    <cellStyle name="Eingabe 3 4 4" xfId="1852" xr:uid="{5766B0E9-477E-45C9-9E35-50D17DC855B3}"/>
    <cellStyle name="Eingabe 3 4 5" xfId="1943" xr:uid="{187BB9FC-177E-4109-8D17-DA24941EF378}"/>
    <cellStyle name="Eingabe 3 5" xfId="754" xr:uid="{7D7F7524-E7B4-4195-9E4C-D6403A418D68}"/>
    <cellStyle name="Eingabe 3 5 2" xfId="1467" xr:uid="{C9C42825-579B-4660-B7BE-8F333BDAEA81}"/>
    <cellStyle name="Eingabe 3 5 3" xfId="1766" xr:uid="{DB99A11B-DB2A-40CB-BA07-B250D64A0E73}"/>
    <cellStyle name="Eingabe 3 5 4" xfId="2117" xr:uid="{2C4FB7AC-E24C-4D5E-AA99-A0694D3F6C36}"/>
    <cellStyle name="Eingabe 3 6" xfId="1214" xr:uid="{FE0D8030-E33A-4F5E-AC4D-AC9643B6F617}"/>
    <cellStyle name="Eingabe 3 7" xfId="1153" xr:uid="{9286F28E-46F9-4BAA-A0FF-DB13E2FE72F7}"/>
    <cellStyle name="Eingabe 3 8" xfId="1073" xr:uid="{0CBC878F-3DB8-41B9-9B78-EC4F52A7DE71}"/>
    <cellStyle name="Eingabe 4" xfId="314" xr:uid="{C98137A0-A831-4A18-B430-DA1FB80B2443}"/>
    <cellStyle name="Eingabe 4 2" xfId="652" xr:uid="{6DF699FE-35D1-4C0F-A29C-9F39A21D54A4}"/>
    <cellStyle name="Eingabe 4 2 2" xfId="867" xr:uid="{2CB6E958-480F-4538-9771-5E16EB3D6D9D}"/>
    <cellStyle name="Eingabe 4 2 2 2" xfId="1580" xr:uid="{F16F2A8A-B30A-4E1D-AB55-18C28E3D09DF}"/>
    <cellStyle name="Eingabe 4 2 2 3" xfId="1159" xr:uid="{0D7833F1-8264-41ED-947F-1D14E9B3063F}"/>
    <cellStyle name="Eingabe 4 2 2 4" xfId="2230" xr:uid="{E02AF14A-6BB3-4D01-9277-57DE17AE139A}"/>
    <cellStyle name="Eingabe 4 2 3" xfId="1372" xr:uid="{827EA7BD-8B4A-4B71-8EE2-B32A668DEF5A}"/>
    <cellStyle name="Eingabe 4 2 4" xfId="1168" xr:uid="{1FD30ED9-C7ED-42C8-A956-83ECE6BDC0DD}"/>
    <cellStyle name="Eingabe 4 2 5" xfId="2024" xr:uid="{6DAEF92F-BE4B-4268-BC64-7FED5E8F05F3}"/>
    <cellStyle name="Eingabe 4 3" xfId="579" xr:uid="{A8495642-2E81-4D2D-8CCF-BFC247E176A0}"/>
    <cellStyle name="Eingabe 4 3 2" xfId="794" xr:uid="{853ECD08-9F5E-4E36-A04A-A9750EC619CB}"/>
    <cellStyle name="Eingabe 4 3 2 2" xfId="1507" xr:uid="{5877B1C9-D095-495D-9D91-28BCDEEB5E49}"/>
    <cellStyle name="Eingabe 4 3 2 3" xfId="1230" xr:uid="{8EC7AFD1-9BCE-4324-A47F-667BDF00A5A3}"/>
    <cellStyle name="Eingabe 4 3 2 4" xfId="2157" xr:uid="{FAADBA1F-F004-4CD4-BBC3-B394F9E72163}"/>
    <cellStyle name="Eingabe 4 3 3" xfId="1299" xr:uid="{5A20F023-9522-404A-B199-5ABCD96EA49F}"/>
    <cellStyle name="Eingabe 4 3 4" xfId="1244" xr:uid="{52D98483-89E9-4B9B-8FCA-861C95E27B81}"/>
    <cellStyle name="Eingabe 4 3 5" xfId="1951" xr:uid="{BAE5E2D5-73C4-4D37-B672-C75DAAD9F9C6}"/>
    <cellStyle name="Eingabe 4 4" xfId="555" xr:uid="{CE284C6D-030A-4A2E-9A99-54280DAC0632}"/>
    <cellStyle name="Eingabe 4 4 2" xfId="770" xr:uid="{3FCE348A-0819-422A-B77C-C8302F44322E}"/>
    <cellStyle name="Eingabe 4 4 2 2" xfId="1483" xr:uid="{48AFA673-5D02-44E1-A1E5-EEB6FE37097D}"/>
    <cellStyle name="Eingabe 4 4 2 3" xfId="1007" xr:uid="{379AF0BC-F891-4532-B1F9-1A07D827BF99}"/>
    <cellStyle name="Eingabe 4 4 2 4" xfId="2133" xr:uid="{5A49D6CE-3B82-4F0A-BF70-D8E82B36F564}"/>
    <cellStyle name="Eingabe 4 4 3" xfId="1275" xr:uid="{EC5A0BE7-9A36-461E-9225-A9F115AC47B1}"/>
    <cellStyle name="Eingabe 4 4 4" xfId="1692" xr:uid="{576C1E3D-3692-4727-AC38-0351D5D1FED1}"/>
    <cellStyle name="Eingabe 4 4 5" xfId="1927" xr:uid="{BE0442C7-009F-4BF9-88EF-87ECE90147EE}"/>
    <cellStyle name="Eingabe 4 5" xfId="738" xr:uid="{18788A41-3430-4A15-BBBB-098F031C7E97}"/>
    <cellStyle name="Eingabe 4 5 2" xfId="1451" xr:uid="{0A2423D6-3E07-43CB-8A57-E4BB2D55EE92}"/>
    <cellStyle name="Eingabe 4 5 3" xfId="1086" xr:uid="{25627ABB-D7D8-4E1B-960A-886B59EC7AD5}"/>
    <cellStyle name="Eingabe 4 5 4" xfId="2102" xr:uid="{387224DE-6EA0-485C-A2FE-6FEB66117790}"/>
    <cellStyle name="Eingabe 4 6" xfId="1111" xr:uid="{6BF60D33-0B13-4D7E-AB87-C78F43F0FBF8}"/>
    <cellStyle name="Eingabe 4 7" xfId="1783" xr:uid="{34FB3411-A353-4BC1-8395-0DD9246DAB7B}"/>
    <cellStyle name="Eingabe 4 8" xfId="1752" xr:uid="{5D155F46-3E08-4AB7-BDB6-D2E1FF64101E}"/>
    <cellStyle name="Eingabe 5" xfId="589" xr:uid="{374862E1-5704-4F8A-A86D-698C0DA3FE2A}"/>
    <cellStyle name="Eingabe 5 2" xfId="804" xr:uid="{3AA6AEDE-EA9D-45D3-9D64-068F3521FB02}"/>
    <cellStyle name="Eingabe 5 2 2" xfId="1517" xr:uid="{18072324-EFF5-423E-BA93-98F727FF79B8}"/>
    <cellStyle name="Eingabe 5 2 3" xfId="940" xr:uid="{15D68B26-409F-4B41-AB83-87F3B2643D3E}"/>
    <cellStyle name="Eingabe 5 2 4" xfId="2167" xr:uid="{B4529181-41BE-4BB3-8B4C-18498017342D}"/>
    <cellStyle name="Eingabe 5 3" xfId="1309" xr:uid="{423F1BCA-08DE-4803-AEC2-2DF3A75C4114}"/>
    <cellStyle name="Eingabe 5 4" xfId="1882" xr:uid="{D61B0CC8-25D1-49B4-87C8-23BFD14EE359}"/>
    <cellStyle name="Eingabe 5 5" xfId="1961" xr:uid="{9CBE786C-77F7-4A00-998A-25FD6CE6677A}"/>
    <cellStyle name="Eingabe 6" xfId="666" xr:uid="{2982B5FA-F559-4EE8-861B-2C387870F4FD}"/>
    <cellStyle name="Eingabe 6 2" xfId="881" xr:uid="{D4476F75-ECF5-46C9-9C13-3EB3A89AA5FA}"/>
    <cellStyle name="Eingabe 6 2 2" xfId="1594" xr:uid="{EEE07682-D5AA-4E60-A368-58B7348240A2}"/>
    <cellStyle name="Eingabe 6 2 3" xfId="1711" xr:uid="{1CA3D44E-668F-446A-A8A7-9FEE025823FC}"/>
    <cellStyle name="Eingabe 6 2 4" xfId="2244" xr:uid="{C79D9390-21DA-4C1F-9BCB-873265211144}"/>
    <cellStyle name="Eingabe 6 3" xfId="1386" xr:uid="{E75EFE68-5DE1-4377-8038-09601EF6DA02}"/>
    <cellStyle name="Eingabe 6 4" xfId="1817" xr:uid="{4601E964-7947-463B-9C92-A916D6A02FF0}"/>
    <cellStyle name="Eingabe 6 5" xfId="2038" xr:uid="{635CA3CA-B0F1-482D-819D-F8DA2326D210}"/>
    <cellStyle name="Eingabe 7" xfId="709" xr:uid="{B19E7F73-C614-4FFF-92C4-21F9F45F1AD4}"/>
    <cellStyle name="Eingabe 7 2" xfId="923" xr:uid="{AE18667B-61A8-4FB3-88A5-54B588AC6C4F}"/>
    <cellStyle name="Eingabe 7 2 2" xfId="1636" xr:uid="{8CE233A5-A2C1-4302-9745-69D6919AD46C}"/>
    <cellStyle name="Eingabe 7 2 3" xfId="1908" xr:uid="{90B9981E-6A44-4A17-A3B7-ECC0C047DA1C}"/>
    <cellStyle name="Eingabe 7 2 4" xfId="2286" xr:uid="{FF8AD740-D784-4644-B47E-A96312BFAA7D}"/>
    <cellStyle name="Eingabe 7 3" xfId="1429" xr:uid="{AC30CE3C-3636-4DF8-87FF-E6076EAFD4F4}"/>
    <cellStyle name="Eingabe 7 4" xfId="1709" xr:uid="{CB475E4F-0C1C-43D0-9BC0-D3AC3C90CA22}"/>
    <cellStyle name="Eingabe 7 5" xfId="2080" xr:uid="{2CEB465E-8627-46D4-98D6-E9A4BA009012}"/>
    <cellStyle name="Eingabe 8" xfId="718" xr:uid="{4E63BFDE-C5ED-4F00-A964-4290E1E3B006}"/>
    <cellStyle name="Eingabe 8 2" xfId="1438" xr:uid="{D7A4A04B-ECF4-42AA-AD60-C61C7E51272A}"/>
    <cellStyle name="Eingabe 8 3" xfId="1884" xr:uid="{92AE5031-EB7E-4BD9-A7E2-6ABBFC7F1307}"/>
    <cellStyle name="Eingabe 8 4" xfId="2089" xr:uid="{470D3B89-BF20-49A5-94FB-671515803CA2}"/>
    <cellStyle name="Empty_B_border" xfId="17" xr:uid="{00000000-0005-0000-0000-000008000000}"/>
    <cellStyle name="Ergebnis" xfId="80" hidden="1" xr:uid="{73AAFC60-D6B5-4522-ADAC-DFDECDDC30D4}"/>
    <cellStyle name="Ergebnis" xfId="952" hidden="1" xr:uid="{510353F4-F558-4E31-B0BD-0C68468B789A}"/>
    <cellStyle name="Ergebnis" xfId="1029" hidden="1" xr:uid="{31B5BFA0-F354-446A-B4F0-FB73E2EF2472}"/>
    <cellStyle name="Ergebnis" xfId="979" hidden="1" xr:uid="{C871021C-5425-4588-9C92-EA141788CEA3}"/>
    <cellStyle name="Ergebnis" xfId="1794" hidden="1" xr:uid="{D40BA7AA-7FDB-4D66-B90A-AD48F94735DF}"/>
    <cellStyle name="Ergebnis" xfId="1669" hidden="1" xr:uid="{02A3DE8A-9FA8-4D73-A256-54AF52E92502}"/>
    <cellStyle name="Ergebnis" xfId="1671" hidden="1" xr:uid="{8ED3D9B7-1B77-4A4F-A683-45032FBEAA7C}"/>
    <cellStyle name="Ergebnis" xfId="1706" hidden="1" xr:uid="{8748DE0C-56EE-4FDA-9E3E-21AEF13B5A12}"/>
    <cellStyle name="Ergebnis 2" xfId="430" xr:uid="{5CE89CE0-B636-4CE0-BD4D-80C78564E435}"/>
    <cellStyle name="Ergebnis 2 2" xfId="686" xr:uid="{1C155688-1E9A-4EDF-94AF-531AEC1E8B36}"/>
    <cellStyle name="Ergebnis 2 2 2" xfId="901" xr:uid="{9E8D699F-0687-48C8-B6CE-DAFF72D55C0B}"/>
    <cellStyle name="Ergebnis 2 2 2 2" xfId="1614" xr:uid="{4B0FCFC3-9151-4E51-9261-13CBBFE67E2C}"/>
    <cellStyle name="Ergebnis 2 2 2 3" xfId="1035" xr:uid="{B1C0A1EA-49E2-4197-8CD3-17A19DF0F2A1}"/>
    <cellStyle name="Ergebnis 2 2 2 4" xfId="2264" xr:uid="{AC7B1BB6-7F5D-469C-BD96-AD9482FC9431}"/>
    <cellStyle name="Ergebnis 2 2 3" xfId="1406" xr:uid="{19CD3CBF-FA84-40A9-AA84-5A019718E8C2}"/>
    <cellStyle name="Ergebnis 2 2 4" xfId="1723" xr:uid="{ABB0BD15-55D4-4ED0-A455-66A53558B0CB}"/>
    <cellStyle name="Ergebnis 2 2 5" xfId="2058" xr:uid="{A90FB495-D998-4715-BEAD-5E5BB24E870E}"/>
    <cellStyle name="Ergebnis 2 3" xfId="618" xr:uid="{CF21E51F-3943-4C50-AAB0-DC64B41DC999}"/>
    <cellStyle name="Ergebnis 2 3 2" xfId="833" xr:uid="{87F5239D-0EE3-44B8-8E41-794B45EA2B1C}"/>
    <cellStyle name="Ergebnis 2 3 2 2" xfId="1546" xr:uid="{974D5EBB-F971-4350-AA85-3BC2946A61DB}"/>
    <cellStyle name="Ergebnis 2 3 2 3" xfId="1229" xr:uid="{7D457B99-73B6-4616-81E3-E9F2B3B8515D}"/>
    <cellStyle name="Ergebnis 2 3 2 4" xfId="2196" xr:uid="{5E8E4D38-C3DB-4331-8632-D8A1BB48EDF8}"/>
    <cellStyle name="Ergebnis 2 3 3" xfId="1338" xr:uid="{DD135B25-D389-477B-B683-F43B123793C6}"/>
    <cellStyle name="Ergebnis 2 3 4" xfId="75" xr:uid="{649992E0-7B9A-4A90-870E-B6425AE26D23}"/>
    <cellStyle name="Ergebnis 2 3 5" xfId="1990" xr:uid="{78E502EA-7DDF-4AAF-B2E1-A5C2E6261885}"/>
    <cellStyle name="Ergebnis 2 4" xfId="609" xr:uid="{19D99EF5-CA1E-491E-B069-B2CD870C6318}"/>
    <cellStyle name="Ergebnis 2 4 2" xfId="824" xr:uid="{31C1392D-E3BF-444A-9E88-C0672CBB098A}"/>
    <cellStyle name="Ergebnis 2 4 2 2" xfId="1537" xr:uid="{C34896B7-1C00-48B5-92A8-7CE01B549304}"/>
    <cellStyle name="Ergebnis 2 4 2 3" xfId="1180" xr:uid="{8DC4E302-B2AD-4A39-B804-15555550DAC8}"/>
    <cellStyle name="Ergebnis 2 4 2 4" xfId="2187" xr:uid="{E7B2A8A0-AA4A-40B3-AEEB-29241D758891}"/>
    <cellStyle name="Ergebnis 2 4 3" xfId="1329" xr:uid="{5C6ED9AD-FBA4-4FD6-AEB4-24A530658052}"/>
    <cellStyle name="Ergebnis 2 4 4" xfId="1005" xr:uid="{46E3998F-550B-4F2E-B793-E2F92D1D2F97}"/>
    <cellStyle name="Ergebnis 2 4 5" xfId="1981" xr:uid="{250E0471-43E7-4715-8270-315C34C51126}"/>
    <cellStyle name="Ergebnis 2 5" xfId="744" xr:uid="{23F522DF-F4C5-47EF-B927-A58CCE00E5A0}"/>
    <cellStyle name="Ergebnis 2 5 2" xfId="1457" xr:uid="{7187EB83-C0D5-429E-AB20-3E37BD1819A1}"/>
    <cellStyle name="Ergebnis 2 5 3" xfId="1724" xr:uid="{D4C7AAAA-5528-4758-A559-B9A3B88142EE}"/>
    <cellStyle name="Ergebnis 2 5 4" xfId="2107" xr:uid="{371900C4-66D2-4829-8262-EB7D86679680}"/>
    <cellStyle name="Ergebnis 2 6" xfId="1196" xr:uid="{574EA804-1F32-423B-AEB8-23F5ED02F130}"/>
    <cellStyle name="Ergebnis 2 7" xfId="1807" xr:uid="{51677788-094F-476A-BA39-BE55F41E42A7}"/>
    <cellStyle name="Ergebnis 2 8" xfId="1720" xr:uid="{D3ECB467-5C83-4154-9243-EACE48B265ED}"/>
    <cellStyle name="Ergebnis 3" xfId="323" xr:uid="{16D4ADB4-F77F-4936-A27E-D98B3DEA66EA}"/>
    <cellStyle name="Ergebnis 3 2" xfId="660" xr:uid="{D73AA3EA-AC50-4D01-91AF-BD59B67BDFBE}"/>
    <cellStyle name="Ergebnis 3 2 2" xfId="875" xr:uid="{A01342B2-D916-49C6-9F63-6513B014968B}"/>
    <cellStyle name="Ergebnis 3 2 2 2" xfId="1588" xr:uid="{65F1921B-2E3F-4168-886B-94E371D482FF}"/>
    <cellStyle name="Ergebnis 3 2 2 3" xfId="1746" xr:uid="{BC85EAB0-4B97-4C49-A97C-05C1F9DD01A8}"/>
    <cellStyle name="Ergebnis 3 2 2 4" xfId="2238" xr:uid="{45FC6327-A09C-4114-A0D7-FEB988C02092}"/>
    <cellStyle name="Ergebnis 3 2 3" xfId="1380" xr:uid="{9C39CA0D-4B09-427D-A5A6-3BC4B47BCDF3}"/>
    <cellStyle name="Ergebnis 3 2 4" xfId="1869" xr:uid="{9B6ECEFB-5F26-4416-9450-7B6F23E81F05}"/>
    <cellStyle name="Ergebnis 3 2 5" xfId="2032" xr:uid="{4F762F77-BE3A-4808-84FA-654E63F6DB03}"/>
    <cellStyle name="Ergebnis 3 3" xfId="574" xr:uid="{7C87161F-E992-4F65-9A7D-B065294628B4}"/>
    <cellStyle name="Ergebnis 3 3 2" xfId="789" xr:uid="{E4C22350-6EDF-4EA6-BEAC-82911D85F7FC}"/>
    <cellStyle name="Ergebnis 3 3 2 2" xfId="1502" xr:uid="{317089CF-AD8B-42E9-B031-8A392240999A}"/>
    <cellStyle name="Ergebnis 3 3 2 3" xfId="1657" xr:uid="{E5063A4D-039A-4190-AE96-255E5625FF4F}"/>
    <cellStyle name="Ergebnis 3 3 2 4" xfId="2152" xr:uid="{86BD62F9-E428-456F-B7FE-E714CED68514}"/>
    <cellStyle name="Ergebnis 3 3 3" xfId="1294" xr:uid="{EAA51786-8E63-45FF-9569-D121CDC0B0B2}"/>
    <cellStyle name="Ergebnis 3 3 4" xfId="71" xr:uid="{7114C9CB-2F64-4E80-8A69-047B08138918}"/>
    <cellStyle name="Ergebnis 3 3 5" xfId="1946" xr:uid="{E018CF23-DE32-41E3-BCA5-DB990975B427}"/>
    <cellStyle name="Ergebnis 3 4" xfId="601" xr:uid="{AAB95C46-6F4E-47E9-959D-3D3F0D5699B3}"/>
    <cellStyle name="Ergebnis 3 4 2" xfId="816" xr:uid="{60484B75-102A-4107-931F-4CD615B8541F}"/>
    <cellStyle name="Ergebnis 3 4 2 2" xfId="1529" xr:uid="{C341EFF9-AEE9-43F0-8115-2BDC6C51A40A}"/>
    <cellStyle name="Ergebnis 3 4 2 3" xfId="93" xr:uid="{711ABDA4-59D1-43DE-809A-FBB077609849}"/>
    <cellStyle name="Ergebnis 3 4 2 4" xfId="2179" xr:uid="{8675E505-9F8E-4445-A9EB-38B5728753D2}"/>
    <cellStyle name="Ergebnis 3 4 3" xfId="1321" xr:uid="{71C041C5-E398-4021-8DA3-58AB161E0ABD}"/>
    <cellStyle name="Ergebnis 3 4 4" xfId="1782" xr:uid="{3FB99CD1-7F58-445D-AA7E-DB8C3969219E}"/>
    <cellStyle name="Ergebnis 3 4 5" xfId="1973" xr:uid="{8CEDB57B-84E1-4AF7-ACAC-C0C1A387E2EE}"/>
    <cellStyle name="Ergebnis 3 5" xfId="740" xr:uid="{B8D751BE-FBF4-49C9-9544-D37D7A1DAD15}"/>
    <cellStyle name="Ergebnis 3 5 2" xfId="1453" xr:uid="{27906B50-E025-4DDB-BC39-97D45276D4C6}"/>
    <cellStyle name="Ergebnis 3 5 3" xfId="1858" xr:uid="{866586B1-2AE8-47A5-BD4F-780F2C3B8D08}"/>
    <cellStyle name="Ergebnis 3 5 4" xfId="2104" xr:uid="{155B708A-DB02-4B8E-898F-ADF38C01164C}"/>
    <cellStyle name="Ergebnis 3 6" xfId="1120" xr:uid="{C58E25DA-E2D8-47C5-BBCC-0C8DADC795A8}"/>
    <cellStyle name="Ergebnis 3 7" xfId="1178" xr:uid="{621104AE-DE24-4299-90C9-19A0AF2EAC5A}"/>
    <cellStyle name="Ergebnis 3 8" xfId="1769" xr:uid="{9DDA4292-ECEB-4E71-88B5-B5632895194C}"/>
    <cellStyle name="Ergebnis 4" xfId="590" xr:uid="{2B8299D9-BDA1-4A29-B557-91FBA64EF5CF}"/>
    <cellStyle name="Ergebnis 4 2" xfId="805" xr:uid="{1D96F4AA-7357-4F2E-880F-4302BF6164E8}"/>
    <cellStyle name="Ergebnis 4 2 2" xfId="1518" xr:uid="{E4D385E7-06F8-4AD4-B79A-45F893D250DA}"/>
    <cellStyle name="Ergebnis 4 2 3" xfId="933" xr:uid="{9457D040-686B-4EB5-89C3-D494A5F9D547}"/>
    <cellStyle name="Ergebnis 4 2 4" xfId="2168" xr:uid="{D95436DD-51F1-43F3-A226-6C91382F2CE9}"/>
    <cellStyle name="Ergebnis 4 3" xfId="1310" xr:uid="{28A923EA-0124-4EC4-9E09-78892F4B7868}"/>
    <cellStyle name="Ergebnis 4 4" xfId="1265" xr:uid="{21837CB3-F2C5-4C46-918E-D8723DF96B3B}"/>
    <cellStyle name="Ergebnis 4 5" xfId="1962" xr:uid="{7FE147B6-FBE9-4A8C-B49E-040624865CA5}"/>
    <cellStyle name="Ergebnis 5" xfId="664" xr:uid="{FB035144-7848-4F4B-A73A-1B15B21479E7}"/>
    <cellStyle name="Ergebnis 5 2" xfId="879" xr:uid="{540012B9-F13E-4E5C-A1B6-9B531B357696}"/>
    <cellStyle name="Ergebnis 5 2 2" xfId="1592" xr:uid="{786A05DA-5EFD-496A-B803-9AC7AEE41423}"/>
    <cellStyle name="Ergebnis 5 2 3" xfId="1034" xr:uid="{AF245C6C-501C-4815-98B4-70657087203F}"/>
    <cellStyle name="Ergebnis 5 2 4" xfId="2242" xr:uid="{C01CC964-075A-40D0-8D52-5C90DA3CB3EF}"/>
    <cellStyle name="Ergebnis 5 3" xfId="1384" xr:uid="{62CFA118-573A-4529-98A4-F80665B2590B}"/>
    <cellStyle name="Ergebnis 5 4" xfId="1243" xr:uid="{45E0F288-432D-40FB-A001-C1F6943E5B03}"/>
    <cellStyle name="Ergebnis 5 5" xfId="2036" xr:uid="{62A9914B-67AF-4412-A396-2A48FC60C0CA}"/>
    <cellStyle name="Ergebnis 6" xfId="671" xr:uid="{D18085AF-EADE-4387-84D4-C41B54AB260F}"/>
    <cellStyle name="Ergebnis 6 2" xfId="886" xr:uid="{A19E7AAF-E87A-4837-BD8A-810DB1F6FD6A}"/>
    <cellStyle name="Ergebnis 6 2 2" xfId="1599" xr:uid="{2166B6EF-0C06-4A04-8607-F017B6A3AC68}"/>
    <cellStyle name="Ergebnis 6 2 3" xfId="1666" xr:uid="{A46AC2BE-B73E-47F5-8212-E7B174DD3525}"/>
    <cellStyle name="Ergebnis 6 2 4" xfId="2249" xr:uid="{95FDE857-2E43-49D7-AE10-9FA06C7B964B}"/>
    <cellStyle name="Ergebnis 6 3" xfId="1391" xr:uid="{6E31BC44-E14F-4023-B2BF-69366D01A3C6}"/>
    <cellStyle name="Ergebnis 6 4" xfId="1855" xr:uid="{94779A45-FBC6-406B-AAFF-CDA5C0708E85}"/>
    <cellStyle name="Ergebnis 6 5" xfId="2043" xr:uid="{5A19AF33-9676-45D1-A3CC-34ACFA538928}"/>
    <cellStyle name="Ergebnis 7" xfId="719" xr:uid="{C09FA523-CD76-481B-B7DA-570B2F25BCD0}"/>
    <cellStyle name="Ergebnis 7 2" xfId="1439" xr:uid="{DEE9FAB0-D66D-49CE-9AF2-38CCAFA02937}"/>
    <cellStyle name="Ergebnis 7 3" xfId="1865" xr:uid="{32DD2EA3-C450-4E1C-B7C6-CF0447ED85B9}"/>
    <cellStyle name="Ergebnis 7 4" xfId="2090" xr:uid="{FFCAC205-1C90-4B82-8F2C-1DB3C9B1568A}"/>
    <cellStyle name="Erklärender Text" xfId="79" hidden="1" xr:uid="{D06A121A-F757-498C-8ABF-E786DA6084E1}"/>
    <cellStyle name="Erklärender Text" xfId="951" hidden="1" xr:uid="{12185E70-BEE5-46F8-9706-CD9D0051D035}"/>
    <cellStyle name="Erklärender Text" xfId="1030" hidden="1" xr:uid="{38B61009-6F68-459F-99DC-0D24B425C18B}"/>
    <cellStyle name="Erklärender Text" xfId="1682" hidden="1" xr:uid="{731D7E77-B492-4542-BCE5-7F727DA75DAC}"/>
    <cellStyle name="Erklärender Text" xfId="1691" hidden="1" xr:uid="{F884AF55-A937-4B4E-A801-DE730B0301A4}"/>
    <cellStyle name="Erklärender Text" xfId="939" hidden="1" xr:uid="{DADC0219-EBD1-43EF-B727-1BDCFC87BD69}"/>
    <cellStyle name="Erklärender Text" xfId="1080" hidden="1" xr:uid="{E7C435FE-D994-4E99-8B1F-BFBA373D3986}"/>
    <cellStyle name="Erklärender Text" xfId="2292" hidden="1" xr:uid="{BE7A4123-3CBB-43AA-A6C5-1A5A6E702116}"/>
    <cellStyle name="Erklärender Text 2" xfId="431" xr:uid="{EB718588-8454-4B3F-9245-7B93BC7007E3}"/>
    <cellStyle name="Erklärender Text 3" xfId="313" xr:uid="{8C157F9E-2155-448E-BED9-54C306EF83AE}"/>
    <cellStyle name="Explanatory Text 2" xfId="172" xr:uid="{89E28A28-5CFA-4AEC-9B04-871188E63203}"/>
    <cellStyle name="Explanatory Text 3" xfId="263" xr:uid="{184BE08C-15EC-4C86-A4A7-2A89B03FB00F}"/>
    <cellStyle name="Good 2" xfId="173" xr:uid="{2AD4E467-79B9-446A-8F87-05879AB729DE}"/>
    <cellStyle name="Good 3" xfId="264" xr:uid="{D53D41D6-62DF-4D95-AAFF-5D9B8938EBA4}"/>
    <cellStyle name="Good 4" xfId="393" xr:uid="{7C9CDD6F-0FAB-451E-81E8-CD0322B00728}"/>
    <cellStyle name="Gut" xfId="174" xr:uid="{8617E703-7DDD-4912-8384-4B8CC6CE91A5}"/>
    <cellStyle name="Header: bottom row 2" xfId="4" xr:uid="{00000000-0005-0000-0000-000009000000}"/>
    <cellStyle name="Heading 1 2" xfId="175" xr:uid="{7EC2690A-A2BC-4894-8208-A702FF3C95A5}"/>
    <cellStyle name="Heading 1 3" xfId="265" xr:uid="{64BED4F0-EE44-4D2C-810F-9634E282ED52}"/>
    <cellStyle name="Heading 1 4" xfId="401" xr:uid="{2518869F-18BF-4170-A5F2-366302FEBD69}"/>
    <cellStyle name="Heading 2 2" xfId="176" xr:uid="{B172897F-41EB-4982-94C0-621CFDFA6D10}"/>
    <cellStyle name="Heading 2 3" xfId="266" xr:uid="{11BEB330-86D4-41F3-9A16-F759DC752F4B}"/>
    <cellStyle name="Heading 2 4" xfId="402" xr:uid="{CDCB395C-F97F-47B4-B367-111A471AC0DE}"/>
    <cellStyle name="Heading 3 2" xfId="177" xr:uid="{C6F51469-D410-4D8E-921E-04303BC54AFF}"/>
    <cellStyle name="Heading 3 3" xfId="267" xr:uid="{596852D3-BD7E-4CBE-9552-AA06BAEAB95F}"/>
    <cellStyle name="Heading 3 4" xfId="403" xr:uid="{C155AA53-4691-445B-AF3E-C62BADC14F57}"/>
    <cellStyle name="Heading 4 2" xfId="178" xr:uid="{3518C5DD-E446-4E7A-B075-827B9B9BDA51}"/>
    <cellStyle name="Heading 4 3" xfId="268" xr:uid="{514AEB3F-1411-4AA1-8F63-0F8372DB551E}"/>
    <cellStyle name="Heading 4 4" xfId="404" xr:uid="{8A8914F5-C7D8-44EE-A8CC-A4F5E800ACD4}"/>
    <cellStyle name="Headline" xfId="7" xr:uid="{00000000-0005-0000-0000-00000A000000}"/>
    <cellStyle name="Hyperlink" xfId="2" builtinId="8"/>
    <cellStyle name="Input 2" xfId="179" xr:uid="{B858E2A0-DB6E-4299-A398-45B809C3BD6E}"/>
    <cellStyle name="Input 2 2" xfId="593" xr:uid="{7D130AD2-8C2C-4CB4-AFA3-A72BA7FF1538}"/>
    <cellStyle name="Input 2 2 2" xfId="808" xr:uid="{B9D0ADD0-AAF9-46A6-9962-01FBA42833E3}"/>
    <cellStyle name="Input 2 2 2 2" xfId="1521" xr:uid="{3137941A-8FDD-47B6-9BF0-954773BA24D4}"/>
    <cellStyle name="Input 2 2 2 3" xfId="1046" xr:uid="{31353151-0D19-4A0A-B07C-50079A7F8877}"/>
    <cellStyle name="Input 2 2 2 4" xfId="2171" xr:uid="{6C0A7E5C-3E74-4CFE-874E-F5CBDB9C5C14}"/>
    <cellStyle name="Input 2 2 3" xfId="1313" xr:uid="{BC43014B-465E-4FA4-B9E0-DB9A62F4D55F}"/>
    <cellStyle name="Input 2 2 4" xfId="1059" xr:uid="{7638BFB5-0306-4510-8E9A-A13ADD74DC25}"/>
    <cellStyle name="Input 2 2 5" xfId="1965" xr:uid="{0823D86E-E118-43D8-8CB0-35B2C04FF897}"/>
    <cellStyle name="Input 2 3" xfId="697" xr:uid="{C31B4328-6CA3-49D0-B63D-271F55FF1625}"/>
    <cellStyle name="Input 2 3 2" xfId="912" xr:uid="{0DFEE8FF-3B08-4BD9-8FBA-2BF68F100F34}"/>
    <cellStyle name="Input 2 3 2 2" xfId="1625" xr:uid="{74E90777-4A20-4A6E-8FA5-65789D31824F}"/>
    <cellStyle name="Input 2 3 2 3" xfId="1897" xr:uid="{661C988A-2A32-4254-B802-05D61A725F9E}"/>
    <cellStyle name="Input 2 3 2 4" xfId="2275" xr:uid="{68658386-7322-4FE3-ABA5-C92423DF34DD}"/>
    <cellStyle name="Input 2 3 3" xfId="1417" xr:uid="{84CC3887-6E9E-4CBF-B606-F447886B3F57}"/>
    <cellStyle name="Input 2 3 4" xfId="97" xr:uid="{CCCF52DD-123B-4361-883D-F9945660F407}"/>
    <cellStyle name="Input 2 3 5" xfId="2069" xr:uid="{7E891304-D5A0-4868-8A09-3EFF8FD4E8F7}"/>
    <cellStyle name="Input 2 4" xfId="708" xr:uid="{23DB1652-B481-4A18-8D8A-8E1E8016E2AC}"/>
    <cellStyle name="Input 2 4 2" xfId="922" xr:uid="{6FD057EE-E430-4DB3-A34E-B7EB1F269209}"/>
    <cellStyle name="Input 2 4 2 2" xfId="1635" xr:uid="{EA341D1D-F409-4D23-B795-B2C7589A44C4}"/>
    <cellStyle name="Input 2 4 2 3" xfId="1907" xr:uid="{A2EAB52B-2BA0-4156-B983-DC01DFE24A35}"/>
    <cellStyle name="Input 2 4 2 4" xfId="2285" xr:uid="{244DBBD0-89FA-48FB-9537-D4B966B0D389}"/>
    <cellStyle name="Input 2 4 3" xfId="1428" xr:uid="{F7FBA761-9CE8-4C64-AA53-B099C74F6D6F}"/>
    <cellStyle name="Input 2 4 4" xfId="1192" xr:uid="{9CE8748B-A431-43E7-899C-42823151C242}"/>
    <cellStyle name="Input 2 4 5" xfId="2079" xr:uid="{2F9947F1-20DE-475A-8EA9-3FEB7F9778A7}"/>
    <cellStyle name="Input 2 5" xfId="720" xr:uid="{BD0B1103-0B81-434C-BB99-76C16D3A1ED1}"/>
    <cellStyle name="Input 2 5 2" xfId="1440" xr:uid="{2C98CDBA-57CD-49C3-A024-07A930918E8B}"/>
    <cellStyle name="Input 2 5 3" xfId="932" xr:uid="{ED860899-6A32-49EA-AA99-CD7FE7625D89}"/>
    <cellStyle name="Input 2 5 4" xfId="2091" xr:uid="{9140E603-A07D-4880-BC9F-DE386DF38A4C}"/>
    <cellStyle name="Input 2 6" xfId="1019" xr:uid="{2186ED14-8725-4B27-A612-DAB372AA33D4}"/>
    <cellStyle name="Input 2 7" xfId="1888" xr:uid="{0A5B061A-E170-4334-A302-CA1ECF8487C0}"/>
    <cellStyle name="Input 2 8" xfId="1249" xr:uid="{883B3825-A1BE-4947-804A-BBE9BF10A42D}"/>
    <cellStyle name="Input 3" xfId="269" xr:uid="{E45E6F55-4FAA-4C93-9BBD-60C3E7F04E00}"/>
    <cellStyle name="Input 3 2" xfId="625" xr:uid="{6ADD242E-9295-43FA-ADA0-D7C37D25CFB2}"/>
    <cellStyle name="Input 3 2 2" xfId="840" xr:uid="{60020833-AAB9-48FD-AA5B-3CC46C310198}"/>
    <cellStyle name="Input 3 2 2 2" xfId="1553" xr:uid="{A6AD7BA2-C3F9-45BE-8527-B835855AAFBA}"/>
    <cellStyle name="Input 3 2 2 3" xfId="70" xr:uid="{08D496C0-7455-4FC8-AD0E-B021A67D19CC}"/>
    <cellStyle name="Input 3 2 2 4" xfId="2203" xr:uid="{C6136075-0D55-4154-998B-9D9C00883F3A}"/>
    <cellStyle name="Input 3 2 3" xfId="1345" xr:uid="{829C1499-7AF9-4FE9-B7C0-2280E2A487B3}"/>
    <cellStyle name="Input 3 2 4" xfId="1846" xr:uid="{A8C9AD26-F834-4296-A8A8-000F45F19D5D}"/>
    <cellStyle name="Input 3 2 5" xfId="1997" xr:uid="{D7AF2C50-846A-4E6F-99B0-B3451E0AA9A6}"/>
    <cellStyle name="Input 3 3" xfId="624" xr:uid="{BC13BCA0-D55B-43F5-AF43-AA36827ED898}"/>
    <cellStyle name="Input 3 3 2" xfId="839" xr:uid="{053ADA8A-C4F3-477E-9560-048625EEE0A6}"/>
    <cellStyle name="Input 3 3 2 2" xfId="1552" xr:uid="{17CB215E-1950-4108-A269-C81F2659EBDB}"/>
    <cellStyle name="Input 3 3 2 3" xfId="1744" xr:uid="{B47930AE-B9FE-47AB-B2B6-22E7CE9C8A74}"/>
    <cellStyle name="Input 3 3 2 4" xfId="2202" xr:uid="{E6125AAC-4444-4B61-83B9-6AD51762271E}"/>
    <cellStyle name="Input 3 3 3" xfId="1344" xr:uid="{3563FBF2-73D8-4B4D-B762-B1A44C70C806}"/>
    <cellStyle name="Input 3 3 4" xfId="1832" xr:uid="{BE18BDA5-D5AC-479F-9599-50A76132B237}"/>
    <cellStyle name="Input 3 3 5" xfId="1996" xr:uid="{1C54DAD6-311E-4716-8969-492394EB3673}"/>
    <cellStyle name="Input 3 4" xfId="568" xr:uid="{6C62072A-B55E-441E-9D1E-C04C865BDAC9}"/>
    <cellStyle name="Input 3 4 2" xfId="783" xr:uid="{31B12959-258A-4822-8FC4-400FF7A2F1F8}"/>
    <cellStyle name="Input 3 4 2 2" xfId="1496" xr:uid="{00E7A654-C166-4BC6-8F23-E70DA0950F63}"/>
    <cellStyle name="Input 3 4 2 3" xfId="1148" xr:uid="{F0BE2761-903E-4158-82C4-0DC424DD363E}"/>
    <cellStyle name="Input 3 4 2 4" xfId="2146" xr:uid="{55FCF3D6-C7A6-47DF-B51E-DEB45291945A}"/>
    <cellStyle name="Input 3 4 3" xfId="1288" xr:uid="{1EA8F864-CF09-4EE5-AAE6-9047F956F9D6}"/>
    <cellStyle name="Input 3 4 4" xfId="1676" xr:uid="{29B63816-0EA1-4AE6-A563-E556253F3730}"/>
    <cellStyle name="Input 3 4 5" xfId="1940" xr:uid="{E7F595E0-1AC5-4B80-99EF-AEB8C52BD506}"/>
    <cellStyle name="Input 3 5" xfId="726" xr:uid="{C610ACF0-38A5-4857-824A-A74BFE1C81F2}"/>
    <cellStyle name="Input 3 5 2" xfId="1446" xr:uid="{15CCA8A9-7F56-4408-AA53-BD288363D8F9}"/>
    <cellStyle name="Input 3 5 3" xfId="978" xr:uid="{1CA63B62-A749-4F57-8E13-4453094E6712}"/>
    <cellStyle name="Input 3 5 4" xfId="2097" xr:uid="{5D79227A-3858-4F90-B06B-4BF076B34E2C}"/>
    <cellStyle name="Input 3 6" xfId="1075" xr:uid="{4F9E391A-61DD-4B9E-860B-F7137362D00B}"/>
    <cellStyle name="Input 3 7" xfId="1427" xr:uid="{EFDAC16F-D5E6-416E-8A15-3EA627B50D15}"/>
    <cellStyle name="Input 3 8" xfId="1668" xr:uid="{E3D5929F-87C5-4D74-B930-966D1561EB68}"/>
    <cellStyle name="Input 4" xfId="380" xr:uid="{BF1678FC-2DA4-47C6-A131-BAC8DC26773D}"/>
    <cellStyle name="InputCells" xfId="29" xr:uid="{23D3EAC3-B314-418D-977C-BA3A9C5863EC}"/>
    <cellStyle name="InputCells 2" xfId="180" xr:uid="{820F3396-D5AC-4392-B07F-58E34918CB8E}"/>
    <cellStyle name="InputCells 3" xfId="231" xr:uid="{BABDD1ED-EC70-4F53-A67A-C1258708E00D}"/>
    <cellStyle name="InputCells 4" xfId="383" xr:uid="{870D9CDE-41B8-4AB5-9B16-71BD34B7602D}"/>
    <cellStyle name="InputCells_Bborder_1" xfId="181" xr:uid="{99E782A4-3417-4BF7-A700-0D49FAC29153}"/>
    <cellStyle name="InputCells12" xfId="39" xr:uid="{B9300ABF-6E18-4F5F-A164-4D30F4B01910}"/>
    <cellStyle name="InputCells12 2" xfId="182" xr:uid="{B0751725-78D4-44DE-BCE0-27A47C27E692}"/>
    <cellStyle name="InputCells12 2 2" xfId="457" xr:uid="{9CDEDA4A-73AA-46E4-9FCC-30A273BE3EF2}"/>
    <cellStyle name="InputCells12 2 2 2" xfId="631" xr:uid="{986E264E-71D6-4A55-9BF6-5E7BAB74EB0C}"/>
    <cellStyle name="InputCells12 2 2 2 2" xfId="846" xr:uid="{4E9D57CB-1B92-4E90-B5DC-3A210FD6101D}"/>
    <cellStyle name="InputCells12 2 2 2 2 2" xfId="1559" xr:uid="{994F8FF1-FB90-45FF-A403-63BE9C0FE70A}"/>
    <cellStyle name="InputCells12 2 2 2 2 3" xfId="1805" xr:uid="{D0404BC5-786E-4CED-A6CA-159931981638}"/>
    <cellStyle name="InputCells12 2 2 2 2 4" xfId="2209" xr:uid="{0851113D-2BA6-44A9-982C-3EEBBBCE5C9E}"/>
    <cellStyle name="InputCells12 2 2 2 3" xfId="1351" xr:uid="{BE64D6BD-BCF0-40E9-B0C0-B5C2E59C98D4}"/>
    <cellStyle name="InputCells12 2 2 2 4" xfId="1188" xr:uid="{AA69B967-7096-45D0-8C63-2E18347178BC}"/>
    <cellStyle name="InputCells12 2 2 2 5" xfId="2003" xr:uid="{ED71999B-1FC2-4005-8050-3AB83B502532}"/>
    <cellStyle name="InputCells12 2 2 3" xfId="756" xr:uid="{5AD6C090-6FC4-46E8-85A2-5B952592B652}"/>
    <cellStyle name="InputCells12 2 2 3 2" xfId="1469" xr:uid="{761BE10E-1732-49C3-99E9-35515C50F3A9}"/>
    <cellStyle name="InputCells12 2 2 3 3" xfId="1885" xr:uid="{A02E4F7E-AF71-45D5-AA7B-42EA0C8278FF}"/>
    <cellStyle name="InputCells12 2 2 3 4" xfId="2119" xr:uid="{CD7CA579-8638-45D8-83DA-5DB347A5CD05}"/>
    <cellStyle name="InputCells12 2 3" xfId="316" xr:uid="{DA005756-C28F-4717-91DF-1B53EE783CE8}"/>
    <cellStyle name="InputCells12 2 3 2" xfId="654" xr:uid="{2161313A-CF47-471A-AE78-A6423865ED89}"/>
    <cellStyle name="InputCells12 2 3 2 2" xfId="869" xr:uid="{1C35EB2D-6011-4272-9F78-AF5BF5D24ECD}"/>
    <cellStyle name="InputCells12 2 3 2 2 2" xfId="1582" xr:uid="{91683BDE-04E5-4F97-BD1D-2733DD686D5C}"/>
    <cellStyle name="InputCells12 2 3 2 2 3" xfId="1143" xr:uid="{12761400-4521-4F3D-8D22-3E35C811B04A}"/>
    <cellStyle name="InputCells12 2 3 2 2 4" xfId="2232" xr:uid="{B035DBF7-C5F6-4E25-A57C-9A511D97C930}"/>
    <cellStyle name="InputCells12 2 3 2 3" xfId="1374" xr:uid="{5D5DB4CD-C07B-48AA-8552-F22B80891538}"/>
    <cellStyle name="InputCells12 2 3 2 4" xfId="1733" xr:uid="{0C791DE9-DFC6-4D2C-A931-396398187AEA}"/>
    <cellStyle name="InputCells12 2 3 2 5" xfId="2026" xr:uid="{141FC211-E093-494B-84B4-4A550575343E}"/>
    <cellStyle name="InputCells12 2 3 3" xfId="577" xr:uid="{CFCDA457-2B6B-4D37-B224-49EB2DD2E47B}"/>
    <cellStyle name="InputCells12 2 3 3 2" xfId="792" xr:uid="{10DEB975-E0A2-49C6-91E8-8A495F547758}"/>
    <cellStyle name="InputCells12 2 3 3 2 2" xfId="1505" xr:uid="{94EAE9C6-84A7-494F-B869-DEE57F897146}"/>
    <cellStyle name="InputCells12 2 3 3 2 3" xfId="1656" xr:uid="{C18065C9-467B-4F7F-99B5-A67A91C9D3FB}"/>
    <cellStyle name="InputCells12 2 3 3 2 4" xfId="2155" xr:uid="{DD719F70-98F0-4F21-A9EE-7BF5C04627CD}"/>
    <cellStyle name="InputCells12 2 3 3 3" xfId="1297" xr:uid="{EAAE4837-2183-4E3F-8E6C-F4E26FE83C1B}"/>
    <cellStyle name="InputCells12 2 3 3 4" xfId="1047" xr:uid="{1227DE55-9A0E-4479-8CF7-B985261AE921}"/>
    <cellStyle name="InputCells12 2 3 3 5" xfId="1949" xr:uid="{E62600E9-3757-4C47-AC3F-05C78B26B10D}"/>
    <cellStyle name="InputCells12 2 3 4" xfId="693" xr:uid="{5C0E444C-8C74-4A7D-8568-76B8AA75E267}"/>
    <cellStyle name="InputCells12 2 3 4 2" xfId="908" xr:uid="{E9730963-904C-4D4D-BEC7-D6657C48CAD0}"/>
    <cellStyle name="InputCells12 2 3 4 2 2" xfId="1621" xr:uid="{B28345C8-1FC9-4BF0-AF8A-8BFF89B9D696}"/>
    <cellStyle name="InputCells12 2 3 4 2 3" xfId="1893" xr:uid="{26E87FC3-68DD-4161-910F-CB22AB411514}"/>
    <cellStyle name="InputCells12 2 3 4 2 4" xfId="2271" xr:uid="{F104763D-8FCF-41A6-9CD5-CC8F8A7F5973}"/>
    <cellStyle name="InputCells12 2 3 4 3" xfId="1413" xr:uid="{459E9BDE-D194-41AB-BFD6-67AE66A1F4BD}"/>
    <cellStyle name="InputCells12 2 3 4 4" xfId="1189" xr:uid="{356D0D47-C54C-4229-B7A1-07483A3BA333}"/>
    <cellStyle name="InputCells12 2 3 4 5" xfId="2065" xr:uid="{D88D44C4-17F0-4E78-B847-F7ADDEAA308F}"/>
    <cellStyle name="InputCells12 2 3 5" xfId="1113" xr:uid="{766CA799-C91F-4DD0-8FA5-4D16D09274D9}"/>
    <cellStyle name="InputCells12 2 3 6" xfId="1238" xr:uid="{F250C9C9-2DF5-4334-BF0D-B22911CE22FC}"/>
    <cellStyle name="InputCells12 2 3 7" xfId="944" xr:uid="{25853F75-F23A-4FDC-A04D-92D562651212}"/>
    <cellStyle name="InputCells12 3" xfId="456" xr:uid="{B12DB979-8EEB-4E03-963E-51A256B0BA91}"/>
    <cellStyle name="InputCells12 3 2" xfId="561" xr:uid="{D1DA3F02-0716-40A3-9AF2-DA91361E83E2}"/>
    <cellStyle name="InputCells12 3 2 2" xfId="776" xr:uid="{0E5105DB-9832-4CD0-A47F-11C942DF7753}"/>
    <cellStyle name="InputCells12 3 2 2 2" xfId="1489" xr:uid="{458731F3-3E68-43DA-861C-22DB3BDE5B6F}"/>
    <cellStyle name="InputCells12 3 2 2 3" xfId="1234" xr:uid="{CA185AAB-EB7A-4A56-B722-D83C53BB42C9}"/>
    <cellStyle name="InputCells12 3 2 2 4" xfId="2139" xr:uid="{5A5C0486-41F8-49E1-886F-E1B44F865D64}"/>
    <cellStyle name="InputCells12 3 2 3" xfId="1281" xr:uid="{6B68BCC4-C052-4271-8DCB-8CE688A7DFEC}"/>
    <cellStyle name="InputCells12 3 2 4" xfId="1824" xr:uid="{EB709901-63C9-4655-ABA0-B185C744C84B}"/>
    <cellStyle name="InputCells12 3 2 5" xfId="1933" xr:uid="{74DC1542-FFC0-4F84-9AD7-F9AE003FC87F}"/>
    <cellStyle name="InputCells12 3 3" xfId="755" xr:uid="{3A023354-1868-44CF-8BB2-65009CC59402}"/>
    <cellStyle name="InputCells12 3 3 2" xfId="1468" xr:uid="{2CBB2D13-3E38-4778-B416-6EDD85DBE6C8}"/>
    <cellStyle name="InputCells12 3 3 3" xfId="1696" xr:uid="{9C1B6815-9604-43AE-8973-B764123C8D28}"/>
    <cellStyle name="InputCells12 3 3 4" xfId="2118" xr:uid="{DBC3D622-0199-487E-A243-0487373FD900}"/>
    <cellStyle name="InputCells12 4" xfId="315" xr:uid="{8F8C794D-1BA1-49AB-A12F-CBD5EF51A08F}"/>
    <cellStyle name="InputCells12 4 2" xfId="653" xr:uid="{F1E5D81F-891D-48BB-A057-61EAD70C65A6}"/>
    <cellStyle name="InputCells12 4 2 2" xfId="868" xr:uid="{4048AE9C-42D5-491B-87A7-05681F32F21C}"/>
    <cellStyle name="InputCells12 4 2 2 2" xfId="1581" xr:uid="{0BC0F3EF-267A-44E1-AD3B-82397211FA20}"/>
    <cellStyle name="InputCells12 4 2 2 3" xfId="1866" xr:uid="{66E3EDFD-47EF-4738-BF53-2D5B47051E70}"/>
    <cellStyle name="InputCells12 4 2 2 4" xfId="2231" xr:uid="{01B8DD9C-D9E5-4896-84EA-18511695670E}"/>
    <cellStyle name="InputCells12 4 2 3" xfId="1373" xr:uid="{F76D6C92-71F3-4B48-8EDE-11DEAE161AD8}"/>
    <cellStyle name="InputCells12 4 2 4" xfId="1193" xr:uid="{001775D5-ADE3-4011-B650-D0E8D38691C4}"/>
    <cellStyle name="InputCells12 4 2 5" xfId="2025" xr:uid="{71E58ADF-160A-4C36-9070-EA1C766360F7}"/>
    <cellStyle name="InputCells12 4 3" xfId="578" xr:uid="{360788CA-3269-49F8-BF8E-1B1436EE702B}"/>
    <cellStyle name="InputCells12 4 3 2" xfId="793" xr:uid="{4292DA0C-16DF-4D52-88F8-410C15083380}"/>
    <cellStyle name="InputCells12 4 3 2 2" xfId="1506" xr:uid="{86CC9989-4B17-4616-AFBE-B89F695D774B}"/>
    <cellStyle name="InputCells12 4 3 2 3" xfId="1231" xr:uid="{EFA74852-BE59-4156-A0F6-03631B072B47}"/>
    <cellStyle name="InputCells12 4 3 2 4" xfId="2156" xr:uid="{694DEEFA-0862-452E-8FA0-0F64467C39CB}"/>
    <cellStyle name="InputCells12 4 3 3" xfId="1298" xr:uid="{C89DCDDF-AC6C-4E3B-AD71-9E133D83B116}"/>
    <cellStyle name="InputCells12 4 3 4" xfId="1011" xr:uid="{6876FF77-CA37-4492-B22D-1358E062F089}"/>
    <cellStyle name="InputCells12 4 3 5" xfId="1950" xr:uid="{0E853ACD-F8F4-4D60-A4D3-CC27C1DC66CF}"/>
    <cellStyle name="InputCells12 4 4" xfId="552" xr:uid="{126C655F-BA6F-4FAD-9FF1-B510219CB677}"/>
    <cellStyle name="InputCells12 4 4 2" xfId="767" xr:uid="{E215D245-6CA6-48AC-A66B-03AAC6054581}"/>
    <cellStyle name="InputCells12 4 4 2 2" xfId="1480" xr:uid="{452C577A-C973-4FC7-92C3-FD8B8DB5BF99}"/>
    <cellStyle name="InputCells12 4 4 2 3" xfId="1219" xr:uid="{4CBC2CA6-8323-46C2-9D3A-B936C69FC1D1}"/>
    <cellStyle name="InputCells12 4 4 2 4" xfId="2130" xr:uid="{51D2955E-B202-42D6-BD30-31203F11250A}"/>
    <cellStyle name="InputCells12 4 4 3" xfId="1272" xr:uid="{3E82043F-C517-4615-91FC-7A485F67C483}"/>
    <cellStyle name="InputCells12 4 4 4" xfId="1655" xr:uid="{A467A0FE-3109-4836-A4C1-D3E340EC3EBD}"/>
    <cellStyle name="InputCells12 4 4 5" xfId="1924" xr:uid="{1847250B-3D73-479A-9C77-B63F8DE71DFE}"/>
    <cellStyle name="InputCells12 4 5" xfId="1112" xr:uid="{DE6A5516-8999-47CF-9828-6B195B73C26A}"/>
    <cellStyle name="InputCells12 4 6" xfId="1804" xr:uid="{B351F016-5141-4220-8CCB-07E138DA273E}"/>
    <cellStyle name="InputCells12 4 7" xfId="37" xr:uid="{18F04F6F-5D04-409E-85D7-4063E4111B43}"/>
    <cellStyle name="InputCells12 5" xfId="110" xr:uid="{974CCAFE-F20B-4D5A-9FD5-492576EB52FE}"/>
    <cellStyle name="InputCells12_BBorder" xfId="47" xr:uid="{157AFE81-D09A-4A57-833D-BAB43BB5245C}"/>
    <cellStyle name="IntCells" xfId="183" xr:uid="{01374847-8BE6-499A-8957-215073EB3648}"/>
    <cellStyle name="KP_thin_border_dark_grey" xfId="57" xr:uid="{1C6B230C-A467-4670-A8E6-700E0ECFE173}"/>
    <cellStyle name="Linked Cell 2" xfId="184" xr:uid="{B4223A48-BAD8-47A0-92F2-2631D6C271CC}"/>
    <cellStyle name="Linked Cell 3" xfId="270" xr:uid="{74AED103-6E32-4CB8-AA4E-A315A4DB15AF}"/>
    <cellStyle name="Linked Cell 4" xfId="405" xr:uid="{507A98A9-0030-4A9F-9C15-DF3F14CCD57B}"/>
    <cellStyle name="Neutral 2" xfId="185" xr:uid="{A8448A03-8901-462E-B102-865F60EDCD4B}"/>
    <cellStyle name="Neutral 3" xfId="271" xr:uid="{01AF4AFF-EB0F-4EBC-BA18-60C8F0ED27EC}"/>
    <cellStyle name="Normaali 2" xfId="186" xr:uid="{645765D6-D253-4A83-BDA3-C36DD9A17E9C}"/>
    <cellStyle name="Normaali 2 2" xfId="187" xr:uid="{E4027BB3-A95A-4E8F-B168-BCED9CD983A3}"/>
    <cellStyle name="Normal" xfId="0" builtinId="0" customBuiltin="1"/>
    <cellStyle name="Normal 10" xfId="408" xr:uid="{C9F0061A-8273-4F86-9B8C-6E8A87DBA68F}"/>
    <cellStyle name="Normal 10 2" xfId="477" xr:uid="{90E4F774-5FF6-4759-B447-C459F1CD0D99}"/>
    <cellStyle name="Normal 11" xfId="436" xr:uid="{D7C271AC-4A59-4EAD-BC3A-F11096BF3FFC}"/>
    <cellStyle name="Normal 11 2" xfId="478" xr:uid="{F67423BA-D407-4AD6-9ED7-EFFB65B0008A}"/>
    <cellStyle name="Normal 12" xfId="547" xr:uid="{3128F217-57E8-4C6B-BBE7-9B4839734600}"/>
    <cellStyle name="Normal 12 2" xfId="707" xr:uid="{E0FC66FB-8D88-4D6D-BBA1-4DCB8A0A765D}"/>
    <cellStyle name="Normal 13" xfId="20" xr:uid="{5286BDF5-7A53-4F08-983B-9F69C35F51C2}"/>
    <cellStyle name="Normal 2" xfId="3" xr:uid="{00000000-0005-0000-0000-00000D000000}"/>
    <cellStyle name="Normal 2 2" xfId="188" xr:uid="{904DE2B0-A260-4B23-9C92-B42FF44C7846}"/>
    <cellStyle name="Normal 2 2 2" xfId="189" xr:uid="{29CD96AA-41B9-4F37-B208-89CEA2170381}"/>
    <cellStyle name="Normal 2 3" xfId="190" xr:uid="{059EDC3C-BFA2-4D27-8B6A-5C38CCA7ABFE}"/>
    <cellStyle name="Normal 2 3 2" xfId="458" xr:uid="{E81ED349-4ED3-443C-8FF2-3EA4B9A87DBA}"/>
    <cellStyle name="Normal 2 4" xfId="62" xr:uid="{0AAC7947-BE94-4567-8F90-E440A1FAC1A5}"/>
    <cellStyle name="Normal 2 5" xfId="24" xr:uid="{141919B2-2E53-44E4-BA36-2C8E7CD99A11}"/>
    <cellStyle name="Normal 3" xfId="19" xr:uid="{00000000-0005-0000-0000-00000E000000}"/>
    <cellStyle name="Normal 3 2" xfId="191" xr:uid="{D9EB580C-39B8-4F06-87EA-8227BDB4DC93}"/>
    <cellStyle name="Normal 3 2 2" xfId="63" xr:uid="{38A1776C-4B92-4D93-886D-65D5CD88DBDF}"/>
    <cellStyle name="Normal 3 3" xfId="232" xr:uid="{4624C03E-8DE4-4AF8-AE05-05EDB50F1957}"/>
    <cellStyle name="Normal 3 4" xfId="394" xr:uid="{2C058147-1CC7-47D4-8B3A-14E50203B106}"/>
    <cellStyle name="Normal 3 5" xfId="58" xr:uid="{D1352E84-D5E4-4474-A9E9-D114AC0B28D7}"/>
    <cellStyle name="Normal 4" xfId="192" xr:uid="{41600A2E-8EDD-447A-A139-BF586D178456}"/>
    <cellStyle name="Normal 4 2" xfId="193" xr:uid="{153B386E-743E-43F1-B7FE-BFFDDD42654C}"/>
    <cellStyle name="Normal 4 2 2" xfId="194" xr:uid="{5506659A-93FA-44FF-99DC-A01320974CA3}"/>
    <cellStyle name="Normal 4 2 3" xfId="459" xr:uid="{BDF4FE1A-2B4C-41AE-8105-1492A3534DAD}"/>
    <cellStyle name="Normal 4 3" xfId="233" xr:uid="{4F91C3AF-BD0B-4C09-8486-BE2B5DBC6862}"/>
    <cellStyle name="Normal 4 3 2" xfId="460" xr:uid="{B5D95825-10B0-426A-B243-41D132A7831C}"/>
    <cellStyle name="Normal 5" xfId="195" xr:uid="{2A27691D-B138-4C59-98F0-E86296E75ABD}"/>
    <cellStyle name="Normal 5 2" xfId="326" xr:uid="{C2742F8A-F2B5-4B72-9387-011B2DD358AE}"/>
    <cellStyle name="Normal 5 2 2" xfId="333" xr:uid="{350331F6-9DB7-4852-AAFD-DEAE9B4FFA8F}"/>
    <cellStyle name="Normal 5 2 2 2" xfId="339" xr:uid="{8EFD41F7-01EC-4DD7-8DDB-4BD512B5362D}"/>
    <cellStyle name="Normal 5 2 2 2 2" xfId="354" xr:uid="{DF914105-8E08-4FD1-9615-44CB79F1D848}"/>
    <cellStyle name="Normal 5 2 2 2 2 2" xfId="483" xr:uid="{9724F555-D784-440D-AEA0-01CB9667A73C}"/>
    <cellStyle name="Normal 5 2 2 2 3" xfId="482" xr:uid="{F60BBD0E-FC44-4AE5-B62E-8CF366991BEB}"/>
    <cellStyle name="Normal 5 2 2 3" xfId="353" xr:uid="{7C9D0870-E1BF-4F34-B358-B84ED09C91DF}"/>
    <cellStyle name="Normal 5 2 2 3 2" xfId="484" xr:uid="{EA2AA38A-A866-48CA-93DF-2FF413F73F21}"/>
    <cellStyle name="Normal 5 2 2 4" xfId="481" xr:uid="{40D64E32-C1BF-4DC3-BA18-00703C8ACA04}"/>
    <cellStyle name="Normal 5 2 3" xfId="338" xr:uid="{AA1110A9-9365-439D-B9B4-6E9AC32499CC}"/>
    <cellStyle name="Normal 5 2 3 2" xfId="355" xr:uid="{16D8B633-33F1-4B7B-8875-EB0A6986FCED}"/>
    <cellStyle name="Normal 5 2 3 2 2" xfId="486" xr:uid="{AC25004C-FEB0-46B6-9D8D-F740CC19F84E}"/>
    <cellStyle name="Normal 5 2 3 3" xfId="485" xr:uid="{75E3E50D-5A2D-47D1-B31C-80321CB04FBD}"/>
    <cellStyle name="Normal 5 2 4" xfId="352" xr:uid="{5F4656E9-B24F-412A-8AB0-D1CC15773ECE}"/>
    <cellStyle name="Normal 5 2 4 2" xfId="487" xr:uid="{10AAC166-00B4-4545-BC6D-DB00EDBEB6C2}"/>
    <cellStyle name="Normal 5 2 5" xfId="461" xr:uid="{E0A21CA1-1C2A-4CE0-A7B7-D1C1D2CAFFD0}"/>
    <cellStyle name="Normal 5 2 5 2" xfId="488" xr:uid="{7F171D51-F4D7-42B8-947A-A93DE856A2F2}"/>
    <cellStyle name="Normal 5 2 6" xfId="480" xr:uid="{C5871523-3334-4E82-B6A5-CF76A022823B}"/>
    <cellStyle name="Normal 5 3" xfId="330" xr:uid="{52C51CA3-86A1-4C47-8AF3-9C7651ED7952}"/>
    <cellStyle name="Normal 5 3 2" xfId="340" xr:uid="{424065FB-6856-437F-BA4B-F974ED56FF78}"/>
    <cellStyle name="Normal 5 3 2 2" xfId="357" xr:uid="{6B76F1CD-E39D-4FAB-A8FA-3174B2AE8F19}"/>
    <cellStyle name="Normal 5 3 2 2 2" xfId="491" xr:uid="{AC66D150-CAC6-4928-8917-F2F71A845C1A}"/>
    <cellStyle name="Normal 5 3 2 3" xfId="490" xr:uid="{510BD2F5-1A3C-4FE9-B46F-0A29288C9F24}"/>
    <cellStyle name="Normal 5 3 3" xfId="356" xr:uid="{24272E6D-E500-479D-A797-4819DB6D4974}"/>
    <cellStyle name="Normal 5 3 3 2" xfId="492" xr:uid="{0C9043B6-0F53-443C-9543-F8202412EF8C}"/>
    <cellStyle name="Normal 5 3 4" xfId="489" xr:uid="{BB6714A8-AD0C-4569-AAC6-3CCAC473E418}"/>
    <cellStyle name="Normal 5 4" xfId="337" xr:uid="{35807DB0-918D-4E74-A835-8A3511C8CEC0}"/>
    <cellStyle name="Normal 5 4 2" xfId="358" xr:uid="{AE33D416-C483-4632-9AB5-1E9C70146452}"/>
    <cellStyle name="Normal 5 4 2 2" xfId="494" xr:uid="{F9129580-2703-4569-8832-F63F0F053346}"/>
    <cellStyle name="Normal 5 4 3" xfId="493" xr:uid="{4F11EE93-4C8C-4722-8035-4AA391D8BCD5}"/>
    <cellStyle name="Normal 5 5" xfId="351" xr:uid="{6786BC1E-1455-40A5-97D0-3F54E6BA537D}"/>
    <cellStyle name="Normal 5 5 2" xfId="495" xr:uid="{8525BBB9-A6CA-45BB-A7F6-037F1A75AB04}"/>
    <cellStyle name="Normal 5 6" xfId="395" xr:uid="{B590EA6B-DD12-45C5-B516-81E383565FBB}"/>
    <cellStyle name="Normal 5 7" xfId="479" xr:uid="{475C9D31-9E94-4DD8-81FD-CC89BFEAFFF6}"/>
    <cellStyle name="Normal 5 8" xfId="317" xr:uid="{01432787-077E-493D-BA97-A69E1BBB1CC9}"/>
    <cellStyle name="Normal 6" xfId="196" xr:uid="{74C16697-8220-47DA-9188-58B4A98FEC3C}"/>
    <cellStyle name="Normal 6 10" xfId="462" xr:uid="{584B8D64-4634-4F93-B88D-D474F066575D}"/>
    <cellStyle name="Normal 6 10 2" xfId="497" xr:uid="{AC0D34DF-E0C4-41C5-AB15-1300988BE349}"/>
    <cellStyle name="Normal 6 11" xfId="496" xr:uid="{3A2A6A38-1AA3-48E5-ACF0-CF0AD363C96F}"/>
    <cellStyle name="Normal 6 2" xfId="327" xr:uid="{291B51E6-BA2A-42E7-A45F-939EAD3B1EC9}"/>
    <cellStyle name="Normal 6 2 2" xfId="334" xr:uid="{D3B997F1-6D2E-4336-8C6F-4405E3C4151C}"/>
    <cellStyle name="Normal 6 2 2 2" xfId="343" xr:uid="{6BCBD2D2-3B28-491E-B36E-59EDF70FEFD7}"/>
    <cellStyle name="Normal 6 2 2 2 2" xfId="362" xr:uid="{155B96CC-9E12-4CD1-9FF3-43ABD15C5B4A}"/>
    <cellStyle name="Normal 6 2 2 2 2 2" xfId="501" xr:uid="{AC5BFC6E-3B65-4D24-BFCE-996F3739CD24}"/>
    <cellStyle name="Normal 6 2 2 2 3" xfId="500" xr:uid="{40C8B826-AC28-4D97-AB30-609250CFAB62}"/>
    <cellStyle name="Normal 6 2 2 3" xfId="361" xr:uid="{A06C7EB0-F4FB-4C68-B782-0F983503FAA0}"/>
    <cellStyle name="Normal 6 2 2 3 2" xfId="502" xr:uid="{96CF31BA-9C02-4CCD-9952-D06EB8422824}"/>
    <cellStyle name="Normal 6 2 2 4" xfId="499" xr:uid="{96503A98-FA06-4309-87FF-1CCC8ABB5B89}"/>
    <cellStyle name="Normal 6 2 3" xfId="342" xr:uid="{ED249622-2912-4E20-86A8-537DBCC1DDF3}"/>
    <cellStyle name="Normal 6 2 3 2" xfId="363" xr:uid="{B6ADEDF3-0A9B-44AC-978C-BE12F48B59A6}"/>
    <cellStyle name="Normal 6 2 3 2 2" xfId="504" xr:uid="{101AF594-B68A-4D24-985E-6608B8A0841B}"/>
    <cellStyle name="Normal 6 2 3 3" xfId="503" xr:uid="{18DED862-82D7-4107-A927-3AA28763B665}"/>
    <cellStyle name="Normal 6 2 4" xfId="360" xr:uid="{B12A5A68-4547-4DE8-BC23-2C9B8588B93E}"/>
    <cellStyle name="Normal 6 2 4 2" xfId="505" xr:uid="{9DE5B1A4-F004-431C-9E48-BB76AB2A7780}"/>
    <cellStyle name="Normal 6 2 5" xfId="463" xr:uid="{832E20EF-75D1-4E76-AE9A-8C5615B00C8C}"/>
    <cellStyle name="Normal 6 2 5 2" xfId="506" xr:uid="{2578C940-9BBF-4070-AB23-EC0E9D597F56}"/>
    <cellStyle name="Normal 6 2 6" xfId="498" xr:uid="{07CB5249-6332-4965-98A7-F50F15256EE3}"/>
    <cellStyle name="Normal 6 3" xfId="329" xr:uid="{0DD44977-F689-408C-9DB9-EFE452A9F9E6}"/>
    <cellStyle name="Normal 6 3 2" xfId="336" xr:uid="{5297EB9E-4279-4C1D-8A45-8602276FA0D5}"/>
    <cellStyle name="Normal 6 3 2 2" xfId="345" xr:uid="{D373BAC7-8EEB-4E85-AFE9-0CA033BE987E}"/>
    <cellStyle name="Normal 6 3 2 2 2" xfId="366" xr:uid="{26628B60-3E37-4B7F-954F-8DF170B6A5FB}"/>
    <cellStyle name="Normal 6 3 2 2 2 2" xfId="510" xr:uid="{FDE98C7B-4246-46C2-AA07-8C9A4E3A1B50}"/>
    <cellStyle name="Normal 6 3 2 2 3" xfId="509" xr:uid="{8A823C7D-7991-4ECD-9D0A-C95B331DF16C}"/>
    <cellStyle name="Normal 6 3 2 3" xfId="365" xr:uid="{3C3350DF-CFEB-43B3-B2BE-92D38DFB8A8C}"/>
    <cellStyle name="Normal 6 3 2 3 2" xfId="511" xr:uid="{420A7F7E-505B-4AA7-924A-328CA7D78224}"/>
    <cellStyle name="Normal 6 3 2 4" xfId="508" xr:uid="{84446E88-1427-4D8E-A75F-7834A03FCCF2}"/>
    <cellStyle name="Normal 6 3 3" xfId="344" xr:uid="{03952B5B-7EAC-4EB5-9DE1-A5C61EB1790D}"/>
    <cellStyle name="Normal 6 3 3 2" xfId="367" xr:uid="{FAA1A59C-0E95-487F-A819-46B70B45A140}"/>
    <cellStyle name="Normal 6 3 3 2 2" xfId="513" xr:uid="{46712059-DCE4-45BE-9CCA-1B9689EC98B5}"/>
    <cellStyle name="Normal 6 3 3 3" xfId="512" xr:uid="{EA019976-4D61-4887-BD4C-AE32961B1BD9}"/>
    <cellStyle name="Normal 6 3 4" xfId="364" xr:uid="{462DC147-F652-4769-AB6D-6317046FF139}"/>
    <cellStyle name="Normal 6 3 4 2" xfId="514" xr:uid="{2FE0EEE6-A4A3-4483-BD07-DF19DD09F1EA}"/>
    <cellStyle name="Normal 6 3 5" xfId="507" xr:uid="{AA3C4D4C-E5C6-4D80-A25E-FC112FF274F0}"/>
    <cellStyle name="Normal 6 4" xfId="331" xr:uid="{AF816B91-FF92-47B6-9821-E763D6EE03B6}"/>
    <cellStyle name="Normal 6 4 2" xfId="346" xr:uid="{E4A3FABF-C0F2-4617-8A2D-A0A7A3AA8577}"/>
    <cellStyle name="Normal 6 4 2 2" xfId="369" xr:uid="{DA8C3572-7FFE-4FFC-B478-0A608B2EA36A}"/>
    <cellStyle name="Normal 6 4 2 2 2" xfId="517" xr:uid="{DDAA469E-4F7F-4B1B-A3D0-1E40C1A03F5C}"/>
    <cellStyle name="Normal 6 4 2 3" xfId="516" xr:uid="{0A0EB32C-9796-4F37-A16A-37FC5144D4AB}"/>
    <cellStyle name="Normal 6 4 3" xfId="368" xr:uid="{9C02624F-CE3F-4F38-A35D-033FB56C4037}"/>
    <cellStyle name="Normal 6 4 3 2" xfId="518" xr:uid="{0E38B21D-6DF5-4338-B06D-5655A497F7E6}"/>
    <cellStyle name="Normal 6 4 4" xfId="515" xr:uid="{9BF7FFF0-3EB4-4091-9E00-CA9FA1E549FB}"/>
    <cellStyle name="Normal 6 5" xfId="341" xr:uid="{39BCA476-EAA3-40D7-B399-B12CA4709684}"/>
    <cellStyle name="Normal 6 5 2" xfId="370" xr:uid="{77AD6912-197E-4323-8B85-006BDB0F2A69}"/>
    <cellStyle name="Normal 6 5 2 2" xfId="520" xr:uid="{B4FC728E-A6A6-4544-9FE9-05E170F75800}"/>
    <cellStyle name="Normal 6 5 3" xfId="519" xr:uid="{E83F8610-E98C-438E-94F1-268563430D1C}"/>
    <cellStyle name="Normal 6 6" xfId="359" xr:uid="{F47BB582-81A8-41F2-85E0-644AF670AC7E}"/>
    <cellStyle name="Normal 6 6 2" xfId="521" xr:uid="{AAE49162-A0EB-4613-82A5-80E2E7244EF6}"/>
    <cellStyle name="Normal 6 7" xfId="396" xr:uid="{9FF7AF40-6BC8-4651-98F8-A13E09D789E4}"/>
    <cellStyle name="Normal 6 7 2" xfId="522" xr:uid="{077E1489-F306-40F6-B566-E6A4900335E8}"/>
    <cellStyle name="Normal 6 8" xfId="432" xr:uid="{5DB46C59-3781-4539-AA80-7789BC7A722D}"/>
    <cellStyle name="Normal 6 8 2" xfId="523" xr:uid="{1FC88BCE-ACA6-461E-B9A4-593226CDEAB1}"/>
    <cellStyle name="Normal 6 9" xfId="435" xr:uid="{F173A7BC-B3B4-4993-83C3-574E15738251}"/>
    <cellStyle name="Normal 6 9 2" xfId="524" xr:uid="{75A2EE0A-9BEB-465C-894B-EFB32F5EA7F6}"/>
    <cellStyle name="Normal 7" xfId="56" xr:uid="{C70DF671-5550-469A-900F-EC2AC48CC131}"/>
    <cellStyle name="Normal 7 2" xfId="328" xr:uid="{67CC3256-6704-4262-8111-AD942BB34D8D}"/>
    <cellStyle name="Normal 7 2 2" xfId="335" xr:uid="{DAE7C092-52EB-435E-A3B8-7F60CD2CA847}"/>
    <cellStyle name="Normal 7 2 2 2" xfId="349" xr:uid="{03CA72C9-BC06-4205-9CCD-6812065FF27C}"/>
    <cellStyle name="Normal 7 2 2 2 2" xfId="374" xr:uid="{A7F707D5-CAC2-4BFD-B4C9-845762F9DFBE}"/>
    <cellStyle name="Normal 7 2 2 2 2 2" xfId="529" xr:uid="{203F19ED-AA2A-4375-876F-A9C67A3B0E81}"/>
    <cellStyle name="Normal 7 2 2 2 3" xfId="528" xr:uid="{F53862C9-F708-41F3-80F4-FFF155AD6DC8}"/>
    <cellStyle name="Normal 7 2 2 3" xfId="373" xr:uid="{0461ED90-3354-479B-A36E-A470E342BC2C}"/>
    <cellStyle name="Normal 7 2 2 3 2" xfId="530" xr:uid="{14A5EA1C-D735-453D-9005-B412177A00FE}"/>
    <cellStyle name="Normal 7 2 2 4" xfId="527" xr:uid="{F66FFCAF-5FFC-43CD-9D87-573FEB256CAA}"/>
    <cellStyle name="Normal 7 2 3" xfId="348" xr:uid="{8D63EF92-514B-492D-B592-D8E4580870EB}"/>
    <cellStyle name="Normal 7 2 3 2" xfId="375" xr:uid="{4C96A61F-377A-48D5-8925-3718EF96232B}"/>
    <cellStyle name="Normal 7 2 3 2 2" xfId="532" xr:uid="{09706D63-F72B-49D1-945E-72A7D31CC13E}"/>
    <cellStyle name="Normal 7 2 3 3" xfId="531" xr:uid="{509AE553-6997-4E31-B6D6-629027FD8511}"/>
    <cellStyle name="Normal 7 2 4" xfId="372" xr:uid="{E27B4B98-324F-4EC7-AAF6-2F08F660E2C0}"/>
    <cellStyle name="Normal 7 2 4 2" xfId="533" xr:uid="{6AAF3D36-16EE-439B-AEC0-F7373DCB8521}"/>
    <cellStyle name="Normal 7 2 5" xfId="464" xr:uid="{C0E9D699-8198-4B53-86E0-DB91E03F11E4}"/>
    <cellStyle name="Normal 7 2 5 2" xfId="534" xr:uid="{3B9A6999-F68A-4D2B-AB62-F1C1F17994FC}"/>
    <cellStyle name="Normal 7 2 6" xfId="526" xr:uid="{72BF2DA2-35A8-4A3D-A40C-F2997DCEC459}"/>
    <cellStyle name="Normal 7 3" xfId="332" xr:uid="{50A3FA7B-8AA2-4D86-8208-96F490E7CAF7}"/>
    <cellStyle name="Normal 7 3 2" xfId="350" xr:uid="{9CE77A14-2B65-4251-A9F8-846375D1169D}"/>
    <cellStyle name="Normal 7 3 2 2" xfId="377" xr:uid="{D53B2274-080F-4F4D-9A19-0C4132B328D2}"/>
    <cellStyle name="Normal 7 3 2 2 2" xfId="537" xr:uid="{A5659ED0-7E65-45A3-9607-0C87A006FE07}"/>
    <cellStyle name="Normal 7 3 2 3" xfId="536" xr:uid="{3925FBA5-C494-48A2-B2B7-D3E5385D79CB}"/>
    <cellStyle name="Normal 7 3 3" xfId="376" xr:uid="{B020E678-952B-4AF3-A5E4-5AA5B673BD3E}"/>
    <cellStyle name="Normal 7 3 3 2" xfId="538" xr:uid="{3F60A299-B6B7-4147-BBA7-1E2BB68BE33F}"/>
    <cellStyle name="Normal 7 3 4" xfId="535" xr:uid="{3F4526F5-9CFA-459D-B311-2FD1BC2F0A02}"/>
    <cellStyle name="Normal 7 4" xfId="347" xr:uid="{31269D53-FA35-4CDC-BB45-4A66B9AAAC49}"/>
    <cellStyle name="Normal 7 4 2" xfId="378" xr:uid="{A944037E-2AAC-4546-A07B-1C62B2E69142}"/>
    <cellStyle name="Normal 7 4 2 2" xfId="540" xr:uid="{C9B25A50-DDAD-4AF5-9759-26BE37410F3D}"/>
    <cellStyle name="Normal 7 4 3" xfId="539" xr:uid="{53C0982A-C032-4E82-BCE6-C7FF30BF6428}"/>
    <cellStyle name="Normal 7 5" xfId="371" xr:uid="{E534B099-97A2-459F-AC3B-685E662C32A9}"/>
    <cellStyle name="Normal 7 5 2" xfId="541" xr:uid="{35D029D9-9EF6-4D15-A33B-676D6FF7A1A1}"/>
    <cellStyle name="Normal 7 6" xfId="384" xr:uid="{7FC79651-053F-4277-8FB4-F773C2CBFFD1}"/>
    <cellStyle name="Normal 7 7" xfId="525" xr:uid="{0CE32725-2553-4924-8A10-11C6AFC6DD4D}"/>
    <cellStyle name="Normal 7 8" xfId="325" xr:uid="{E6684B8E-BDA5-404F-BE20-6F5372A7294E}"/>
    <cellStyle name="Normal 8" xfId="272" xr:uid="{C3B35B9C-FE8C-43E6-B580-410EB3D4B860}"/>
    <cellStyle name="Normal 8 2" xfId="466" xr:uid="{72C674F7-84A8-4F28-882F-720600AA1843}"/>
    <cellStyle name="Normal 8 3" xfId="465" xr:uid="{D562FEC9-CDF7-4AAD-A8D9-582D77CE4EF1}"/>
    <cellStyle name="Normal 9" xfId="379" xr:uid="{B36B29E2-1793-4EE3-856A-323560699E99}"/>
    <cellStyle name="Normal 9 2" xfId="542" xr:uid="{4A3FC5E6-802E-4B7A-9A60-293363B5090E}"/>
    <cellStyle name="Normal GHG Numbers (0.00)" xfId="197" xr:uid="{76A6AB93-6930-40F6-A134-B0F53273B37B}"/>
    <cellStyle name="Normal GHG Numbers (0.00) 2" xfId="198" xr:uid="{B9BE4F64-8853-4628-9739-C2C942ADF937}"/>
    <cellStyle name="Normal GHG Numbers (0.00) 3" xfId="59" xr:uid="{4E5387E7-6DB0-4C32-8305-16869421979A}"/>
    <cellStyle name="Normal GHG Numbers (0.00) 3 2" xfId="467" xr:uid="{C02F5217-D946-41A4-A3BD-B52A424AD7E2}"/>
    <cellStyle name="Normal GHG Numbers (0.00) 3 2 2" xfId="616" xr:uid="{60F1690E-79A3-4478-A4DB-DD89C7657C0A}"/>
    <cellStyle name="Normal GHG Numbers (0.00) 3 2 2 2" xfId="831" xr:uid="{4FD50CC3-A2C7-4FA7-8831-BDCA2701BF38}"/>
    <cellStyle name="Normal GHG Numbers (0.00) 3 2 2 2 2" xfId="1544" xr:uid="{6E1BE582-D6DF-4368-BB0B-7950E736EF8F}"/>
    <cellStyle name="Normal GHG Numbers (0.00) 3 2 2 2 3" xfId="1070" xr:uid="{F62475C0-BCC9-4405-80F1-4C1466D10A8D}"/>
    <cellStyle name="Normal GHG Numbers (0.00) 3 2 2 2 4" xfId="2194" xr:uid="{9952FC4D-DAD7-4796-BFBD-184EB7EE1D18}"/>
    <cellStyle name="Normal GHG Numbers (0.00) 3 2 2 3" xfId="1336" xr:uid="{400BC8DB-518A-4C98-B957-8C8E2309160F}"/>
    <cellStyle name="Normal GHG Numbers (0.00) 3 2 2 4" xfId="1110" xr:uid="{225457B7-E254-4C67-B631-5169C39A5A12}"/>
    <cellStyle name="Normal GHG Numbers (0.00) 3 2 2 5" xfId="1988" xr:uid="{8C4F7674-0A52-4B49-ACAF-D0BD7CCA739C}"/>
    <cellStyle name="Normal GHG Numbers (0.00) 3 2 3" xfId="757" xr:uid="{1BDAC876-2676-4548-A785-9BB2D1E00C06}"/>
    <cellStyle name="Normal GHG Numbers (0.00) 3 2 3 2" xfId="1470" xr:uid="{1B66A374-FB0E-4976-832A-A750D8B354D9}"/>
    <cellStyle name="Normal GHG Numbers (0.00) 3 2 3 3" xfId="1759" xr:uid="{7F57D123-8A04-40AE-8CD7-D0E216E23599}"/>
    <cellStyle name="Normal GHG Numbers (0.00) 3 2 3 4" xfId="2120" xr:uid="{DDBCD2DF-B706-456F-B695-3682C2C4D1D2}"/>
    <cellStyle name="Normal GHG Numbers (0.00) 3 3" xfId="397" xr:uid="{BF2C9705-2B34-4854-85C3-3727DBE8B758}"/>
    <cellStyle name="Normal GHG Numbers (0.00) 3 3 2" xfId="675" xr:uid="{AFC39E04-2E71-4362-AA1B-399A6EEF792B}"/>
    <cellStyle name="Normal GHG Numbers (0.00) 3 3 2 2" xfId="890" xr:uid="{94E38728-4F17-4F85-AB96-17AE2D098131}"/>
    <cellStyle name="Normal GHG Numbers (0.00) 3 3 2 2 2" xfId="1603" xr:uid="{D41291B5-97F7-45BA-8BA0-A5D61C1ABE2F}"/>
    <cellStyle name="Normal GHG Numbers (0.00) 3 3 2 2 3" xfId="1667" xr:uid="{0FAC41C5-C496-4779-887A-856FE0636D23}"/>
    <cellStyle name="Normal GHG Numbers (0.00) 3 3 2 2 4" xfId="2253" xr:uid="{F55D8926-AD51-4B25-A03E-969823AB7458}"/>
    <cellStyle name="Normal GHG Numbers (0.00) 3 3 2 3" xfId="1395" xr:uid="{7247452B-9FEA-4E7C-97DA-CD38DF24ED13}"/>
    <cellStyle name="Normal GHG Numbers (0.00) 3 3 2 4" xfId="1225" xr:uid="{BC697149-8D66-41E9-BFF6-8ACD53A990BD}"/>
    <cellStyle name="Normal GHG Numbers (0.00) 3 3 2 5" xfId="2047" xr:uid="{7D319EAA-16AD-4E18-989C-582208130139}"/>
    <cellStyle name="Normal GHG Numbers (0.00) 3 3 3" xfId="572" xr:uid="{DA60D841-106A-4FF7-9CA0-AF51625EBA46}"/>
    <cellStyle name="Normal GHG Numbers (0.00) 3 3 3 2" xfId="787" xr:uid="{C7EF41CA-3680-4FD0-976A-59F71A57C766}"/>
    <cellStyle name="Normal GHG Numbers (0.00) 3 3 3 2 2" xfId="1500" xr:uid="{D4CE934D-15D6-44ED-A4E6-C779637475CA}"/>
    <cellStyle name="Normal GHG Numbers (0.00) 3 3 3 2 3" xfId="994" xr:uid="{D0192E98-7FB7-438B-922A-055C61758ECE}"/>
    <cellStyle name="Normal GHG Numbers (0.00) 3 3 3 2 4" xfId="2150" xr:uid="{75DD3B17-FAA6-42F1-9D02-E383C68F1D94}"/>
    <cellStyle name="Normal GHG Numbers (0.00) 3 3 3 3" xfId="1292" xr:uid="{C10D9770-2FAD-41DA-95AB-B53B57601356}"/>
    <cellStyle name="Normal GHG Numbers (0.00) 3 3 3 4" xfId="1128" xr:uid="{F6BF98A3-CDCF-4F29-B8B2-CFEDBD3ECC91}"/>
    <cellStyle name="Normal GHG Numbers (0.00) 3 3 3 5" xfId="1944" xr:uid="{40583E4D-3FBF-4754-998B-F97E1ACBA37A}"/>
    <cellStyle name="Normal GHG Numbers (0.00) 3 3 4" xfId="705" xr:uid="{5D6D3920-8DB7-4868-9B76-9A3517226A76}"/>
    <cellStyle name="Normal GHG Numbers (0.00) 3 3 4 2" xfId="920" xr:uid="{0683BFE5-AD83-4611-8FB4-08A5170D47B1}"/>
    <cellStyle name="Normal GHG Numbers (0.00) 3 3 4 2 2" xfId="1633" xr:uid="{2C4C3421-8B51-4D79-9089-4D5D102F3550}"/>
    <cellStyle name="Normal GHG Numbers (0.00) 3 3 4 2 3" xfId="1905" xr:uid="{5B33B448-E164-422E-9838-E16EFA2BA62B}"/>
    <cellStyle name="Normal GHG Numbers (0.00) 3 3 4 2 4" xfId="2283" xr:uid="{ECAC18AB-CBBC-42F0-ABCC-03D14D15BD56}"/>
    <cellStyle name="Normal GHG Numbers (0.00) 3 3 4 3" xfId="1425" xr:uid="{571F0A6B-DB23-4FD3-8CE5-0C63662052A2}"/>
    <cellStyle name="Normal GHG Numbers (0.00) 3 3 4 4" xfId="1875" xr:uid="{4402889C-8075-4512-8FF5-3F8BC1A344B6}"/>
    <cellStyle name="Normal GHG Numbers (0.00) 3 3 4 5" xfId="2077" xr:uid="{A33209E0-369F-425A-A5A0-C77E4723E38B}"/>
    <cellStyle name="Normal GHG Numbers (0.00) 3 3 5" xfId="1174" xr:uid="{C251E45D-0342-4DAD-9C83-FA40E4AD526F}"/>
    <cellStyle name="Normal GHG Numbers (0.00) 3 3 6" xfId="1690" xr:uid="{07F5A262-4A94-4475-BEFA-4A7DB2EA31C9}"/>
    <cellStyle name="Normal GHG Numbers (0.00) 3 3 7" xfId="934" xr:uid="{DFAB1CE6-CD03-4742-A893-7712E9A48E70}"/>
    <cellStyle name="Normal GHG Numbers (0.00) 3 4" xfId="199" xr:uid="{2C0802AB-9A45-436E-87FD-2F589F8C7EFB}"/>
    <cellStyle name="Normal GHG Textfiels Bold" xfId="9" xr:uid="{00000000-0005-0000-0000-00000F000000}"/>
    <cellStyle name="Normal GHG Textfiels Bold 2" xfId="200" xr:uid="{2AF8AB9E-E427-4EDC-950A-7B3B5A8E8B98}"/>
    <cellStyle name="Normal GHG Textfiels Bold 3" xfId="201" xr:uid="{5E57B0AA-E81E-474B-851B-A50C553A9743}"/>
    <cellStyle name="Normal GHG Textfiels Bold 3 2" xfId="468" xr:uid="{8071D63F-39BB-46AC-B187-F6215D99A747}"/>
    <cellStyle name="Normal GHG Textfiels Bold 3 2 2" xfId="560" xr:uid="{4C78F1C9-F057-44A0-AFE5-4E13FA6FF16C}"/>
    <cellStyle name="Normal GHG Textfiels Bold 3 2 2 2" xfId="775" xr:uid="{13696583-4729-44B7-B10C-2DFDAA3EB6CB}"/>
    <cellStyle name="Normal GHG Textfiels Bold 3 2 2 2 2" xfId="1488" xr:uid="{47F2013F-A345-487C-A885-5F7BDD947178}"/>
    <cellStyle name="Normal GHG Textfiels Bold 3 2 2 2 3" xfId="1163" xr:uid="{9436654C-4434-4D9C-9F62-F0918E49414B}"/>
    <cellStyle name="Normal GHG Textfiels Bold 3 2 2 2 4" xfId="2138" xr:uid="{E6D010DB-314B-41B0-8753-7CD9A683761B}"/>
    <cellStyle name="Normal GHG Textfiels Bold 3 2 2 3" xfId="1280" xr:uid="{EA0DF71E-20DE-41CE-8D30-5A67DC5EF341}"/>
    <cellStyle name="Normal GHG Textfiels Bold 3 2 2 4" xfId="1699" xr:uid="{3FBD8FD2-B9CB-48E3-BBD6-F5380462213C}"/>
    <cellStyle name="Normal GHG Textfiels Bold 3 2 2 5" xfId="1932" xr:uid="{F1038D0D-F68A-4763-AE64-38E84F408B11}"/>
    <cellStyle name="Normal GHG Textfiels Bold 3 2 3" xfId="758" xr:uid="{7F88DCD7-AC53-4AE2-A105-89BC9DF80583}"/>
    <cellStyle name="Normal GHG Textfiels Bold 3 2 3 2" xfId="1471" xr:uid="{C5C47307-50B6-433D-8141-CB18206B1248}"/>
    <cellStyle name="Normal GHG Textfiels Bold 3 2 3 3" xfId="1889" xr:uid="{27C7A909-2ECE-40D4-B50E-FF53CD05787B}"/>
    <cellStyle name="Normal GHG Textfiels Bold 3 2 3 4" xfId="2121" xr:uid="{8400D26F-E8C7-4BA1-8CD7-7526800D7924}"/>
    <cellStyle name="Normal GHG Textfiels Bold 3 3" xfId="398" xr:uid="{F879D2CD-4BDC-4CED-9362-9B38684D341F}"/>
    <cellStyle name="Normal GHG Textfiels Bold 3 3 2" xfId="676" xr:uid="{0C13B675-3E18-4F63-A0EF-C81739AA938A}"/>
    <cellStyle name="Normal GHG Textfiels Bold 3 3 2 2" xfId="891" xr:uid="{2831B54A-C9FB-4846-AA01-640FCF91A601}"/>
    <cellStyle name="Normal GHG Textfiels Bold 3 3 2 2 2" xfId="1604" xr:uid="{B352DC9F-28C6-4E9B-8675-C1B9A45D65EC}"/>
    <cellStyle name="Normal GHG Textfiels Bold 3 3 2 2 3" xfId="1827" xr:uid="{CDAA8BAA-9A45-4458-9894-B4AF969D8EBF}"/>
    <cellStyle name="Normal GHG Textfiels Bold 3 3 2 2 4" xfId="2254" xr:uid="{23432C56-AC03-4B3A-ABF2-FA7F4EF4B8E0}"/>
    <cellStyle name="Normal GHG Textfiels Bold 3 3 2 3" xfId="1396" xr:uid="{4D4F65E0-BACE-414A-9119-D89B01B0D674}"/>
    <cellStyle name="Normal GHG Textfiels Bold 3 3 2 4" xfId="1091" xr:uid="{5082EF79-4C2D-40FA-AA9F-8E854420DD13}"/>
    <cellStyle name="Normal GHG Textfiels Bold 3 3 2 5" xfId="2048" xr:uid="{3A34EF54-F8AE-4C7F-81BF-89EB74E253B6}"/>
    <cellStyle name="Normal GHG Textfiels Bold 3 3 3" xfId="619" xr:uid="{2CB891CC-37F1-4888-B75E-19901F39DEFC}"/>
    <cellStyle name="Normal GHG Textfiels Bold 3 3 3 2" xfId="834" xr:uid="{51D2F3BA-FC4E-48E4-8173-4AA783D9C9C7}"/>
    <cellStyle name="Normal GHG Textfiels Bold 3 3 3 2 2" xfId="1547" xr:uid="{679EE10D-4275-418B-9383-C23E10726E8E}"/>
    <cellStyle name="Normal GHG Textfiels Bold 3 3 3 2 3" xfId="1768" xr:uid="{D77D77D6-C40B-4DAE-886C-F15A872F17C2}"/>
    <cellStyle name="Normal GHG Textfiels Bold 3 3 3 2 4" xfId="2197" xr:uid="{BE194F84-0550-45AD-BF7B-B58231A3FFCA}"/>
    <cellStyle name="Normal GHG Textfiels Bold 3 3 3 3" xfId="1339" xr:uid="{330100A2-BBD5-43BE-A416-53136965AE0A}"/>
    <cellStyle name="Normal GHG Textfiels Bold 3 3 3 4" xfId="89" xr:uid="{C8F6774A-C169-4A4B-AF69-34BEC104A817}"/>
    <cellStyle name="Normal GHG Textfiels Bold 3 3 3 5" xfId="1991" xr:uid="{AE7D4134-2CC0-4F6C-AFD6-3BBDCA405B66}"/>
    <cellStyle name="Normal GHG Textfiels Bold 3 3 4" xfId="594" xr:uid="{23065C1B-BC8F-42A8-BBDA-9AFC0D55AF41}"/>
    <cellStyle name="Normal GHG Textfiels Bold 3 3 4 2" xfId="809" xr:uid="{C83DB945-0632-4BF6-86F6-7A3849C1CB7C}"/>
    <cellStyle name="Normal GHG Textfiels Bold 3 3 4 2 2" xfId="1522" xr:uid="{02A10A5C-AEC2-4DC7-AD34-2A3A9B2947AF}"/>
    <cellStyle name="Normal GHG Textfiels Bold 3 3 4 2 3" xfId="1661" xr:uid="{353FA194-40A4-4F60-AA4C-6684163EB0B6}"/>
    <cellStyle name="Normal GHG Textfiels Bold 3 3 4 2 4" xfId="2172" xr:uid="{EF621F48-E1A4-4DF0-ABA7-933090576CAE}"/>
    <cellStyle name="Normal GHG Textfiels Bold 3 3 4 3" xfId="1314" xr:uid="{2FD89A5F-B1E1-4478-ABE6-EF5155E28679}"/>
    <cellStyle name="Normal GHG Textfiels Bold 3 3 4 4" xfId="1154" xr:uid="{AD4E6845-AE1F-4889-A432-4AB793FFD1CB}"/>
    <cellStyle name="Normal GHG Textfiels Bold 3 3 4 5" xfId="1966" xr:uid="{4457A1E5-3226-410E-972E-004BD31D2C19}"/>
    <cellStyle name="Normal GHG Textfiels Bold 3 3 5" xfId="1175" xr:uid="{13155997-ACB9-47CC-A67A-6EDCB4C44833}"/>
    <cellStyle name="Normal GHG Textfiels Bold 3 3 6" xfId="1251" xr:uid="{94FB4CB8-0556-44AA-BD96-3CBB07AD4629}"/>
    <cellStyle name="Normal GHG Textfiels Bold 3 3 7" xfId="1811" xr:uid="{23D1EB41-320E-474C-8EFB-EEE63B4E41FF}"/>
    <cellStyle name="Normal GHG whole table" xfId="33" xr:uid="{E9B0A6FD-9EBD-45D9-8CA3-05C1FCB754A1}"/>
    <cellStyle name="Normal GHG whole table 2" xfId="469" xr:uid="{D885C2A4-96AF-4226-A29B-7034C1844DF0}"/>
    <cellStyle name="Normal GHG whole table 2 2" xfId="615" xr:uid="{B742FE80-D135-45B8-A34F-7423B3670462}"/>
    <cellStyle name="Normal GHG whole table 2 2 2" xfId="830" xr:uid="{9E07BB11-7125-477E-B835-0338A0211FFD}"/>
    <cellStyle name="Normal GHG whole table 2 2 2 2" xfId="1543" xr:uid="{FEBEAD36-BA11-4DEA-B407-9E997D022083}"/>
    <cellStyle name="Normal GHG whole table 2 2 2 3" xfId="1809" xr:uid="{AC2C85DC-A465-414F-A003-F629569F66EC}"/>
    <cellStyle name="Normal GHG whole table 2 2 2 4" xfId="2193" xr:uid="{0AAA71FF-1C52-4B91-B47A-69DE7A0CBD3E}"/>
    <cellStyle name="Normal GHG whole table 2 2 3" xfId="1335" xr:uid="{F50DFC37-97E9-4951-AF5E-A25862D09723}"/>
    <cellStyle name="Normal GHG whole table 2 2 4" xfId="1792" xr:uid="{97F3278E-BF1B-4686-862A-8EFF367E1567}"/>
    <cellStyle name="Normal GHG whole table 2 2 5" xfId="1987" xr:uid="{4768CBBC-71F6-43EA-B804-F05003EC1B97}"/>
    <cellStyle name="Normal GHG whole table 2 3" xfId="759" xr:uid="{5FE0D62F-3A72-44D8-9369-ADE1D10FAF1C}"/>
    <cellStyle name="Normal GHG whole table 2 3 2" xfId="1472" xr:uid="{458A55A5-21E1-4C30-B2E7-F4F4314DA21D}"/>
    <cellStyle name="Normal GHG whole table 2 3 3" xfId="1799" xr:uid="{42DE0C64-8143-4DB5-8348-5AB3F402E090}"/>
    <cellStyle name="Normal GHG whole table 2 3 4" xfId="2122" xr:uid="{8FE61FE9-5EB9-4006-BE89-73DFC7A13B7F}"/>
    <cellStyle name="Normal GHG whole table 3" xfId="318" xr:uid="{D982142E-673E-4065-87B6-75CB90AF9970}"/>
    <cellStyle name="Normal GHG whole table 3 2" xfId="655" xr:uid="{B03139D7-CA64-480F-8D51-D9B2F7D94CBB}"/>
    <cellStyle name="Normal GHG whole table 3 2 2" xfId="870" xr:uid="{8AF971B3-21B4-4EA6-82AD-F9021D504C86}"/>
    <cellStyle name="Normal GHG whole table 3 2 2 2" xfId="1583" xr:uid="{04F045CF-9AD0-42D2-AF40-0A3A8679F754}"/>
    <cellStyle name="Normal GHG whole table 3 2 2 3" xfId="1873" xr:uid="{694BA5F1-5F2D-45EC-B9F9-C2D51F0126D4}"/>
    <cellStyle name="Normal GHG whole table 3 2 2 4" xfId="2233" xr:uid="{1216C8B1-EFFF-4189-A46F-B163019A11A5}"/>
    <cellStyle name="Normal GHG whole table 3 2 3" xfId="1375" xr:uid="{A4D00CF7-31F1-4083-B330-2A4B5548CEE3}"/>
    <cellStyle name="Normal GHG whole table 3 2 4" xfId="975" xr:uid="{3EAD1C09-5235-4F8D-9C07-9A1763152F40}"/>
    <cellStyle name="Normal GHG whole table 3 2 5" xfId="2027" xr:uid="{76CF6346-0297-4FA2-A495-5F12D69183BD}"/>
    <cellStyle name="Normal GHG whole table 3 3" xfId="576" xr:uid="{42AA7ABA-5D67-48EA-8892-A76D0FE5AD0F}"/>
    <cellStyle name="Normal GHG whole table 3 3 2" xfId="791" xr:uid="{4271830A-43CA-4F05-ADAF-7B5F3E9DC6AB}"/>
    <cellStyle name="Normal GHG whole table 3 3 2 2" xfId="1504" xr:uid="{5B27B05F-EB78-4BB9-B626-F6F75A33CCC5}"/>
    <cellStyle name="Normal GHG whole table 3 3 2 3" xfId="999" xr:uid="{486E1AAF-06A6-4465-A534-97EA0D361509}"/>
    <cellStyle name="Normal GHG whole table 3 3 2 4" xfId="2154" xr:uid="{D8EE379B-A63E-4506-8058-A29B42875751}"/>
    <cellStyle name="Normal GHG whole table 3 3 3" xfId="1296" xr:uid="{F4669DCD-3776-4DF7-8948-658A173328CA}"/>
    <cellStyle name="Normal GHG whole table 3 3 4" xfId="1185" xr:uid="{DA24849B-B34B-43F0-99DC-331B6845F490}"/>
    <cellStyle name="Normal GHG whole table 3 3 5" xfId="1948" xr:uid="{967FC42D-3CC8-4604-A433-0C76F0CCF034}"/>
    <cellStyle name="Normal GHG whole table 3 4" xfId="663" xr:uid="{04338EC3-FCCC-4C4D-AA40-A3C4ED0F0EC5}"/>
    <cellStyle name="Normal GHG whole table 3 4 2" xfId="878" xr:uid="{8CD56FA7-1C02-4818-9776-13D4F9D30CE9}"/>
    <cellStyle name="Normal GHG whole table 3 4 2 2" xfId="1591" xr:uid="{872D2E43-0FDC-4C91-A9EA-58A4DE14CF02}"/>
    <cellStyle name="Normal GHG whole table 3 4 2 3" xfId="1822" xr:uid="{9F8A2DE9-230A-4A05-9F17-21ACDE452D89}"/>
    <cellStyle name="Normal GHG whole table 3 4 2 4" xfId="2241" xr:uid="{9B56F46F-C810-4A52-90C0-F857A0FCE10E}"/>
    <cellStyle name="Normal GHG whole table 3 4 3" xfId="1383" xr:uid="{BCA86298-111E-44BF-BAD8-DFAC31CE4831}"/>
    <cellStyle name="Normal GHG whole table 3 4 4" xfId="1140" xr:uid="{4D36E32C-96BD-4501-9CF7-E7C177587220}"/>
    <cellStyle name="Normal GHG whole table 3 4 5" xfId="2035" xr:uid="{8557C4D4-3B38-4A10-AE2F-B303AFE0A4D8}"/>
    <cellStyle name="Normal GHG whole table 3 5" xfId="1115" xr:uid="{3375449A-2DB3-47C4-AC25-1E5AC2CA5E8F}"/>
    <cellStyle name="Normal GHG whole table 3 6" xfId="1187" xr:uid="{5A56F0A9-71AC-4B6B-845A-B3AA23924E9E}"/>
    <cellStyle name="Normal GHG whole table 3 7" xfId="68" xr:uid="{6FDD76E4-04FD-4ABB-B398-A3A35FCBC6B9}"/>
    <cellStyle name="Normal GHG whole table 4" xfId="105" xr:uid="{25324109-3CAD-40C1-AB9E-7B28BF9D8769}"/>
    <cellStyle name="Normal GHG-Shade" xfId="14" xr:uid="{00000000-0005-0000-0000-000010000000}"/>
    <cellStyle name="Normal GHG-Shade 2" xfId="202" xr:uid="{7EBC447B-49C4-4BA7-B7A9-F6F8B27FFEC9}"/>
    <cellStyle name="Normal GHG-Shade 2 2" xfId="203" xr:uid="{1881C089-E4B1-4550-A48F-1C674D6038AB}"/>
    <cellStyle name="Normal GHG-Shade 2 3" xfId="204" xr:uid="{35FA3135-F81F-4219-BAE9-0678A29D9028}"/>
    <cellStyle name="Normal GHG-Shade 2 4" xfId="234" xr:uid="{4877E4D5-96DD-4672-9981-085850EF84CC}"/>
    <cellStyle name="Normal GHG-Shade 2 5" xfId="399" xr:uid="{326F6D79-E075-4268-8474-042634E23A33}"/>
    <cellStyle name="Normal GHG-Shade 3" xfId="205" xr:uid="{1C27611F-9A4A-42E8-82F2-B01D8C1D3CD9}"/>
    <cellStyle name="Normal GHG-Shade 3 2" xfId="206" xr:uid="{B87D9F63-FC6B-42BA-AD6F-4C34FF2B77ED}"/>
    <cellStyle name="Normal GHG-Shade 4" xfId="207" xr:uid="{4898E8F5-AE24-4AEB-A9A1-7343FC729D93}"/>
    <cellStyle name="Normal GHG-Shade 4 2" xfId="470" xr:uid="{F0A16543-AC28-429F-98D6-76F114D7AD35}"/>
    <cellStyle name="Normál_Munka1" xfId="48" xr:uid="{BE708FD1-4E5B-48C9-B6DB-85B91B4509CF}"/>
    <cellStyle name="Note 2" xfId="208" xr:uid="{CAEE197D-8820-4C98-8BD8-BA7A9D56A892}"/>
    <cellStyle name="Note 2 2" xfId="598" xr:uid="{09503AEA-A548-4D35-AF85-CC144AEE4E54}"/>
    <cellStyle name="Note 2 2 2" xfId="813" xr:uid="{5B6F2D0B-D78C-4088-ABBE-3C16D801BD6C}"/>
    <cellStyle name="Note 2 2 2 2" xfId="1526" xr:uid="{2E42993B-57FB-4FA3-8F19-32A7CD9210DA}"/>
    <cellStyle name="Note 2 2 2 3" xfId="930" xr:uid="{018C14F1-7F5C-46BE-8625-29E36C71CB18}"/>
    <cellStyle name="Note 2 2 2 4" xfId="2176" xr:uid="{286A17BE-C39B-4BE1-8800-363CC5F7AB55}"/>
    <cellStyle name="Note 2 2 3" xfId="1318" xr:uid="{EE4136E6-7FD3-47F0-B65B-55760A219C30}"/>
    <cellStyle name="Note 2 2 4" xfId="1184" xr:uid="{45729245-8CFA-4B0A-A347-337705990318}"/>
    <cellStyle name="Note 2 2 5" xfId="1970" xr:uid="{CCCC05BA-5604-4413-B03B-A1B4FA1878E2}"/>
    <cellStyle name="Note 2 3" xfId="662" xr:uid="{C1AE6A17-9FB4-4038-A649-2308FF7D02DC}"/>
    <cellStyle name="Note 2 3 2" xfId="877" xr:uid="{975A473D-B27E-47EB-A89A-527A3EEBEF05}"/>
    <cellStyle name="Note 2 3 2 2" xfId="1590" xr:uid="{3BB72216-081B-43EE-B7B1-8FC9D8E00C72}"/>
    <cellStyle name="Note 2 3 2 3" xfId="1698" xr:uid="{63F6F43B-8B9C-4AE5-8E4C-254661967DFF}"/>
    <cellStyle name="Note 2 3 2 4" xfId="2240" xr:uid="{B8671843-369A-443C-B4F6-519D565035F1}"/>
    <cellStyle name="Note 2 3 3" xfId="1382" xr:uid="{356C9460-ED05-425A-9C58-308466798931}"/>
    <cellStyle name="Note 2 3 4" xfId="1808" xr:uid="{F2599651-53FE-40E7-876C-334D843A2CF0}"/>
    <cellStyle name="Note 2 3 5" xfId="2034" xr:uid="{6151CAAB-A72D-40A6-8A6F-15037E16D828}"/>
    <cellStyle name="Note 2 4" xfId="557" xr:uid="{10CA5DCA-76AB-416F-8624-7C2528E33585}"/>
    <cellStyle name="Note 2 4 2" xfId="772" xr:uid="{27E60882-4E8C-4CED-9695-827CBD54D3DF}"/>
    <cellStyle name="Note 2 4 2 2" xfId="1485" xr:uid="{367CFF13-7803-4985-A96B-9CFFF1F32E52}"/>
    <cellStyle name="Note 2 4 2 3" xfId="945" xr:uid="{425E1CEC-1CFD-4A54-BDAA-F497A43F9E7F}"/>
    <cellStyle name="Note 2 4 2 4" xfId="2135" xr:uid="{9EFE570D-AE4F-47E5-8C1F-A76C3CE4CD80}"/>
    <cellStyle name="Note 2 4 3" xfId="1277" xr:uid="{FD7D59F3-843B-43DE-9EDF-B304239EC77F}"/>
    <cellStyle name="Note 2 4 4" xfId="1010" xr:uid="{C3B150E2-E2AA-47B6-977C-546B8E1B2EEB}"/>
    <cellStyle name="Note 2 4 5" xfId="1929" xr:uid="{F2E2FC76-9867-48BB-B254-9917EC6DA7E3}"/>
    <cellStyle name="Note 2 5" xfId="721" xr:uid="{FC2D1195-E0EE-457E-A953-8D296C0276B6}"/>
    <cellStyle name="Note 2 5 2" xfId="1441" xr:uid="{0197B550-0251-4AF7-99C8-E77DCCF2AFD4}"/>
    <cellStyle name="Note 2 5 3" xfId="1181" xr:uid="{25869A0F-C421-4449-9E73-FE23E7929AEF}"/>
    <cellStyle name="Note 2 5 4" xfId="2092" xr:uid="{B3BB326F-F291-47D5-AB3C-84CAA749EA0F}"/>
    <cellStyle name="Note 2 6" xfId="1036" xr:uid="{B6EA0749-7474-45EE-BB82-6E5F83913D25}"/>
    <cellStyle name="Note 2 7" xfId="1152" xr:uid="{E4CB69E4-0EBC-4455-8FD3-06355BED2691}"/>
    <cellStyle name="Note 2 8" xfId="990" xr:uid="{ADFEEF7F-8F37-4B2E-A2B2-48FA2D88260A}"/>
    <cellStyle name="Note 3" xfId="273" xr:uid="{724F3BDF-F1B0-4C1A-801B-A0EB8845AE2F}"/>
    <cellStyle name="Note 3 2" xfId="626" xr:uid="{1091C831-0EC0-441C-A3A6-65A431499214}"/>
    <cellStyle name="Note 3 2 2" xfId="841" xr:uid="{7FFEE7A3-AE60-4DB0-9D50-5FA7CD01CB60}"/>
    <cellStyle name="Note 3 2 2 2" xfId="1554" xr:uid="{915FD6B5-05CC-4596-825A-1576B7767448}"/>
    <cellStyle name="Note 3 2 2 3" xfId="1662" xr:uid="{50427A16-ABFD-4CC8-A9A0-9F8E173733D9}"/>
    <cellStyle name="Note 3 2 2 4" xfId="2204" xr:uid="{63D2D370-3310-4FB4-9BC1-1442DC2AD061}"/>
    <cellStyle name="Note 3 2 3" xfId="1346" xr:uid="{23345041-74D7-45EA-B9A8-29F97D6BFA65}"/>
    <cellStyle name="Note 3 2 4" xfId="1089" xr:uid="{7DD68193-434C-4C0A-9633-27C2183B3475}"/>
    <cellStyle name="Note 3 2 5" xfId="1998" xr:uid="{2CC40A6D-95B7-4E48-A20F-1E6AF0256973}"/>
    <cellStyle name="Note 3 3" xfId="592" xr:uid="{76A18C25-9D2D-42A8-B9B2-40F3D5407D8D}"/>
    <cellStyle name="Note 3 3 2" xfId="807" xr:uid="{440D7AC5-E49D-4875-A57A-1B719FE5D6C3}"/>
    <cellStyle name="Note 3 3 2 2" xfId="1520" xr:uid="{A984DC90-24F9-4E50-A92C-97AC5EC9496A}"/>
    <cellStyle name="Note 3 3 2 3" xfId="76" xr:uid="{EEF0695A-4A3D-4726-9939-B2AEEE09BA3B}"/>
    <cellStyle name="Note 3 3 2 4" xfId="2170" xr:uid="{FD55CDDD-56C6-4FE3-936C-C934D99A9A49}"/>
    <cellStyle name="Note 3 3 3" xfId="1312" xr:uid="{537F797B-C231-45F4-831C-B688B0089B5A}"/>
    <cellStyle name="Note 3 3 4" xfId="1801" xr:uid="{51B5A37D-8BC1-4D40-8E26-E147702EB557}"/>
    <cellStyle name="Note 3 3 5" xfId="1964" xr:uid="{D5395B63-8184-40F4-AF0F-036DFE2523C9}"/>
    <cellStyle name="Note 3 4" xfId="610" xr:uid="{90ECFCB0-670D-42AA-B43F-7E20D2096C3D}"/>
    <cellStyle name="Note 3 4 2" xfId="825" xr:uid="{3E72B700-9024-411A-87F6-BAB27D47D40C}"/>
    <cellStyle name="Note 3 4 2 2" xfId="1538" xr:uid="{0F626770-CD89-4BE2-B13A-FD589471AFB8}"/>
    <cellStyle name="Note 3 4 2 3" xfId="1127" xr:uid="{716E289F-E4D4-4CF7-BE9A-A536040BC434}"/>
    <cellStyle name="Note 3 4 2 4" xfId="2188" xr:uid="{F29A71F3-32A3-46E5-B4D8-D480B70C76C0}"/>
    <cellStyle name="Note 3 4 3" xfId="1330" xr:uid="{9E795E9B-A2CF-4D4D-872B-2A6F844B2B3B}"/>
    <cellStyle name="Note 3 4 4" xfId="1740" xr:uid="{29960EC1-6AD2-4B83-9A27-77B8A9833973}"/>
    <cellStyle name="Note 3 4 5" xfId="1982" xr:uid="{26D77096-C9A1-4A21-AD7E-303048600420}"/>
    <cellStyle name="Note 3 5" xfId="727" xr:uid="{B5C397D0-7EBF-4AE2-88B0-ABD24A1EDB52}"/>
    <cellStyle name="Note 3 5 2" xfId="1447" xr:uid="{7BCE63A6-F1E6-4249-BFA2-49C3FCC3BCD4}"/>
    <cellStyle name="Note 3 5 3" xfId="1871" xr:uid="{F9843B54-BA7E-475A-899B-4004143FE12F}"/>
    <cellStyle name="Note 3 5 4" xfId="2098" xr:uid="{A3348E75-4E86-407A-9A97-F4561DB9AAC8}"/>
    <cellStyle name="Note 3 6" xfId="1078" xr:uid="{65F4B115-990F-4A50-B50D-F23DC0B75C1E}"/>
    <cellStyle name="Note 3 7" xfId="1772" xr:uid="{7AC44118-94D1-467F-8F2C-9A66F248FD25}"/>
    <cellStyle name="Note 3 8" xfId="1209" xr:uid="{C05C0C27-AAC3-4C33-9547-E348AA28D363}"/>
    <cellStyle name="Notiz" xfId="209" xr:uid="{5AD6640F-3F95-40FD-A0B4-10518C55E7B4}"/>
    <cellStyle name="Notiz 2" xfId="599" xr:uid="{2598D38B-640F-4C4D-BD41-4C442CA0D71D}"/>
    <cellStyle name="Notiz 2 2" xfId="814" xr:uid="{D889119E-4F01-490E-926C-1AEBFDB3F12D}"/>
    <cellStyle name="Notiz 2 2 2" xfId="1527" xr:uid="{D1ABFE2F-B725-4C6B-88C9-47F281C48D80}"/>
    <cellStyle name="Notiz 2 2 3" xfId="1146" xr:uid="{257B1D95-17C6-4D16-8886-850734419E0F}"/>
    <cellStyle name="Notiz 2 2 4" xfId="2177" xr:uid="{3D10ABDE-B96D-41AD-B827-E40A85EF8270}"/>
    <cellStyle name="Notiz 2 3" xfId="1319" xr:uid="{B6880568-C68E-4002-83EB-A3B389533547}"/>
    <cellStyle name="Notiz 2 4" xfId="1048" xr:uid="{CA795A7A-9ABF-4866-BD51-7D991CEFFC68}"/>
    <cellStyle name="Notiz 2 5" xfId="1971" xr:uid="{D831CDE1-478D-4F75-A119-85F0E5729258}"/>
    <cellStyle name="Notiz 3" xfId="661" xr:uid="{EA6557D4-7C86-4AB4-802D-C78CD6CF36F9}"/>
    <cellStyle name="Notiz 3 2" xfId="876" xr:uid="{FCDA904C-65E8-4ABF-94AB-956A9FCD7FC4}"/>
    <cellStyle name="Notiz 3 2 2" xfId="1589" xr:uid="{E13A9992-C9A4-4A37-9743-333EA4FB64D1}"/>
    <cellStyle name="Notiz 3 2 3" xfId="1841" xr:uid="{6E400580-E35E-4346-BF63-71F512802734}"/>
    <cellStyle name="Notiz 3 2 4" xfId="2239" xr:uid="{7C1A5470-3A10-4FD9-8115-CFC5B68D7A7C}"/>
    <cellStyle name="Notiz 3 3" xfId="1381" xr:uid="{B0A2367D-DE3C-4588-BE61-5F778CA03F6D}"/>
    <cellStyle name="Notiz 3 4" xfId="1173" xr:uid="{038EC6B6-2B65-41D0-97B0-F964AA624BB4}"/>
    <cellStyle name="Notiz 3 5" xfId="2033" xr:uid="{56FCA1A4-529F-4E1D-B95B-DBD85D477C68}"/>
    <cellStyle name="Notiz 4" xfId="630" xr:uid="{E52007AD-AAE7-4193-AA15-A5FFFBCE4C8A}"/>
    <cellStyle name="Notiz 4 2" xfId="845" xr:uid="{AB85F1D9-5918-412F-9A15-FAA0C4817E1D}"/>
    <cellStyle name="Notiz 4 2 2" xfId="1558" xr:uid="{DCC8D8A9-4AB6-4467-B728-16699B5864F3}"/>
    <cellStyle name="Notiz 4 2 3" xfId="1204" xr:uid="{ECFE2164-DA9D-4951-B446-5B28B32BC47B}"/>
    <cellStyle name="Notiz 4 2 4" xfId="2208" xr:uid="{F07980E9-0A2B-4AAA-B8E8-1A38B693FD63}"/>
    <cellStyle name="Notiz 4 3" xfId="1350" xr:uid="{542833F1-964E-4FF1-A0B4-EC98151CA9B2}"/>
    <cellStyle name="Notiz 4 4" xfId="1092" xr:uid="{E2061349-64BD-4DEA-981B-9471C30A1071}"/>
    <cellStyle name="Notiz 4 5" xfId="2002" xr:uid="{AC44B8AF-AD6D-4D88-8EA6-05D477FFBA38}"/>
    <cellStyle name="Notiz 5" xfId="722" xr:uid="{6D53FF66-AFA6-4674-A31D-AE1D86B65460}"/>
    <cellStyle name="Notiz 5 2" xfId="1442" xr:uid="{50E3CA49-FDC7-44B1-B8AE-43604670BBC5}"/>
    <cellStyle name="Notiz 5 3" xfId="43" xr:uid="{7E36CC86-D63E-4447-8AC1-5C3F9BEFD230}"/>
    <cellStyle name="Notiz 5 4" xfId="2093" xr:uid="{24A598B0-516D-406B-8881-8395C127B74C}"/>
    <cellStyle name="Notiz 6" xfId="1037" xr:uid="{0D9052B2-808D-4474-8ECB-BB38233D56F8}"/>
    <cellStyle name="Notiz 7" xfId="1867" xr:uid="{46F867FF-E71C-48EF-80C7-603831980B34}"/>
    <cellStyle name="Notiz 8" xfId="1040" xr:uid="{19642C7F-6A82-439D-BE53-F225ADE78F66}"/>
    <cellStyle name="Output 2" xfId="210" xr:uid="{9BB01C10-28FF-4551-8839-6D4A95F82E2C}"/>
    <cellStyle name="Output 2 2" xfId="600" xr:uid="{7B89AE6C-8E55-4CD6-8555-07FBAEA65208}"/>
    <cellStyle name="Output 2 2 2" xfId="815" xr:uid="{1A4CD559-08C0-4D35-9AD5-E9AF88F501BE}"/>
    <cellStyle name="Output 2 2 2 2" xfId="1528" xr:uid="{1259D557-5CC7-46CF-B33B-F7903270D3B7}"/>
    <cellStyle name="Output 2 2 2 3" xfId="931" xr:uid="{169A9F76-3DCC-4956-AFEA-19021666C3C9}"/>
    <cellStyle name="Output 2 2 2 4" xfId="2178" xr:uid="{17AC7C7B-ECCF-411E-B68C-A01DF3E3F8D2}"/>
    <cellStyle name="Output 2 2 3" xfId="1320" xr:uid="{B97806BA-6601-4188-BA15-1D2D69C25161}"/>
    <cellStyle name="Output 2 2 4" xfId="1248" xr:uid="{0EE80F6B-D114-4B0E-9714-A46FB594FCEE}"/>
    <cellStyle name="Output 2 2 5" xfId="1972" xr:uid="{8A8E61B3-0B09-4723-864C-DC45CC71B404}"/>
    <cellStyle name="Output 2 3" xfId="696" xr:uid="{577C7BB0-B136-44F4-8552-7087E0B9E12D}"/>
    <cellStyle name="Output 2 3 2" xfId="911" xr:uid="{E3255326-B638-4BAF-B3DE-DCE80D5F9553}"/>
    <cellStyle name="Output 2 3 2 2" xfId="1624" xr:uid="{9286A090-194F-4F94-9FEB-44F371BA981B}"/>
    <cellStyle name="Output 2 3 2 3" xfId="1896" xr:uid="{D731F10C-CF5B-4FEE-8D65-7AE0485BFE5F}"/>
    <cellStyle name="Output 2 3 2 4" xfId="2274" xr:uid="{F1E342F7-5CAA-4C33-8670-76AFF70674FA}"/>
    <cellStyle name="Output 2 3 3" xfId="1416" xr:uid="{8AD9A7A1-1D05-43BA-89A7-88DE8D6B17A0}"/>
    <cellStyle name="Output 2 3 4" xfId="1719" xr:uid="{D323C693-580F-4766-A446-2285990FB763}"/>
    <cellStyle name="Output 2 3 5" xfId="2068" xr:uid="{82CBD374-4339-47B4-9098-7DEA09753FF6}"/>
    <cellStyle name="Output 2 4" xfId="723" xr:uid="{8FF9CFA9-DEF7-4EC3-AA1F-6393A4C71F42}"/>
    <cellStyle name="Output 2 4 2" xfId="1443" xr:uid="{F9CEF48B-F1AB-4A84-A329-DCE649CDFEFC}"/>
    <cellStyle name="Output 2 4 3" xfId="1158" xr:uid="{F37FFEDE-27A4-402B-931B-F188DF01D119}"/>
    <cellStyle name="Output 2 4 4" xfId="2094" xr:uid="{8DDA0ECE-E013-4896-9847-EBE8C110DB66}"/>
    <cellStyle name="Output 2 5" xfId="1038" xr:uid="{F52DC07D-97C5-4066-A74F-A8B1CEEDB451}"/>
    <cellStyle name="Output 3" xfId="274" xr:uid="{52A8CF9D-D3B9-4CC2-B894-1A0DB51C7B28}"/>
    <cellStyle name="Output 3 2" xfId="627" xr:uid="{94A7A942-B5F8-4DE4-922B-6250AE1208D7}"/>
    <cellStyle name="Output 3 2 2" xfId="842" xr:uid="{496847D3-F6FA-4526-9480-2A0CEC02744F}"/>
    <cellStyle name="Output 3 2 2 2" xfId="1555" xr:uid="{7293DCDC-7531-4E60-92C4-0DF5AFD13243}"/>
    <cellStyle name="Output 3 2 2 3" xfId="1857" xr:uid="{1414B007-DF89-49DB-A75C-388F8B296A90}"/>
    <cellStyle name="Output 3 2 2 4" xfId="2205" xr:uid="{67D15227-6CAC-4AB6-850A-9E643189DBF8}"/>
    <cellStyle name="Output 3 2 3" xfId="1347" xr:uid="{9479AE08-F6D5-4B8E-BF46-C9E0189676E2}"/>
    <cellStyle name="Output 3 2 4" xfId="1151" xr:uid="{E8960CE8-F875-4A76-8980-54096342D9A0}"/>
    <cellStyle name="Output 3 2 5" xfId="1999" xr:uid="{0B266E7F-0B31-431D-B34B-7201C4832647}"/>
    <cellStyle name="Output 3 3" xfId="678" xr:uid="{E8930EFE-088D-416B-81EB-4C011401F26D}"/>
    <cellStyle name="Output 3 3 2" xfId="893" xr:uid="{163362E5-68DF-49D9-ADF5-94C6B56042A0}"/>
    <cellStyle name="Output 3 3 2 2" xfId="1606" xr:uid="{66524213-7024-48ED-90C4-425C7F992FF4}"/>
    <cellStyle name="Output 3 3 2 3" xfId="1217" xr:uid="{57621A11-57CC-4580-9142-625516AD08CA}"/>
    <cellStyle name="Output 3 3 2 4" xfId="2256" xr:uid="{20B6EC93-BA81-466F-BBEA-C0B9C765522D}"/>
    <cellStyle name="Output 3 3 3" xfId="1398" xr:uid="{EA0C2D1B-1843-4EA3-B6BD-AB248CB635A4}"/>
    <cellStyle name="Output 3 3 4" xfId="1642" xr:uid="{FD20732D-801C-415A-B83F-CA4064166EB2}"/>
    <cellStyle name="Output 3 3 5" xfId="2050" xr:uid="{F6692F01-8523-4330-8535-B15926D30058}"/>
    <cellStyle name="Output 3 4" xfId="728" xr:uid="{529F1BE2-2C39-4920-991B-1E27F6DE0749}"/>
    <cellStyle name="Output 3 4 2" xfId="1448" xr:uid="{B5798747-89B6-489C-8C03-C92E41756B95}"/>
    <cellStyle name="Output 3 4 3" xfId="1828" xr:uid="{5A0F81F0-7987-4A62-B754-429F7131F10A}"/>
    <cellStyle name="Output 3 4 4" xfId="2099" xr:uid="{CFF3A5A8-431F-434B-BF4D-C0CF8334C3A7}"/>
    <cellStyle name="Output 3 5" xfId="1079" xr:uid="{3FCE0222-6D2D-4CBA-B607-3C7FF9C7FFB5}"/>
    <cellStyle name="Pattern" xfId="211" xr:uid="{023F7D56-BC6A-44E6-9576-77A723004FED}"/>
    <cellStyle name="Pattern 2" xfId="471" xr:uid="{FC06EE4A-56D7-41C1-9A70-CBAC9D8A6BCD}"/>
    <cellStyle name="Pattern 2 2" xfId="614" xr:uid="{835ABD48-C43F-4D8A-AFFD-B61C905FEBB6}"/>
    <cellStyle name="Pattern 2 2 2" xfId="829" xr:uid="{5FA8D902-321F-4A0A-97C6-EC50450E3590}"/>
    <cellStyle name="Pattern 2 2 2 2" xfId="1542" xr:uid="{743E9B89-5360-47EC-8310-6DCDF44CB815}"/>
    <cellStyle name="Pattern 2 2 2 3" xfId="1887" xr:uid="{7E3060E8-E441-462E-AED7-CDDF852DF898}"/>
    <cellStyle name="Pattern 2 2 2 4" xfId="2192" xr:uid="{162BD29D-12B6-4F80-997A-DBDC2E41C7DE}"/>
    <cellStyle name="Pattern 2 2 3" xfId="1334" xr:uid="{99A0BAFA-E042-4E46-B357-07A8AB115C45}"/>
    <cellStyle name="Pattern 2 2 4" xfId="1883" xr:uid="{9F9A8620-5DA3-471C-87ED-AEC7E443E3D8}"/>
    <cellStyle name="Pattern 2 2 5" xfId="1986" xr:uid="{F57077F4-C87F-4F49-8FBA-A6A73D020B5E}"/>
    <cellStyle name="Pattern 2 3" xfId="760" xr:uid="{6068203D-0C6F-45A3-A012-AE521C8717AE}"/>
    <cellStyle name="Pattern 2 3 2" xfId="1473" xr:uid="{A98EF5FD-144C-4BB1-8D59-7C132492583D}"/>
    <cellStyle name="Pattern 2 3 3" xfId="1197" xr:uid="{9EDD0571-4F32-4755-AD31-61D0849214B8}"/>
    <cellStyle name="Pattern 2 3 4" xfId="2123" xr:uid="{F7055D39-FE1B-46F9-AA54-AF5337D0C0FD}"/>
    <cellStyle name="Pattern 3" xfId="320" xr:uid="{4ADF410B-1D3A-45DA-9197-7901B3ADF532}"/>
    <cellStyle name="Pattern 3 2" xfId="657" xr:uid="{61A05CCF-2A01-4FC7-8CF6-EC1997FD67C2}"/>
    <cellStyle name="Pattern 3 2 2" xfId="872" xr:uid="{6FED3441-3FF8-406E-8534-9083984B16E5}"/>
    <cellStyle name="Pattern 3 2 2 2" xfId="1585" xr:uid="{89D8271A-E432-4070-8AB0-5E881E657F0C}"/>
    <cellStyle name="Pattern 3 2 2 3" xfId="1860" xr:uid="{8A688849-E6E0-44C6-8FD5-4CE67EA341CB}"/>
    <cellStyle name="Pattern 3 2 2 4" xfId="2235" xr:uid="{63A6EB84-A7A1-48EF-BF88-A6309A251ACE}"/>
    <cellStyle name="Pattern 3 2 3" xfId="1377" xr:uid="{96470434-5C5E-4AA9-9B59-ABA60477DB69}"/>
    <cellStyle name="Pattern 3 2 4" xfId="1689" xr:uid="{C873A5C9-AB67-4CD8-9D00-CEBAD1EFA792}"/>
    <cellStyle name="Pattern 3 2 5" xfId="2029" xr:uid="{3F3A5935-0C31-46AB-BBE0-AB345FA33712}"/>
    <cellStyle name="Pattern 3 3" xfId="556" xr:uid="{C6A9DD03-3AB2-4782-87A3-85624E090FDE}"/>
    <cellStyle name="Pattern 3 3 2" xfId="771" xr:uid="{E3D8D9CF-3E58-4FE0-8D1C-8885E83AA4F6}"/>
    <cellStyle name="Pattern 3 3 2 2" xfId="1484" xr:uid="{F2F28BEE-957F-41B8-B5BF-64A106917647}"/>
    <cellStyle name="Pattern 3 3 2 3" xfId="936" xr:uid="{9EF543F7-BC58-47C7-8106-B888841734E2}"/>
    <cellStyle name="Pattern 3 3 2 4" xfId="2134" xr:uid="{8D667953-B316-4FF6-9387-27F0D7687B7D}"/>
    <cellStyle name="Pattern 3 3 3" xfId="1276" xr:uid="{A801E868-3C2B-4391-9069-D72C84F2BD92}"/>
    <cellStyle name="Pattern 3 3 4" xfId="1025" xr:uid="{54087187-3BFF-417B-903C-FC2687B45F6F}"/>
    <cellStyle name="Pattern 3 3 5" xfId="1928" xr:uid="{86E90EBE-A496-4943-B594-53071138929B}"/>
    <cellStyle name="Pattern 3 4" xfId="670" xr:uid="{C60CA3F9-45A7-4E70-B519-D450037C61F7}"/>
    <cellStyle name="Pattern 3 4 2" xfId="885" xr:uid="{5ADE6CAB-1F3A-466C-910C-955B72D7A5B6}"/>
    <cellStyle name="Pattern 3 4 2 2" xfId="1598" xr:uid="{D4D6DB21-60BB-4ADA-8FE5-8EDA6158C8BD}"/>
    <cellStyle name="Pattern 3 4 2 3" xfId="1777" xr:uid="{5ABE5042-964F-4D2E-BD97-70BD920DE633}"/>
    <cellStyle name="Pattern 3 4 2 4" xfId="2248" xr:uid="{4CBEF2EA-68D7-4DBE-86F7-9B9BFA74FEE2}"/>
    <cellStyle name="Pattern 3 4 3" xfId="1390" xr:uid="{39ED8314-3723-4700-BED6-F9568DBB7D85}"/>
    <cellStyle name="Pattern 3 4 4" xfId="1685" xr:uid="{21E7399C-AA49-4605-861E-1D18D1B5D29D}"/>
    <cellStyle name="Pattern 3 4 5" xfId="2042" xr:uid="{CD8352E0-54BC-4A07-9A1B-BEAF076BC992}"/>
    <cellStyle name="Pattern 3 5" xfId="1117" xr:uid="{CB2B6AE2-BEE3-4DA5-938B-DD4D1D5D63AB}"/>
    <cellStyle name="Pattern 3 6" xfId="1239" xr:uid="{163C7032-C7C2-4E80-9FE6-364FEEDB2CC5}"/>
    <cellStyle name="Pattern 3 7" xfId="1683" xr:uid="{436B7887-A025-464D-BBD6-7C04498460A1}"/>
    <cellStyle name="Percent" xfId="1" builtinId="5"/>
    <cellStyle name="Percent 2" xfId="212" xr:uid="{CC1295CB-EF23-4D35-B80F-121AF93B0F4A}"/>
    <cellStyle name="Percent 2 2" xfId="472" xr:uid="{4B126372-7F5F-4C16-9101-C88C19693120}"/>
    <cellStyle name="Percent 3" xfId="2308" xr:uid="{8E93D34D-462F-4E4D-B5F5-EE4C459FCB35}"/>
    <cellStyle name="RowLevel_1 2" xfId="115" xr:uid="{8537A83F-AACC-404C-BDD6-61D206F924FB}"/>
    <cellStyle name="Schlecht" xfId="213" xr:uid="{049AC1C5-AE49-4155-8679-6F3E71F27F20}"/>
    <cellStyle name="Shade" xfId="42" xr:uid="{1EA15396-FACA-4775-B46D-AF3F969DE671}"/>
    <cellStyle name="Shade 2" xfId="214" xr:uid="{99DEABCA-4228-437E-BF90-71546F1E11DD}"/>
    <cellStyle name="Shade 2 2" xfId="474" xr:uid="{B93C6773-5DC8-468F-9648-DFBB717D63F2}"/>
    <cellStyle name="Shade 2 2 2" xfId="559" xr:uid="{40F8A615-8986-4920-B17D-1FA4A4B6EA8C}"/>
    <cellStyle name="Shade 2 2 2 2" xfId="774" xr:uid="{78EF3E2D-F136-4B9B-951F-EF35EADEB3C7}"/>
    <cellStyle name="Shade 2 2 2 2 2" xfId="1487" xr:uid="{4BB7B18F-CBAF-4D00-9C57-A9A54C39E6F1}"/>
    <cellStyle name="Shade 2 2 2 2 3" xfId="1739" xr:uid="{F3C84D48-8A00-4398-B80F-42C847CE5720}"/>
    <cellStyle name="Shade 2 2 2 2 4" xfId="2137" xr:uid="{2B451AA5-D25E-4DE5-98FE-65ACB23DAEAD}"/>
    <cellStyle name="Shade 2 2 2 3" xfId="1279" xr:uid="{042DE6DB-0F88-462F-9177-F8D1801DF84B}"/>
    <cellStyle name="Shade 2 2 2 4" xfId="1761" xr:uid="{B16BD979-3F06-4149-9967-312CCE9AAFE2}"/>
    <cellStyle name="Shade 2 2 2 5" xfId="1931" xr:uid="{F3FCAB5D-47E0-4334-BE68-E93ADEE24380}"/>
    <cellStyle name="Shade 2 2 3" xfId="762" xr:uid="{D2BB0EBB-E031-4E7E-A066-49979FE2964C}"/>
    <cellStyle name="Shade 2 2 3 2" xfId="1475" xr:uid="{6663E640-C4A1-43AE-A711-204827219F60}"/>
    <cellStyle name="Shade 2 2 3 3" xfId="1646" xr:uid="{6F35B535-D65E-442A-BB90-2F5377211798}"/>
    <cellStyle name="Shade 2 2 3 4" xfId="2125" xr:uid="{7300FAE2-11AF-46D5-BD65-EC4941D03E35}"/>
    <cellStyle name="Shade 2 3" xfId="322" xr:uid="{350A4384-C61A-445A-B0BB-2CD49165A349}"/>
    <cellStyle name="Shade 2 3 2" xfId="659" xr:uid="{7C36EAB6-A3A1-496D-A273-8B37E2E4CE08}"/>
    <cellStyle name="Shade 2 3 2 2" xfId="874" xr:uid="{3308912D-3C30-4A3B-9ADE-F5AA613349B2}"/>
    <cellStyle name="Shade 2 3 2 2 2" xfId="1587" xr:uid="{35D50AEC-266B-4069-98F4-6FA8BD8ED5C3}"/>
    <cellStyle name="Shade 2 3 2 2 3" xfId="1816" xr:uid="{04941E7B-F272-493E-BB69-69345B482523}"/>
    <cellStyle name="Shade 2 3 2 2 4" xfId="2237" xr:uid="{4245AD82-B39D-44ED-884F-EDBEC8A6310C}"/>
    <cellStyle name="Shade 2 3 2 3" xfId="1379" xr:uid="{994D3307-3B46-4ABD-A0EC-1B02C2FCD094}"/>
    <cellStyle name="Shade 2 3 2 4" xfId="1726" xr:uid="{6F01AE2B-E618-46BE-A9C0-B019955B5AD0}"/>
    <cellStyle name="Shade 2 3 2 5" xfId="2031" xr:uid="{CCF60250-DCA4-4FFC-BC72-4367855EF2FC}"/>
    <cellStyle name="Shade 2 3 3" xfId="688" xr:uid="{96A1F20F-4D6E-48CB-9A1C-BD951771B4CE}"/>
    <cellStyle name="Shade 2 3 3 2" xfId="903" xr:uid="{A0D36D6E-38F5-4B22-A5EF-EF51D0328D54}"/>
    <cellStyle name="Shade 2 3 3 2 2" xfId="1616" xr:uid="{F3F92111-9F59-4B0D-A7FE-336FDB92B1D6}"/>
    <cellStyle name="Shade 2 3 3 2 3" xfId="1028" xr:uid="{A1F5B947-317E-4802-8916-D8FB4EB54116}"/>
    <cellStyle name="Shade 2 3 3 2 4" xfId="2266" xr:uid="{57B60443-ED2F-4ED9-AF4D-C38C91432DCE}"/>
    <cellStyle name="Shade 2 3 3 3" xfId="1408" xr:uid="{33592DF9-5FCC-4D53-A7A6-43F9E9EC462F}"/>
    <cellStyle name="Shade 2 3 3 4" xfId="69" xr:uid="{A30B0048-488E-45E5-BE95-23BF24948EA8}"/>
    <cellStyle name="Shade 2 3 3 5" xfId="2060" xr:uid="{BB1C1B9B-244D-477C-9125-106E6E87F26D}"/>
    <cellStyle name="Shade 2 3 4" xfId="602" xr:uid="{ABA4752E-947A-4CC3-B679-99B993C11ACF}"/>
    <cellStyle name="Shade 2 3 4 2" xfId="817" xr:uid="{FBB9B029-33D7-4B1D-82F7-C86E5851DD22}"/>
    <cellStyle name="Shade 2 3 4 2 2" xfId="1530" xr:uid="{3A787F8B-0FAD-47F4-BBCE-FC769AD9C959}"/>
    <cellStyle name="Shade 2 3 4 2 3" xfId="1647" xr:uid="{F3691ADE-9FC9-4A25-827F-1D68FECB8761}"/>
    <cellStyle name="Shade 2 3 4 2 4" xfId="2180" xr:uid="{29529BA6-A551-4E1D-8392-4C21E7D3A3DC}"/>
    <cellStyle name="Shade 2 3 4 3" xfId="1322" xr:uid="{5111E2FD-6D2F-4134-A423-DE3A063EE7A2}"/>
    <cellStyle name="Shade 2 3 4 4" xfId="991" xr:uid="{C282962C-BB14-4D02-ADB3-ABD5C4613801}"/>
    <cellStyle name="Shade 2 3 4 5" xfId="1974" xr:uid="{8995AC65-F671-482A-BF96-9321752E1F86}"/>
    <cellStyle name="Shade 2 3 5" xfId="1119" xr:uid="{68D192BE-3995-48F9-AF75-73B5F8784567}"/>
    <cellStyle name="Shade 2 3 6" xfId="966" xr:uid="{6A85446E-0458-4E7E-8796-4E7A98841D49}"/>
    <cellStyle name="Shade 2 3 7" xfId="1767" xr:uid="{D61C42AD-434D-43E4-A21B-D90E3F58CA61}"/>
    <cellStyle name="Shade 3" xfId="473" xr:uid="{F359F8D6-F1CD-47ED-AEBD-E2FC8583CD1D}"/>
    <cellStyle name="Shade 3 2" xfId="613" xr:uid="{FC212F3A-2EA4-4041-9534-E436037E9F8A}"/>
    <cellStyle name="Shade 3 2 2" xfId="828" xr:uid="{40250FC2-6C83-427C-8DF0-82B1EAF45655}"/>
    <cellStyle name="Shade 3 2 2 2" xfId="1541" xr:uid="{3C4E799C-6036-4825-BA18-55ED3AC1CFB6}"/>
    <cellStyle name="Shade 3 2 2 3" xfId="1050" xr:uid="{D51C6860-40F2-4D6C-A61C-5E11009D50F5}"/>
    <cellStyle name="Shade 3 2 2 4" xfId="2191" xr:uid="{8C07E47D-2A52-4B4D-8EB0-2C6F22AFE8B4}"/>
    <cellStyle name="Shade 3 2 3" xfId="1333" xr:uid="{34A3CE71-9DBB-4A48-A39A-4AF1C33B58EC}"/>
    <cellStyle name="Shade 3 2 4" xfId="1694" xr:uid="{4BD77D33-FF4F-4990-8350-38E97C73E500}"/>
    <cellStyle name="Shade 3 2 5" xfId="1985" xr:uid="{42184DF7-8A19-4C28-9AEF-ACF2CA2D6D41}"/>
    <cellStyle name="Shade 3 3" xfId="761" xr:uid="{04E38633-FD46-4307-A5BF-204E6D63C4D3}"/>
    <cellStyle name="Shade 3 3 2" xfId="1474" xr:uid="{2B259C3A-1D13-4746-85A3-86C56C71F271}"/>
    <cellStyle name="Shade 3 3 3" xfId="938" xr:uid="{0103B679-1D2A-4FD6-8B1D-330FFC1D2A74}"/>
    <cellStyle name="Shade 3 3 4" xfId="2124" xr:uid="{0667A9C2-B1F7-4406-84C6-EA404B489CB4}"/>
    <cellStyle name="Shade 4" xfId="321" xr:uid="{066C2DAA-9A57-47E4-ADD3-3087DC4270D3}"/>
    <cellStyle name="Shade 4 2" xfId="66" xr:uid="{190DDA0D-B641-41F7-8214-80651E814626}"/>
    <cellStyle name="Shade 4 2 2" xfId="658" xr:uid="{88A3F0E3-86A9-4F28-BB71-7D9C3AF63B05}"/>
    <cellStyle name="Shade 4 2 2 2" xfId="1378" xr:uid="{C8ECA849-C804-4442-A6CF-5C6466870FF8}"/>
    <cellStyle name="Shade 4 2 2 3" xfId="1697" xr:uid="{93EB7D92-5D01-464C-9DCE-788C5AC683FD}"/>
    <cellStyle name="Shade 4 2 2 4" xfId="2030" xr:uid="{C4F4BCB0-B92C-4C2E-9F26-B5FB7EA0FF8A}"/>
    <cellStyle name="Shade 4 2 3" xfId="873" xr:uid="{5DE46753-36EC-4280-886D-2EFBAFF8C633}"/>
    <cellStyle name="Shade 4 2 3 2" xfId="1586" xr:uid="{24C23B35-835B-4DEF-B8E8-EDDE732BC9C9}"/>
    <cellStyle name="Shade 4 2 3 3" xfId="1224" xr:uid="{FFECCA1F-88A0-4534-86B1-25E8C9B0F75A}"/>
    <cellStyle name="Shade 4 2 3 4" xfId="2236" xr:uid="{285FB9E1-9B07-4DD9-A869-61F98E9E16B8}"/>
    <cellStyle name="Shade 4 3" xfId="687" xr:uid="{A64704C6-810A-4B61-B96D-F828140B1D49}"/>
    <cellStyle name="Shade 4 3 2" xfId="902" xr:uid="{BF8F580E-7D27-4900-924B-B6A2E90846F9}"/>
    <cellStyle name="Shade 4 3 2 2" xfId="1615" xr:uid="{588215A8-A732-466B-9398-9F9E74A57454}"/>
    <cellStyle name="Shade 4 3 2 3" xfId="1650" xr:uid="{89969B81-D439-4234-8302-118775B23285}"/>
    <cellStyle name="Shade 4 3 2 4" xfId="2265" xr:uid="{7AD097E5-E48A-4D2D-BA72-610F110BE85E}"/>
    <cellStyle name="Shade 4 3 3" xfId="1407" xr:uid="{43E319DC-38E1-49C2-AA7A-75FCD258D576}"/>
    <cellStyle name="Shade 4 3 4" xfId="1015" xr:uid="{5942E722-79EE-4A20-936C-FFD10C4DBD51}"/>
    <cellStyle name="Shade 4 3 5" xfId="2059" xr:uid="{95E3F700-45FD-4C27-B27E-11C2D3C4D406}"/>
    <cellStyle name="Shade 4 4" xfId="549" xr:uid="{C2410191-5B5C-488C-8AB1-D9FDEBF9108C}"/>
    <cellStyle name="Shade 4 4 2" xfId="764" xr:uid="{C7370A7A-219D-45BD-B8E1-F404D564FE54}"/>
    <cellStyle name="Shade 4 4 2 2" xfId="1477" xr:uid="{0F6F63D8-702E-47AC-BCF9-98BFA45A0BA3}"/>
    <cellStyle name="Shade 4 4 2 3" xfId="1716" xr:uid="{5FE5A8F6-50ED-462C-B646-92503A7EA219}"/>
    <cellStyle name="Shade 4 4 2 4" xfId="2127" xr:uid="{44E53369-A880-4F34-9E8A-42F24ECF1046}"/>
    <cellStyle name="Shade 4 4 3" xfId="1269" xr:uid="{1D1DD304-2898-433D-BDA6-C913C9928528}"/>
    <cellStyle name="Shade 4 4 4" xfId="1245" xr:uid="{02D5B3B7-3C8D-4CFE-9444-2AA0908954B4}"/>
    <cellStyle name="Shade 4 4 5" xfId="1921" xr:uid="{5509FACC-7DCB-465B-B8C4-0E322BD7A1D3}"/>
    <cellStyle name="Shade 4 5" xfId="1118" xr:uid="{D357A419-1D5C-4604-BE90-B4A13A70C577}"/>
    <cellStyle name="Shade 4 6" xfId="1063" xr:uid="{B807FACF-8C0D-4B37-842D-2067D737F22F}"/>
    <cellStyle name="Shade 4 7" xfId="1815" xr:uid="{8B39B13F-448C-414A-BEA9-E8B68B0B1F61}"/>
    <cellStyle name="Shade 5" xfId="112" xr:uid="{C1BF325E-5163-48B6-965C-8C93380E8F00}"/>
    <cellStyle name="Shade_B_border2" xfId="215" xr:uid="{AF2C454B-7143-4362-9D80-6C1574AD36B1}"/>
    <cellStyle name="Standard 2" xfId="64" xr:uid="{B81879D8-6E53-4BC1-BA63-7B9725A96922}"/>
    <cellStyle name="Standard 2 2" xfId="434" xr:uid="{D6624ABD-9890-47DC-8502-F7DF804A0E1B}"/>
    <cellStyle name="Standard 2 2 2" xfId="544" xr:uid="{85F23EC4-BC40-4EF2-84AA-54110C240016}"/>
    <cellStyle name="Standard 2 3" xfId="543" xr:uid="{23A56273-A6D6-46FE-8D9E-6491C81E4714}"/>
    <cellStyle name="Title 2" xfId="216" xr:uid="{349F276D-FF94-4442-901B-40EDD7A7675A}"/>
    <cellStyle name="Title 3" xfId="275" xr:uid="{571BFE2A-F84A-46CF-B649-B9125E7B9418}"/>
    <cellStyle name="Total 2" xfId="217" xr:uid="{13D82EF6-9E15-4DBC-B32C-3D0D8850DD85}"/>
    <cellStyle name="Total 2 2" xfId="604" xr:uid="{72F79E6B-E20E-430B-B7AB-5BE656A84FA3}"/>
    <cellStyle name="Total 2 2 2" xfId="819" xr:uid="{DB7F1BCE-DEA9-4E60-89E5-5B97591FFF48}"/>
    <cellStyle name="Total 2 2 2 2" xfId="1532" xr:uid="{3735DFFD-38D6-485F-9E06-DB713204D9C7}"/>
    <cellStyle name="Total 2 2 2 3" xfId="1068" xr:uid="{EC92EA22-D328-471A-9647-4D89C38C805C}"/>
    <cellStyle name="Total 2 2 2 4" xfId="2182" xr:uid="{5FD37A90-D646-4099-81E5-D16F56B09D76}"/>
    <cellStyle name="Total 2 2 3" xfId="1324" xr:uid="{46A14317-DE21-40BD-9DBE-47F8B339BE7A}"/>
    <cellStyle name="Total 2 2 4" xfId="1137" xr:uid="{DDD3322C-50FA-4BFD-A562-2E3B2B7D6878}"/>
    <cellStyle name="Total 2 2 5" xfId="1976" xr:uid="{182AD52C-58BE-4D5B-A774-EFC833064D30}"/>
    <cellStyle name="Total 2 3" xfId="665" xr:uid="{4802ECF5-9620-4CDA-B7D7-730CE8470502}"/>
    <cellStyle name="Total 2 3 2" xfId="880" xr:uid="{125282D3-BE2B-425A-B8CE-EFD014751B8F}"/>
    <cellStyle name="Total 2 3 2 2" xfId="1593" xr:uid="{231ED27F-DD73-4DA4-849F-689E5239DCCD}"/>
    <cellStyle name="Total 2 3 2 3" xfId="1203" xr:uid="{B1CF44B0-A224-4D2F-9953-0083F07EA94F}"/>
    <cellStyle name="Total 2 3 2 4" xfId="2243" xr:uid="{ECE6934B-ACF6-46F5-A61B-87B37AC33826}"/>
    <cellStyle name="Total 2 3 3" xfId="1385" xr:uid="{F9B689B3-8D05-42AA-ABA6-11685B475160}"/>
    <cellStyle name="Total 2 3 4" xfId="1182" xr:uid="{6F786F93-BBE1-479B-8E27-B5A6A9669D97}"/>
    <cellStyle name="Total 2 3 5" xfId="2037" xr:uid="{AC2F3305-AF46-46DB-A643-E52DD2AC708A}"/>
    <cellStyle name="Total 2 4" xfId="553" xr:uid="{BCBFE4D7-9843-49A1-B01B-F110CBBB7A65}"/>
    <cellStyle name="Total 2 4 2" xfId="768" xr:uid="{1F6E1B86-1D32-47CA-BAAF-F4BE5968AE5A}"/>
    <cellStyle name="Total 2 4 2 2" xfId="1481" xr:uid="{CF656334-2CF3-461A-B0FF-C4B63F9C8962}"/>
    <cellStyle name="Total 2 4 2 3" xfId="1171" xr:uid="{D289BBC3-9EB4-4C62-AE01-202DE8A05A61}"/>
    <cellStyle name="Total 2 4 2 4" xfId="2131" xr:uid="{67CD5A78-4B44-4490-B5D1-2A8D18EB5A53}"/>
    <cellStyle name="Total 2 4 3" xfId="1273" xr:uid="{20691F64-88C7-4FEC-BE8D-210F16C6ABCB}"/>
    <cellStyle name="Total 2 4 4" xfId="1142" xr:uid="{18B50BA1-84A8-4ECE-9315-F11F15B277F7}"/>
    <cellStyle name="Total 2 4 5" xfId="1925" xr:uid="{CD713A63-0014-4BC9-82A2-DE99E460BB1D}"/>
    <cellStyle name="Total 2 5" xfId="724" xr:uid="{D52619FF-311B-4A60-A386-8D36D5AB89A3}"/>
    <cellStyle name="Total 2 5 2" xfId="1444" xr:uid="{080DD4D9-6F27-4BC3-87DD-5C10D87DD095}"/>
    <cellStyle name="Total 2 5 3" xfId="1202" xr:uid="{48530773-DC40-4BE1-9959-89026782141F}"/>
    <cellStyle name="Total 2 5 4" xfId="2095" xr:uid="{A31F7F2D-472E-4FAB-9F0A-A2350DF2698E}"/>
    <cellStyle name="Total 2 6" xfId="1044" xr:uid="{F063EC7B-1AE6-4AA7-B9F7-E63BAE965C24}"/>
    <cellStyle name="Total 2 7" xfId="1819" xr:uid="{A4A25513-2703-4C5C-8A9C-E18AA0D28F70}"/>
    <cellStyle name="Total 2 8" xfId="1695" xr:uid="{9A0FF57A-BB6D-4857-90D3-A21F7D7DD334}"/>
    <cellStyle name="Total 3" xfId="276" xr:uid="{44957E21-15ED-455E-9ECD-73EA87C16CA7}"/>
    <cellStyle name="Total 3 2" xfId="628" xr:uid="{19F1DA54-52E4-4DF8-ABF2-38A9F71F2CFB}"/>
    <cellStyle name="Total 3 2 2" xfId="843" xr:uid="{3D7B457F-A6EB-4FE4-966C-6A3B88256E09}"/>
    <cellStyle name="Total 3 2 2 2" xfId="1556" xr:uid="{023032D5-BFB2-4143-8810-9A01DBACC3AF}"/>
    <cellStyle name="Total 3 2 2 3" xfId="1659" xr:uid="{0F22E0FD-BFB7-4C76-BF65-AAFE09918D33}"/>
    <cellStyle name="Total 3 2 2 4" xfId="2206" xr:uid="{FC609CA1-FC1B-4217-9B92-593E465B93DD}"/>
    <cellStyle name="Total 3 2 3" xfId="1348" xr:uid="{2CE2CA7B-54D3-42AB-9DEB-6426ACCE7064}"/>
    <cellStyle name="Total 3 2 4" xfId="1156" xr:uid="{A73F12C5-48F0-4B44-BADF-F05FF8D93704}"/>
    <cellStyle name="Total 3 2 5" xfId="2000" xr:uid="{EBA2D538-CC84-4D1E-9AD1-82534BD25F6D}"/>
    <cellStyle name="Total 3 3" xfId="591" xr:uid="{F39269DC-B7A7-4B78-96F1-0C84A71A71B9}"/>
    <cellStyle name="Total 3 3 2" xfId="806" xr:uid="{98D3E7AE-411A-4C0F-BAD1-28872D2B32C6}"/>
    <cellStyle name="Total 3 3 2 2" xfId="1519" xr:uid="{3638545B-BC7D-49AF-9E6D-6CEAB6BA718A}"/>
    <cellStyle name="Total 3 3 2 3" xfId="1042" xr:uid="{64344B4E-172A-4C99-847F-478EDA197723}"/>
    <cellStyle name="Total 3 3 2 4" xfId="2169" xr:uid="{586E5E19-9B47-4AD9-A496-37B46800552D}"/>
    <cellStyle name="Total 3 3 3" xfId="1311" xr:uid="{BC023E52-1A85-4D72-A6B0-BF96D9F3B370}"/>
    <cellStyle name="Total 3 3 4" xfId="40" xr:uid="{548FB319-05CC-4F4E-86D8-0FB362C3612B}"/>
    <cellStyle name="Total 3 3 5" xfId="1963" xr:uid="{C87A1220-3E8B-41E7-8187-B0895331CDCA}"/>
    <cellStyle name="Total 3 4" xfId="632" xr:uid="{F6F7803F-F48E-41CB-83B6-0A7D26AB7BB8}"/>
    <cellStyle name="Total 3 4 2" xfId="847" xr:uid="{40F14BCA-700D-4B14-A3DF-BF8426BDD5C6}"/>
    <cellStyle name="Total 3 4 2 2" xfId="1560" xr:uid="{A3BE5FA1-AD52-43BC-90F0-359EAADBAE45}"/>
    <cellStyle name="Total 3 4 2 3" xfId="1164" xr:uid="{DC1527FA-D9DE-4590-8DEE-0C97081BCE94}"/>
    <cellStyle name="Total 3 4 2 4" xfId="2210" xr:uid="{F2537135-C5EC-4D71-811C-69FDC4C3A859}"/>
    <cellStyle name="Total 3 4 3" xfId="1352" xr:uid="{893CC3CD-DB18-421E-BBAF-48ED0C2AA3D0}"/>
    <cellStyle name="Total 3 4 4" xfId="1004" xr:uid="{0A8D86F6-0630-4A14-AE44-182716784299}"/>
    <cellStyle name="Total 3 4 5" xfId="2004" xr:uid="{FFD69E8D-8943-4735-85B4-E34475334C78}"/>
    <cellStyle name="Total 3 5" xfId="729" xr:uid="{42996628-A94F-435D-A794-83FDABF6B1E8}"/>
    <cellStyle name="Total 3 5 2" xfId="1449" xr:uid="{D838D99E-55C5-4E54-B8EC-AFAC6EE6DCCD}"/>
    <cellStyle name="Total 3 5 3" xfId="1125" xr:uid="{C963D27A-1C3B-4EA5-87C8-F7B39E5B6780}"/>
    <cellStyle name="Total 3 5 4" xfId="2100" xr:uid="{8B1EF2AC-3D82-4645-A14D-A3FE20A78B59}"/>
    <cellStyle name="Total 3 6" xfId="1081" xr:uid="{AB227F54-62FC-4426-B038-49806D1E9EB8}"/>
    <cellStyle name="Total 3 7" xfId="1877" xr:uid="{3239295F-F506-4FB5-9BEF-A3B1ED1AC317}"/>
    <cellStyle name="Total 3 8" xfId="1781" xr:uid="{59F35759-D2D5-489D-AA98-84F00F5A2A2D}"/>
    <cellStyle name="Überschrift" xfId="218" xr:uid="{0A9ABD52-3DBA-443F-8D6C-68BD88C484FC}"/>
    <cellStyle name="Überschrift 1" xfId="219" xr:uid="{DD0853DF-6959-40E7-B714-BAD9912DA9C6}"/>
    <cellStyle name="Überschrift 2" xfId="220" xr:uid="{BA38D154-0546-4FE8-97B7-909876DA91EB}"/>
    <cellStyle name="Überschrift 3" xfId="221" xr:uid="{D461F748-9A0E-4FBF-9351-794243941CDB}"/>
    <cellStyle name="Überschrift 4" xfId="222" xr:uid="{D7CE8A40-733D-4161-A607-4D81972BC140}"/>
    <cellStyle name="Verknüpfte Zelle" xfId="223" xr:uid="{B7287709-2BD1-4AEB-A0EA-7B926330207D}"/>
    <cellStyle name="Warnender Text" xfId="77" hidden="1" xr:uid="{41C3E3E4-9CBA-4C27-80F9-294AA6C5D4A7}"/>
    <cellStyle name="Warnender Text" xfId="949" hidden="1" xr:uid="{3DDD6D2B-B995-4FEB-B18A-00605A5104D4}"/>
    <cellStyle name="Warnender Text" xfId="1222" hidden="1" xr:uid="{0FE185E2-ED70-451D-B0AB-E680489C5960}"/>
    <cellStyle name="Warnender Text" xfId="1798" hidden="1" xr:uid="{A6DBD248-9D85-4C7B-A11E-CBCF7E4C190C}"/>
    <cellStyle name="Warnender Text" xfId="1212" hidden="1" xr:uid="{2966DF3F-11CA-40F2-B91D-273428AAEBE7}"/>
    <cellStyle name="Warnender Text" xfId="1797" hidden="1" xr:uid="{877E275E-05FD-4642-8D57-E6FDA795EF36}"/>
    <cellStyle name="Warnender Text" xfId="1730" hidden="1" xr:uid="{0E8B3221-B3CF-4749-9C0B-6E285CE2A7B6}"/>
    <cellStyle name="Warnender Text" xfId="2300" hidden="1" xr:uid="{E8562C33-DEEE-468F-9A7E-24B8BBBC564C}"/>
    <cellStyle name="Warnender Text 2" xfId="433" xr:uid="{5E737274-C9B8-474B-B3AF-22FB8666AD8F}"/>
    <cellStyle name="Warnender Text 3" xfId="324" xr:uid="{6C1018E2-376B-497D-967C-CF7FA0B13EC3}"/>
    <cellStyle name="Warning Text 2" xfId="224" xr:uid="{DB458B8E-D0F8-43E8-9A59-0B42991A7E82}"/>
    <cellStyle name="Warning Text 3" xfId="277" xr:uid="{07F26E00-5337-453A-988F-ABABC90D8B44}"/>
    <cellStyle name="Zelle überprüfen" xfId="225" xr:uid="{24675682-C22D-4F61-92FB-B4C42DD5C0A1}"/>
    <cellStyle name="Гиперссылка" xfId="226" xr:uid="{FE191253-7970-4640-BFD4-1714325DFA53}"/>
    <cellStyle name="Гиперссылка 2" xfId="227" xr:uid="{CF189934-894D-41D4-8E55-1AF2CF9BC167}"/>
    <cellStyle name="Гиперссылка 3" xfId="235" xr:uid="{C010FE6F-9B4F-4DF0-8812-046354190947}"/>
    <cellStyle name="Гиперссылка 4" xfId="407"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5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CFA2D909-B794-42C9-A8F4-E65E4C211DF0}">
    <text>Unit varies based on currency in this EPS region</text>
  </threadedComment>
  <threadedComment ref="I70" dT="2021-05-24T22:03:35.61" personId="{811026A2-74EF-4287-974D-D90683F22217}" id="{6977F823-CCF2-498E-8B53-09BE3477FBA5}">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workbookViewId="0">
      <selection activeCell="F10" sqref="F10"/>
    </sheetView>
  </sheetViews>
  <sheetFormatPr defaultColWidth="8.85546875" defaultRowHeight="15" x14ac:dyDescent="0.25"/>
  <cols>
    <col min="1" max="1" width="28.7109375" style="8" customWidth="1"/>
    <col min="2" max="2" width="24.42578125" style="8" customWidth="1"/>
    <col min="3" max="16384" width="8.85546875" style="8"/>
  </cols>
  <sheetData>
    <row r="1" spans="1:2" x14ac:dyDescent="0.25">
      <c r="A1" s="12" t="s">
        <v>107</v>
      </c>
    </row>
    <row r="3" spans="1:2" x14ac:dyDescent="0.25">
      <c r="A3" s="8" t="s">
        <v>108</v>
      </c>
    </row>
    <row r="4" spans="1:2" x14ac:dyDescent="0.25">
      <c r="A4" s="8" t="s">
        <v>144</v>
      </c>
    </row>
    <row r="5" spans="1:2" x14ac:dyDescent="0.25">
      <c r="A5" s="8" t="s">
        <v>112</v>
      </c>
    </row>
    <row r="6" spans="1:2" x14ac:dyDescent="0.25">
      <c r="A6" s="8" t="s">
        <v>109</v>
      </c>
    </row>
    <row r="8" spans="1:2" x14ac:dyDescent="0.25">
      <c r="A8" s="8" t="s">
        <v>110</v>
      </c>
    </row>
    <row r="9" spans="1:2" x14ac:dyDescent="0.25">
      <c r="A9" s="8" t="s">
        <v>111</v>
      </c>
    </row>
    <row r="10" spans="1:2" x14ac:dyDescent="0.25">
      <c r="A10" s="47" t="s">
        <v>2864</v>
      </c>
    </row>
    <row r="11" spans="1:2" x14ac:dyDescent="0.25">
      <c r="A11" s="47"/>
    </row>
    <row r="12" spans="1:2" x14ac:dyDescent="0.25">
      <c r="A12" s="8" t="s">
        <v>113</v>
      </c>
    </row>
    <row r="13" spans="1:2" x14ac:dyDescent="0.25">
      <c r="A13" s="8" t="s">
        <v>114</v>
      </c>
    </row>
    <row r="14" spans="1:2" x14ac:dyDescent="0.25">
      <c r="A14" s="8" t="s">
        <v>115</v>
      </c>
    </row>
    <row r="16" spans="1:2" x14ac:dyDescent="0.25">
      <c r="A16" s="48" t="s">
        <v>2956</v>
      </c>
      <c r="B16" s="247"/>
    </row>
    <row r="17" spans="1:3" x14ac:dyDescent="0.25">
      <c r="A17" s="249" t="s">
        <v>2939</v>
      </c>
      <c r="B17" s="204">
        <f>MAX(PolicyLevers!H:H)</f>
        <v>1562</v>
      </c>
    </row>
    <row r="18" spans="1:3" x14ac:dyDescent="0.25">
      <c r="A18" s="250" t="s">
        <v>2955</v>
      </c>
      <c r="B18" s="204" t="str">
        <f t="array" ref="B18">IF(MIN(IF(COUNTIF(PolicyLevers!$H$2:$H$1189,PolicyLevers!$H$2:$H$1189)&gt;1,PolicyLevers!$H$2:$H$1189, ""))=0,"No duplicate ID numbers",MIN(IF(COUNTIF(PolicyLevers!$H$2:$H$1189,PolicyLevers!$H$2:$H$1189)&gt;1,PolicyLevers!$H$2:$H$1189, "")))</f>
        <v>No duplicate ID numbers</v>
      </c>
    </row>
    <row r="19" spans="1:3" ht="30" x14ac:dyDescent="0.25">
      <c r="A19" s="102" t="s">
        <v>3098</v>
      </c>
      <c r="B19" s="204" t="str">
        <f t="array" ref="B19">IF(MIN(IF((NOT(ISNUMBER(PolicyLevers!$H$2:$H$1189)))*(ISTEXT(PolicyLevers!$I$2:$I$1189)),ROW(PolicyLevers!$H$2:$H$1189)))=0,"No missing ID numbers",MIN(IF((NOT(ISNUMBER(PolicyLevers!$H$2:$H$1189)))*(ISTEXT(PolicyLevers!$I$2:$I$1189)),ROW(PolicyLevers!$H$2:$H$1189))))</f>
        <v>No missing ID numbers</v>
      </c>
    </row>
    <row r="21" spans="1:3" x14ac:dyDescent="0.25">
      <c r="A21" s="48" t="s">
        <v>3342</v>
      </c>
      <c r="B21" s="247"/>
    </row>
    <row r="22" spans="1:3" x14ac:dyDescent="0.25">
      <c r="A22" s="8" t="s">
        <v>3336</v>
      </c>
    </row>
    <row r="23" spans="1:3" x14ac:dyDescent="0.25">
      <c r="A23" s="8" t="s">
        <v>3337</v>
      </c>
    </row>
    <row r="24" spans="1:3" x14ac:dyDescent="0.25">
      <c r="A24" s="8" t="s">
        <v>3338</v>
      </c>
    </row>
    <row r="25" spans="1:3" x14ac:dyDescent="0.25">
      <c r="A25" s="8" t="s">
        <v>3339</v>
      </c>
    </row>
    <row r="27" spans="1:3" x14ac:dyDescent="0.25">
      <c r="A27" s="48" t="s">
        <v>3340</v>
      </c>
      <c r="B27" s="247"/>
      <c r="C27" s="247"/>
    </row>
    <row r="28" spans="1:3" x14ac:dyDescent="0.25">
      <c r="A28" s="8" t="s">
        <v>2949</v>
      </c>
    </row>
    <row r="29" spans="1:3" x14ac:dyDescent="0.25">
      <c r="A29" s="8" t="s">
        <v>2935</v>
      </c>
    </row>
    <row r="30" spans="1:3" x14ac:dyDescent="0.25">
      <c r="A30" s="8" t="s">
        <v>2936</v>
      </c>
    </row>
    <row r="31" spans="1:3" x14ac:dyDescent="0.25">
      <c r="A31" s="8" t="s">
        <v>2937</v>
      </c>
    </row>
    <row r="32" spans="1:3" x14ac:dyDescent="0.25">
      <c r="A32" s="8" t="s">
        <v>2938</v>
      </c>
    </row>
    <row r="34" spans="1:2" x14ac:dyDescent="0.25">
      <c r="A34" s="8" t="s">
        <v>2950</v>
      </c>
    </row>
    <row r="35" spans="1:2" x14ac:dyDescent="0.25">
      <c r="A35" s="8" t="s">
        <v>2933</v>
      </c>
    </row>
    <row r="36" spans="1:2" x14ac:dyDescent="0.25">
      <c r="A36" s="8" t="s">
        <v>2934</v>
      </c>
    </row>
    <row r="38" spans="1:2" x14ac:dyDescent="0.25">
      <c r="A38" s="8" t="s">
        <v>2951</v>
      </c>
    </row>
    <row r="39" spans="1:2" x14ac:dyDescent="0.25">
      <c r="A39" s="8" t="s">
        <v>2940</v>
      </c>
    </row>
    <row r="40" spans="1:2" x14ac:dyDescent="0.25">
      <c r="A40" s="8" t="s">
        <v>2941</v>
      </c>
    </row>
    <row r="42" spans="1:2" x14ac:dyDescent="0.25">
      <c r="A42" s="8" t="s">
        <v>2952</v>
      </c>
    </row>
    <row r="43" spans="1:2" x14ac:dyDescent="0.25">
      <c r="A43" s="8" t="s">
        <v>2942</v>
      </c>
    </row>
    <row r="44" spans="1:2" x14ac:dyDescent="0.25">
      <c r="A44" s="8" t="s">
        <v>2943</v>
      </c>
    </row>
    <row r="46" spans="1:2" x14ac:dyDescent="0.25">
      <c r="A46" s="48" t="s">
        <v>3341</v>
      </c>
      <c r="B46" s="247"/>
    </row>
    <row r="47" spans="1:2" x14ac:dyDescent="0.25">
      <c r="A47" s="8" t="s">
        <v>2944</v>
      </c>
    </row>
    <row r="48" spans="1:2" x14ac:dyDescent="0.25">
      <c r="A48" s="8" t="s">
        <v>2945</v>
      </c>
    </row>
    <row r="50" spans="1:1" x14ac:dyDescent="0.25">
      <c r="A50" s="8" t="s">
        <v>2946</v>
      </c>
    </row>
    <row r="51" spans="1:1" x14ac:dyDescent="0.25">
      <c r="A51" s="8" t="s">
        <v>2953</v>
      </c>
    </row>
    <row r="52" spans="1:1" x14ac:dyDescent="0.25">
      <c r="A52" s="8" t="s">
        <v>2947</v>
      </c>
    </row>
    <row r="53" spans="1:1" x14ac:dyDescent="0.25">
      <c r="A53" s="8" t="s">
        <v>2948</v>
      </c>
    </row>
  </sheetData>
  <conditionalFormatting sqref="B18">
    <cfRule type="containsText" dxfId="55" priority="3" stopIfTrue="1" operator="containsText" text="No duplicate ID numbers">
      <formula>NOT(ISERROR(SEARCH("No duplicate ID numbers",B18)))</formula>
    </cfRule>
    <cfRule type="cellIs" dxfId="54" priority="4" operator="greaterThan">
      <formula>0</formula>
    </cfRule>
  </conditionalFormatting>
  <conditionalFormatting sqref="B19">
    <cfRule type="containsText" dxfId="53" priority="1" stopIfTrue="1" operator="containsText" text="No missing ID numbers">
      <formula>NOT(ISERROR(SEARCH("No missing ID numbers",B19)))</formula>
    </cfRule>
    <cfRule type="cellIs" dxfId="5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7"/>
  <sheetViews>
    <sheetView zoomScale="60" zoomScaleNormal="60" workbookViewId="0">
      <pane ySplit="3" topLeftCell="A30" activePane="bottomLeft" state="frozen"/>
      <selection pane="bottomLeft" activeCell="I33" sqref="I33"/>
    </sheetView>
  </sheetViews>
  <sheetFormatPr defaultRowHeight="15" x14ac:dyDescent="0.25"/>
  <cols>
    <col min="1" max="5" width="20.140625" customWidth="1"/>
    <col min="6" max="8" width="10.140625" customWidth="1"/>
    <col min="9" max="9" width="20.140625" customWidth="1"/>
    <col min="10" max="10" width="153.28515625" customWidth="1"/>
    <col min="11" max="12" width="20.140625" customWidth="1"/>
    <col min="13" max="13" width="129.28515625" style="358" customWidth="1"/>
    <col min="14" max="14" width="67.5703125" customWidth="1"/>
  </cols>
  <sheetData>
    <row r="1" spans="1:14" x14ac:dyDescent="0.25">
      <c r="A1" s="201" t="s">
        <v>3326</v>
      </c>
      <c r="M1" s="361"/>
    </row>
    <row r="2" spans="1:14" x14ac:dyDescent="0.25">
      <c r="A2" s="336" t="s">
        <v>3327</v>
      </c>
      <c r="M2" s="361"/>
    </row>
    <row r="3" spans="1:14" ht="45" x14ac:dyDescent="0.25">
      <c r="A3" s="194" t="s">
        <v>3</v>
      </c>
      <c r="B3" s="194" t="s">
        <v>0</v>
      </c>
      <c r="C3" s="194" t="s">
        <v>1</v>
      </c>
      <c r="D3" s="52" t="s">
        <v>365</v>
      </c>
      <c r="E3" s="51" t="s">
        <v>2293</v>
      </c>
      <c r="F3" s="335" t="s">
        <v>71</v>
      </c>
      <c r="G3" s="335" t="s">
        <v>72</v>
      </c>
      <c r="H3" s="335" t="s">
        <v>84</v>
      </c>
      <c r="I3" s="51" t="s">
        <v>30</v>
      </c>
      <c r="J3" s="281" t="s">
        <v>2</v>
      </c>
      <c r="K3" s="51" t="s">
        <v>463</v>
      </c>
      <c r="L3" s="51" t="s">
        <v>197</v>
      </c>
      <c r="M3" s="262" t="s">
        <v>150</v>
      </c>
      <c r="N3" s="49" t="s">
        <v>151</v>
      </c>
    </row>
    <row r="4" spans="1:14" ht="60" x14ac:dyDescent="0.25">
      <c r="A4" s="191" t="s">
        <v>4</v>
      </c>
      <c r="B4" s="191" t="s">
        <v>2432</v>
      </c>
      <c r="C4" s="4" t="s">
        <v>2427</v>
      </c>
      <c r="D4" s="2" t="s">
        <v>2426</v>
      </c>
      <c r="E4" s="2" t="s">
        <v>2428</v>
      </c>
      <c r="F4" s="439">
        <v>0</v>
      </c>
      <c r="G4" s="439">
        <v>1</v>
      </c>
      <c r="H4" s="439">
        <v>0.02</v>
      </c>
      <c r="I4" s="440" t="s">
        <v>2429</v>
      </c>
      <c r="J4" s="441" t="s">
        <v>3411</v>
      </c>
      <c r="K4" s="59" t="s">
        <v>2431</v>
      </c>
      <c r="L4" s="196" t="s">
        <v>2430</v>
      </c>
    </row>
    <row r="5" spans="1:14" ht="60" x14ac:dyDescent="0.25">
      <c r="A5" s="190" t="s">
        <v>4</v>
      </c>
      <c r="B5" s="191" t="s">
        <v>2506</v>
      </c>
      <c r="C5" s="4" t="s">
        <v>2507</v>
      </c>
      <c r="D5" s="2" t="s">
        <v>2507</v>
      </c>
      <c r="E5" s="2" t="s">
        <v>2508</v>
      </c>
      <c r="F5" s="442">
        <v>0</v>
      </c>
      <c r="G5" s="442">
        <v>300</v>
      </c>
      <c r="H5" s="442">
        <v>5</v>
      </c>
      <c r="I5" s="440" t="s">
        <v>2509</v>
      </c>
      <c r="J5" s="443" t="s">
        <v>3412</v>
      </c>
      <c r="K5" s="2"/>
      <c r="L5" s="196" t="s">
        <v>2786</v>
      </c>
      <c r="M5" s="338" t="s">
        <v>3484</v>
      </c>
    </row>
    <row r="6" spans="1:14" ht="45" x14ac:dyDescent="0.25">
      <c r="A6" s="190" t="s">
        <v>4</v>
      </c>
      <c r="B6" s="190" t="s">
        <v>2502</v>
      </c>
      <c r="C6" s="4" t="s">
        <v>2503</v>
      </c>
      <c r="D6" s="190" t="s">
        <v>2510</v>
      </c>
      <c r="E6" s="189" t="s">
        <v>2504</v>
      </c>
      <c r="F6" s="444">
        <v>0</v>
      </c>
      <c r="G6" s="444">
        <v>1</v>
      </c>
      <c r="H6" s="444">
        <v>0.02</v>
      </c>
      <c r="I6" s="441" t="s">
        <v>2505</v>
      </c>
      <c r="J6" s="441" t="s">
        <v>3413</v>
      </c>
      <c r="K6" s="59"/>
      <c r="L6" s="59" t="s">
        <v>2787</v>
      </c>
      <c r="M6" s="263" t="s">
        <v>3485</v>
      </c>
    </row>
    <row r="7" spans="1:14" ht="90" x14ac:dyDescent="0.25">
      <c r="A7" s="190" t="s">
        <v>4</v>
      </c>
      <c r="B7" s="190" t="s">
        <v>3141</v>
      </c>
      <c r="C7" s="4" t="s">
        <v>488</v>
      </c>
      <c r="D7" s="190" t="s">
        <v>3142</v>
      </c>
      <c r="E7" s="189" t="s">
        <v>2336</v>
      </c>
      <c r="F7" s="444">
        <v>0</v>
      </c>
      <c r="G7" s="444">
        <v>1</v>
      </c>
      <c r="H7" s="444">
        <v>0.01</v>
      </c>
      <c r="I7" s="441" t="s">
        <v>489</v>
      </c>
      <c r="J7" s="441" t="s">
        <v>3414</v>
      </c>
      <c r="K7" s="59" t="s">
        <v>490</v>
      </c>
      <c r="L7" s="59" t="s">
        <v>491</v>
      </c>
      <c r="M7" s="359" t="s">
        <v>3328</v>
      </c>
    </row>
    <row r="8" spans="1:14" ht="45" x14ac:dyDescent="0.25">
      <c r="A8" s="190" t="s">
        <v>4</v>
      </c>
      <c r="B8" s="190" t="s">
        <v>487</v>
      </c>
      <c r="C8" s="4" t="s">
        <v>482</v>
      </c>
      <c r="D8" s="190" t="s">
        <v>481</v>
      </c>
      <c r="E8" s="189" t="s">
        <v>2335</v>
      </c>
      <c r="F8" s="444">
        <v>0</v>
      </c>
      <c r="G8" s="444">
        <v>0.5</v>
      </c>
      <c r="H8" s="444">
        <v>0.01</v>
      </c>
      <c r="I8" s="445" t="s">
        <v>483</v>
      </c>
      <c r="J8" s="446" t="s">
        <v>3415</v>
      </c>
      <c r="K8" s="59" t="s">
        <v>484</v>
      </c>
      <c r="L8" s="59" t="s">
        <v>485</v>
      </c>
      <c r="M8" s="263" t="s">
        <v>486</v>
      </c>
    </row>
    <row r="9" spans="1:14" ht="60" x14ac:dyDescent="0.25">
      <c r="A9" s="189" t="s">
        <v>4</v>
      </c>
      <c r="B9" s="189" t="s">
        <v>11</v>
      </c>
      <c r="C9" s="4" t="s">
        <v>116</v>
      </c>
      <c r="D9" s="54" t="s">
        <v>11</v>
      </c>
      <c r="E9" s="189" t="s">
        <v>2334</v>
      </c>
      <c r="F9" s="447">
        <v>0</v>
      </c>
      <c r="G9" s="447">
        <v>1</v>
      </c>
      <c r="H9" s="448">
        <v>0.02</v>
      </c>
      <c r="I9" s="441" t="s">
        <v>464</v>
      </c>
      <c r="J9" s="441" t="s">
        <v>3416</v>
      </c>
      <c r="K9" s="53" t="s">
        <v>198</v>
      </c>
      <c r="L9" s="9" t="s">
        <v>199</v>
      </c>
      <c r="M9" s="265" t="s">
        <v>152</v>
      </c>
      <c r="N9" s="53" t="s">
        <v>181</v>
      </c>
    </row>
    <row r="10" spans="1:14" ht="270" x14ac:dyDescent="0.25">
      <c r="A10" s="189" t="s">
        <v>4</v>
      </c>
      <c r="B10" s="189" t="s">
        <v>5</v>
      </c>
      <c r="C10" s="4" t="s">
        <v>315</v>
      </c>
      <c r="D10" s="54" t="s">
        <v>366</v>
      </c>
      <c r="E10" s="189" t="s">
        <v>2333</v>
      </c>
      <c r="F10" s="447">
        <v>0</v>
      </c>
      <c r="G10" s="447">
        <v>1</v>
      </c>
      <c r="H10" s="447">
        <v>0.01</v>
      </c>
      <c r="I10" s="441" t="s">
        <v>117</v>
      </c>
      <c r="J10" s="441" t="s">
        <v>3417</v>
      </c>
      <c r="K10" s="53" t="s">
        <v>200</v>
      </c>
      <c r="L10" s="9" t="s">
        <v>201</v>
      </c>
      <c r="M10" s="265" t="s">
        <v>3329</v>
      </c>
      <c r="N10" s="53" t="s">
        <v>3330</v>
      </c>
    </row>
    <row r="11" spans="1:14" ht="45" x14ac:dyDescent="0.25">
      <c r="A11" s="190" t="s">
        <v>4</v>
      </c>
      <c r="B11" s="190" t="s">
        <v>3143</v>
      </c>
      <c r="C11" s="4" t="s">
        <v>2548</v>
      </c>
      <c r="D11" s="190" t="s">
        <v>3144</v>
      </c>
      <c r="E11" s="189" t="s">
        <v>2549</v>
      </c>
      <c r="F11" s="444">
        <v>0</v>
      </c>
      <c r="G11" s="444">
        <v>1</v>
      </c>
      <c r="H11" s="444">
        <v>0.01</v>
      </c>
      <c r="I11" s="441" t="s">
        <v>489</v>
      </c>
      <c r="J11" s="441" t="s">
        <v>3418</v>
      </c>
      <c r="K11" s="59"/>
      <c r="L11" s="59" t="s">
        <v>2788</v>
      </c>
      <c r="M11" s="360" t="s">
        <v>2550</v>
      </c>
    </row>
    <row r="12" spans="1:14" ht="30" x14ac:dyDescent="0.25">
      <c r="A12" s="190" t="s">
        <v>4</v>
      </c>
      <c r="B12" s="190" t="s">
        <v>492</v>
      </c>
      <c r="C12" s="4" t="s">
        <v>493</v>
      </c>
      <c r="D12" s="190" t="s">
        <v>492</v>
      </c>
      <c r="E12" s="189" t="s">
        <v>2332</v>
      </c>
      <c r="F12" s="439">
        <v>0</v>
      </c>
      <c r="G12" s="439">
        <v>0.2</v>
      </c>
      <c r="H12" s="439">
        <v>0.01</v>
      </c>
      <c r="I12" s="443" t="s">
        <v>494</v>
      </c>
      <c r="J12" s="441" t="s">
        <v>3419</v>
      </c>
      <c r="K12" s="53" t="s">
        <v>495</v>
      </c>
      <c r="L12" s="9" t="s">
        <v>496</v>
      </c>
      <c r="M12" s="266" t="s">
        <v>497</v>
      </c>
    </row>
    <row r="13" spans="1:14" ht="60" x14ac:dyDescent="0.25">
      <c r="A13" s="189" t="s">
        <v>4</v>
      </c>
      <c r="B13" s="189" t="s">
        <v>3109</v>
      </c>
      <c r="C13" s="4" t="s">
        <v>3110</v>
      </c>
      <c r="D13" s="189" t="s">
        <v>3109</v>
      </c>
      <c r="E13" s="189" t="s">
        <v>3111</v>
      </c>
      <c r="F13" s="448">
        <v>0</v>
      </c>
      <c r="G13" s="448">
        <v>0.3</v>
      </c>
      <c r="H13" s="448">
        <v>0.01</v>
      </c>
      <c r="I13" s="441" t="s">
        <v>3112</v>
      </c>
      <c r="J13" s="441" t="s">
        <v>3420</v>
      </c>
      <c r="K13" s="53" t="s">
        <v>202</v>
      </c>
      <c r="L13" s="9" t="s">
        <v>203</v>
      </c>
      <c r="M13" s="267" t="s">
        <v>3335</v>
      </c>
    </row>
    <row r="14" spans="1:14" ht="45" x14ac:dyDescent="0.25">
      <c r="A14" s="189" t="s">
        <v>73</v>
      </c>
      <c r="B14" s="189" t="s">
        <v>15</v>
      </c>
      <c r="C14" s="4" t="s">
        <v>2540</v>
      </c>
      <c r="D14" s="189" t="s">
        <v>15</v>
      </c>
      <c r="E14" s="189" t="s">
        <v>2539</v>
      </c>
      <c r="F14" s="447">
        <v>0</v>
      </c>
      <c r="G14" s="447">
        <v>1</v>
      </c>
      <c r="H14" s="447">
        <v>0.01</v>
      </c>
      <c r="I14" s="441" t="s">
        <v>3492</v>
      </c>
      <c r="J14" s="441" t="s">
        <v>3421</v>
      </c>
      <c r="K14" s="53" t="s">
        <v>204</v>
      </c>
      <c r="L14" s="9" t="s">
        <v>205</v>
      </c>
      <c r="M14" s="265" t="s">
        <v>3331</v>
      </c>
    </row>
    <row r="15" spans="1:14" ht="75" x14ac:dyDescent="0.25">
      <c r="A15" s="189" t="s">
        <v>73</v>
      </c>
      <c r="B15" s="189" t="s">
        <v>105</v>
      </c>
      <c r="C15" s="4" t="s">
        <v>316</v>
      </c>
      <c r="D15" s="189" t="s">
        <v>105</v>
      </c>
      <c r="E15" s="189" t="s">
        <v>2331</v>
      </c>
      <c r="F15" s="447">
        <v>0</v>
      </c>
      <c r="G15" s="447">
        <v>0.75</v>
      </c>
      <c r="H15" s="447">
        <v>0.01</v>
      </c>
      <c r="I15" s="441" t="s">
        <v>32</v>
      </c>
      <c r="J15" s="441" t="s">
        <v>3422</v>
      </c>
      <c r="K15" s="53" t="s">
        <v>206</v>
      </c>
      <c r="L15" s="9" t="s">
        <v>207</v>
      </c>
      <c r="M15" s="265" t="s">
        <v>153</v>
      </c>
      <c r="N15" s="53" t="s">
        <v>452</v>
      </c>
    </row>
    <row r="16" spans="1:14" ht="45" x14ac:dyDescent="0.25">
      <c r="A16" s="189" t="s">
        <v>73</v>
      </c>
      <c r="B16" s="189" t="s">
        <v>14</v>
      </c>
      <c r="C16" s="4" t="s">
        <v>7</v>
      </c>
      <c r="D16" s="189" t="s">
        <v>14</v>
      </c>
      <c r="E16" s="189" t="s">
        <v>2330</v>
      </c>
      <c r="F16" s="449">
        <v>0</v>
      </c>
      <c r="G16" s="449">
        <v>1</v>
      </c>
      <c r="H16" s="449">
        <v>1</v>
      </c>
      <c r="I16" s="441" t="s">
        <v>31</v>
      </c>
      <c r="J16" s="441" t="s">
        <v>2337</v>
      </c>
      <c r="K16" s="53" t="s">
        <v>208</v>
      </c>
      <c r="L16" s="9" t="s">
        <v>209</v>
      </c>
    </row>
    <row r="17" spans="1:14" ht="60" x14ac:dyDescent="0.25">
      <c r="A17" s="189" t="s">
        <v>73</v>
      </c>
      <c r="B17" s="189" t="s">
        <v>273</v>
      </c>
      <c r="C17" s="4" t="s">
        <v>317</v>
      </c>
      <c r="D17" s="54" t="s">
        <v>367</v>
      </c>
      <c r="E17" s="189" t="s">
        <v>2329</v>
      </c>
      <c r="F17" s="449">
        <v>0</v>
      </c>
      <c r="G17" s="448">
        <v>0.24</v>
      </c>
      <c r="H17" s="450">
        <v>5.0000000000000001E-3</v>
      </c>
      <c r="I17" s="441" t="s">
        <v>274</v>
      </c>
      <c r="J17" s="441" t="s">
        <v>3423</v>
      </c>
      <c r="K17" s="53" t="s">
        <v>275</v>
      </c>
      <c r="L17" s="9" t="s">
        <v>276</v>
      </c>
      <c r="M17" s="266" t="s">
        <v>322</v>
      </c>
      <c r="N17" s="9" t="s">
        <v>417</v>
      </c>
    </row>
    <row r="18" spans="1:14" ht="45" x14ac:dyDescent="0.25">
      <c r="A18" s="189" t="s">
        <v>73</v>
      </c>
      <c r="B18" s="189" t="s">
        <v>277</v>
      </c>
      <c r="C18" s="4" t="s">
        <v>280</v>
      </c>
      <c r="D18" s="54" t="s">
        <v>367</v>
      </c>
      <c r="E18" s="189" t="s">
        <v>2328</v>
      </c>
      <c r="F18" s="449">
        <v>0</v>
      </c>
      <c r="G18" s="447">
        <v>0.5</v>
      </c>
      <c r="H18" s="448">
        <v>0.01</v>
      </c>
      <c r="I18" s="441" t="s">
        <v>281</v>
      </c>
      <c r="J18" s="441" t="s">
        <v>3424</v>
      </c>
      <c r="K18" s="53" t="s">
        <v>278</v>
      </c>
      <c r="L18" s="9" t="s">
        <v>279</v>
      </c>
      <c r="M18" s="266" t="s">
        <v>323</v>
      </c>
      <c r="N18" s="55"/>
    </row>
    <row r="19" spans="1:14" ht="45" x14ac:dyDescent="0.25">
      <c r="A19" s="189" t="s">
        <v>73</v>
      </c>
      <c r="B19" s="189" t="s">
        <v>13</v>
      </c>
      <c r="C19" s="4" t="s">
        <v>131</v>
      </c>
      <c r="D19" s="189" t="s">
        <v>13</v>
      </c>
      <c r="E19" s="189" t="s">
        <v>2327</v>
      </c>
      <c r="F19" s="449">
        <v>0</v>
      </c>
      <c r="G19" s="449">
        <v>1</v>
      </c>
      <c r="H19" s="449">
        <v>1</v>
      </c>
      <c r="I19" s="441" t="s">
        <v>31</v>
      </c>
      <c r="J19" s="441" t="s">
        <v>3052</v>
      </c>
      <c r="K19" s="53" t="s">
        <v>210</v>
      </c>
      <c r="L19" s="9" t="s">
        <v>211</v>
      </c>
      <c r="M19" s="266" t="s">
        <v>76</v>
      </c>
      <c r="N19" s="55"/>
    </row>
    <row r="20" spans="1:14" ht="45" x14ac:dyDescent="0.25">
      <c r="A20" s="189" t="s">
        <v>73</v>
      </c>
      <c r="B20" s="189" t="s">
        <v>2515</v>
      </c>
      <c r="C20" s="4" t="s">
        <v>2514</v>
      </c>
      <c r="D20" s="189" t="s">
        <v>16</v>
      </c>
      <c r="E20" s="189" t="s">
        <v>2326</v>
      </c>
      <c r="F20" s="447">
        <v>0</v>
      </c>
      <c r="G20" s="447">
        <v>0.5</v>
      </c>
      <c r="H20" s="447">
        <v>0.01</v>
      </c>
      <c r="I20" s="441" t="s">
        <v>2516</v>
      </c>
      <c r="J20" s="441" t="s">
        <v>3425</v>
      </c>
      <c r="K20" s="53" t="s">
        <v>212</v>
      </c>
      <c r="L20" s="9" t="s">
        <v>213</v>
      </c>
      <c r="M20" s="265" t="s">
        <v>160</v>
      </c>
    </row>
    <row r="21" spans="1:14" ht="45" x14ac:dyDescent="0.25">
      <c r="A21" s="189" t="s">
        <v>73</v>
      </c>
      <c r="B21" s="189" t="s">
        <v>12</v>
      </c>
      <c r="C21" s="4" t="s">
        <v>6</v>
      </c>
      <c r="D21" s="189" t="s">
        <v>12</v>
      </c>
      <c r="E21" s="189" t="s">
        <v>2325</v>
      </c>
      <c r="F21" s="449">
        <v>0</v>
      </c>
      <c r="G21" s="449">
        <v>1</v>
      </c>
      <c r="H21" s="449">
        <v>1</v>
      </c>
      <c r="I21" s="441" t="s">
        <v>31</v>
      </c>
      <c r="J21" s="441" t="s">
        <v>3426</v>
      </c>
      <c r="K21" s="53" t="s">
        <v>214</v>
      </c>
      <c r="L21" s="9" t="s">
        <v>215</v>
      </c>
    </row>
    <row r="22" spans="1:14" ht="30" x14ac:dyDescent="0.25">
      <c r="A22" s="190" t="s">
        <v>8</v>
      </c>
      <c r="B22" s="190" t="s">
        <v>350</v>
      </c>
      <c r="C22" s="4" t="s">
        <v>351</v>
      </c>
      <c r="D22" s="190" t="s">
        <v>350</v>
      </c>
      <c r="E22" s="189" t="s">
        <v>2324</v>
      </c>
      <c r="F22" s="440">
        <v>0</v>
      </c>
      <c r="G22" s="440">
        <v>1</v>
      </c>
      <c r="H22" s="440">
        <v>1</v>
      </c>
      <c r="I22" s="443" t="s">
        <v>31</v>
      </c>
      <c r="J22" s="441" t="s">
        <v>3427</v>
      </c>
      <c r="K22" s="53" t="s">
        <v>352</v>
      </c>
      <c r="L22" s="9" t="s">
        <v>353</v>
      </c>
    </row>
    <row r="23" spans="1:14" ht="60" x14ac:dyDescent="0.25">
      <c r="A23" s="190" t="s">
        <v>8</v>
      </c>
      <c r="B23" s="190" t="s">
        <v>28</v>
      </c>
      <c r="C23" s="4" t="s">
        <v>3147</v>
      </c>
      <c r="D23" s="53" t="s">
        <v>3260</v>
      </c>
      <c r="E23" s="190" t="s">
        <v>3148</v>
      </c>
      <c r="F23" s="444">
        <v>0</v>
      </c>
      <c r="G23" s="444">
        <v>1</v>
      </c>
      <c r="H23" s="444">
        <v>0.01</v>
      </c>
      <c r="I23" s="443" t="s">
        <v>2914</v>
      </c>
      <c r="J23" s="441" t="s">
        <v>3428</v>
      </c>
      <c r="K23" s="53" t="s">
        <v>252</v>
      </c>
      <c r="L23" s="9" t="s">
        <v>253</v>
      </c>
    </row>
    <row r="24" spans="1:14" ht="30" x14ac:dyDescent="0.25">
      <c r="A24" s="189" t="s">
        <v>8</v>
      </c>
      <c r="B24" s="53" t="s">
        <v>3261</v>
      </c>
      <c r="C24" s="4" t="s">
        <v>2833</v>
      </c>
      <c r="D24" s="53" t="s">
        <v>3261</v>
      </c>
      <c r="E24" s="189" t="s">
        <v>2313</v>
      </c>
      <c r="F24" s="447">
        <v>0</v>
      </c>
      <c r="G24" s="448">
        <v>1</v>
      </c>
      <c r="H24" s="448">
        <v>0.01</v>
      </c>
      <c r="I24" s="441" t="s">
        <v>36</v>
      </c>
      <c r="J24" s="441" t="s">
        <v>3429</v>
      </c>
      <c r="K24" s="53" t="s">
        <v>2499</v>
      </c>
      <c r="L24" s="9" t="s">
        <v>2500</v>
      </c>
      <c r="M24" s="266" t="s">
        <v>158</v>
      </c>
    </row>
    <row r="25" spans="1:14" ht="45" x14ac:dyDescent="0.25">
      <c r="A25" s="190" t="s">
        <v>8</v>
      </c>
      <c r="B25" s="190" t="s">
        <v>282</v>
      </c>
      <c r="C25" s="4" t="s">
        <v>285</v>
      </c>
      <c r="D25" s="190" t="s">
        <v>368</v>
      </c>
      <c r="E25" s="189" t="s">
        <v>2323</v>
      </c>
      <c r="F25" s="439">
        <v>-0.5</v>
      </c>
      <c r="G25" s="439">
        <v>1</v>
      </c>
      <c r="H25" s="439">
        <v>0.02</v>
      </c>
      <c r="I25" s="443" t="s">
        <v>286</v>
      </c>
      <c r="J25" s="441" t="s">
        <v>3430</v>
      </c>
      <c r="K25" s="53" t="s">
        <v>288</v>
      </c>
      <c r="L25" s="9" t="s">
        <v>290</v>
      </c>
      <c r="M25" s="266" t="s">
        <v>324</v>
      </c>
    </row>
    <row r="26" spans="1:14" ht="45" x14ac:dyDescent="0.25">
      <c r="A26" s="190" t="s">
        <v>8</v>
      </c>
      <c r="B26" s="190" t="s">
        <v>283</v>
      </c>
      <c r="C26" s="4" t="s">
        <v>284</v>
      </c>
      <c r="D26" s="190" t="s">
        <v>368</v>
      </c>
      <c r="E26" s="189" t="s">
        <v>2322</v>
      </c>
      <c r="F26" s="439">
        <v>-1</v>
      </c>
      <c r="G26" s="439">
        <v>3</v>
      </c>
      <c r="H26" s="439">
        <v>0.02</v>
      </c>
      <c r="I26" s="443" t="s">
        <v>287</v>
      </c>
      <c r="J26" s="441" t="s">
        <v>3431</v>
      </c>
      <c r="K26" s="53" t="s">
        <v>289</v>
      </c>
      <c r="L26" s="9" t="s">
        <v>290</v>
      </c>
      <c r="M26" s="266" t="s">
        <v>324</v>
      </c>
    </row>
    <row r="27" spans="1:14" ht="45" x14ac:dyDescent="0.25">
      <c r="A27" s="189" t="s">
        <v>8</v>
      </c>
      <c r="B27" s="189" t="s">
        <v>319</v>
      </c>
      <c r="C27" s="4" t="s">
        <v>318</v>
      </c>
      <c r="D27" s="189" t="s">
        <v>319</v>
      </c>
      <c r="E27" s="189" t="s">
        <v>2321</v>
      </c>
      <c r="F27" s="449">
        <v>0</v>
      </c>
      <c r="G27" s="449">
        <v>0</v>
      </c>
      <c r="H27" s="449"/>
      <c r="I27" s="441"/>
      <c r="J27" s="449" t="s">
        <v>3432</v>
      </c>
    </row>
    <row r="28" spans="1:14" ht="60" x14ac:dyDescent="0.25">
      <c r="A28" s="189" t="s">
        <v>8</v>
      </c>
      <c r="B28" s="189" t="s">
        <v>17</v>
      </c>
      <c r="C28" s="4" t="s">
        <v>29</v>
      </c>
      <c r="D28" s="189" t="s">
        <v>17</v>
      </c>
      <c r="E28" s="189" t="s">
        <v>2320</v>
      </c>
      <c r="F28" s="447">
        <v>0</v>
      </c>
      <c r="G28" s="448">
        <v>1</v>
      </c>
      <c r="H28" s="448">
        <v>0.01</v>
      </c>
      <c r="I28" s="441" t="s">
        <v>35</v>
      </c>
      <c r="J28" s="441" t="s">
        <v>3433</v>
      </c>
      <c r="K28" s="53" t="s">
        <v>216</v>
      </c>
      <c r="L28" s="9" t="s">
        <v>217</v>
      </c>
      <c r="M28" s="265" t="s">
        <v>160</v>
      </c>
    </row>
    <row r="29" spans="1:14" ht="75" x14ac:dyDescent="0.25">
      <c r="A29" s="189" t="s">
        <v>8</v>
      </c>
      <c r="B29" s="189" t="s">
        <v>133</v>
      </c>
      <c r="C29" s="4" t="s">
        <v>132</v>
      </c>
      <c r="D29" s="189" t="s">
        <v>133</v>
      </c>
      <c r="E29" s="189" t="s">
        <v>2319</v>
      </c>
      <c r="F29" s="451">
        <v>0</v>
      </c>
      <c r="G29" s="451">
        <v>25000</v>
      </c>
      <c r="H29" s="451">
        <v>500</v>
      </c>
      <c r="I29" s="441" t="s">
        <v>194</v>
      </c>
      <c r="J29" s="441" t="s">
        <v>3434</v>
      </c>
      <c r="K29" s="53" t="s">
        <v>218</v>
      </c>
      <c r="L29" s="9" t="s">
        <v>219</v>
      </c>
      <c r="M29" s="265" t="s">
        <v>154</v>
      </c>
      <c r="N29" s="53" t="s">
        <v>195</v>
      </c>
    </row>
    <row r="30" spans="1:14" ht="60" x14ac:dyDescent="0.25">
      <c r="A30" s="189" t="s">
        <v>8</v>
      </c>
      <c r="B30" s="189" t="s">
        <v>19</v>
      </c>
      <c r="C30" s="4" t="s">
        <v>3093</v>
      </c>
      <c r="D30" s="189" t="s">
        <v>19</v>
      </c>
      <c r="E30" s="189" t="s">
        <v>2318</v>
      </c>
      <c r="F30" s="447">
        <v>0</v>
      </c>
      <c r="G30" s="447">
        <v>1</v>
      </c>
      <c r="H30" s="447">
        <v>0.01</v>
      </c>
      <c r="I30" s="441" t="s">
        <v>35</v>
      </c>
      <c r="J30" s="441" t="s">
        <v>3435</v>
      </c>
      <c r="K30" s="53" t="s">
        <v>220</v>
      </c>
      <c r="L30" s="9" t="s">
        <v>221</v>
      </c>
      <c r="M30" s="265" t="s">
        <v>155</v>
      </c>
      <c r="N30" s="53"/>
    </row>
    <row r="31" spans="1:14" ht="60" x14ac:dyDescent="0.25">
      <c r="A31" s="189" t="s">
        <v>8</v>
      </c>
      <c r="B31" s="189" t="s">
        <v>137</v>
      </c>
      <c r="C31" s="4" t="s">
        <v>296</v>
      </c>
      <c r="D31" s="189" t="s">
        <v>137</v>
      </c>
      <c r="E31" s="189" t="s">
        <v>2317</v>
      </c>
      <c r="F31" s="447">
        <v>0</v>
      </c>
      <c r="G31" s="447">
        <v>1.1299999999999999</v>
      </c>
      <c r="H31" s="447">
        <v>0.01</v>
      </c>
      <c r="I31" s="441" t="s">
        <v>138</v>
      </c>
      <c r="J31" s="441" t="s">
        <v>3436</v>
      </c>
      <c r="K31" s="53" t="s">
        <v>222</v>
      </c>
      <c r="L31" s="9" t="s">
        <v>223</v>
      </c>
      <c r="M31" s="265" t="s">
        <v>156</v>
      </c>
      <c r="N31" s="53" t="s">
        <v>422</v>
      </c>
    </row>
    <row r="32" spans="1:14" ht="45" x14ac:dyDescent="0.25">
      <c r="A32" s="189" t="s">
        <v>8</v>
      </c>
      <c r="B32" s="189" t="s">
        <v>3145</v>
      </c>
      <c r="C32" s="4" t="s">
        <v>3146</v>
      </c>
      <c r="D32" s="189" t="s">
        <v>3145</v>
      </c>
      <c r="E32" s="183"/>
      <c r="F32" s="449">
        <v>0</v>
      </c>
      <c r="G32" s="449">
        <v>1</v>
      </c>
      <c r="H32" s="449">
        <v>1</v>
      </c>
      <c r="I32" s="441" t="s">
        <v>31</v>
      </c>
      <c r="J32" s="446" t="s">
        <v>3437</v>
      </c>
    </row>
    <row r="33" spans="1:14" ht="75" x14ac:dyDescent="0.25">
      <c r="A33" s="189" t="s">
        <v>8</v>
      </c>
      <c r="B33" s="189" t="s">
        <v>61</v>
      </c>
      <c r="C33" s="4" t="s">
        <v>134</v>
      </c>
      <c r="D33" s="189" t="s">
        <v>61</v>
      </c>
      <c r="E33" s="183"/>
      <c r="F33" s="449">
        <v>0</v>
      </c>
      <c r="G33" s="449">
        <v>1</v>
      </c>
      <c r="H33" s="449">
        <v>1</v>
      </c>
      <c r="I33" s="441" t="s">
        <v>31</v>
      </c>
      <c r="J33" s="446" t="s">
        <v>3438</v>
      </c>
    </row>
    <row r="34" spans="1:14" ht="45" x14ac:dyDescent="0.25">
      <c r="A34" s="189" t="s">
        <v>8</v>
      </c>
      <c r="B34" s="189" t="s">
        <v>379</v>
      </c>
      <c r="C34" s="4" t="s">
        <v>380</v>
      </c>
      <c r="D34" s="189" t="s">
        <v>379</v>
      </c>
      <c r="E34" s="189" t="s">
        <v>2316</v>
      </c>
      <c r="F34" s="449">
        <v>0</v>
      </c>
      <c r="G34" s="449">
        <v>1</v>
      </c>
      <c r="H34" s="449">
        <v>1</v>
      </c>
      <c r="I34" s="441" t="s">
        <v>31</v>
      </c>
      <c r="J34" s="441" t="s">
        <v>3439</v>
      </c>
    </row>
    <row r="35" spans="1:14" ht="45" x14ac:dyDescent="0.25">
      <c r="A35" s="189" t="s">
        <v>8</v>
      </c>
      <c r="B35" s="189" t="s">
        <v>2290</v>
      </c>
      <c r="C35" s="4" t="s">
        <v>2289</v>
      </c>
      <c r="D35" s="189" t="s">
        <v>2291</v>
      </c>
      <c r="E35" s="183"/>
      <c r="F35" s="452">
        <v>0</v>
      </c>
      <c r="G35" s="449">
        <v>20</v>
      </c>
      <c r="H35" s="449">
        <v>1</v>
      </c>
      <c r="I35" s="443" t="s">
        <v>135</v>
      </c>
      <c r="J35" s="441" t="s">
        <v>3440</v>
      </c>
      <c r="K35" s="53" t="s">
        <v>224</v>
      </c>
      <c r="L35" s="9" t="s">
        <v>2292</v>
      </c>
      <c r="M35" s="266" t="s">
        <v>157</v>
      </c>
      <c r="N35" s="9" t="s">
        <v>157</v>
      </c>
    </row>
    <row r="36" spans="1:14" ht="75" x14ac:dyDescent="0.25">
      <c r="A36" s="190" t="s">
        <v>8</v>
      </c>
      <c r="B36" s="190" t="s">
        <v>267</v>
      </c>
      <c r="C36" s="4" t="s">
        <v>268</v>
      </c>
      <c r="D36" s="190" t="s">
        <v>267</v>
      </c>
      <c r="E36" s="189" t="s">
        <v>2315</v>
      </c>
      <c r="F36" s="439">
        <v>0</v>
      </c>
      <c r="G36" s="439">
        <v>0.6</v>
      </c>
      <c r="H36" s="439">
        <v>0.01</v>
      </c>
      <c r="I36" s="443" t="s">
        <v>3513</v>
      </c>
      <c r="J36" s="441" t="s">
        <v>3441</v>
      </c>
      <c r="K36" s="9" t="s">
        <v>2271</v>
      </c>
      <c r="L36" s="9" t="s">
        <v>272</v>
      </c>
      <c r="M36" s="265" t="s">
        <v>3334</v>
      </c>
    </row>
    <row r="37" spans="1:14" ht="45" x14ac:dyDescent="0.25">
      <c r="A37" s="190" t="s">
        <v>8</v>
      </c>
      <c r="B37" s="56" t="s">
        <v>2362</v>
      </c>
      <c r="C37" s="4" t="s">
        <v>2363</v>
      </c>
      <c r="D37" s="56" t="s">
        <v>2362</v>
      </c>
      <c r="E37" s="190" t="s">
        <v>2364</v>
      </c>
      <c r="F37" s="439">
        <v>0</v>
      </c>
      <c r="G37" s="439">
        <v>0.9</v>
      </c>
      <c r="H37" s="439">
        <v>0.01</v>
      </c>
      <c r="I37" s="443" t="s">
        <v>2365</v>
      </c>
      <c r="J37" s="441" t="s">
        <v>3442</v>
      </c>
      <c r="K37" s="9" t="s">
        <v>2423</v>
      </c>
      <c r="L37" s="9" t="s">
        <v>2422</v>
      </c>
    </row>
    <row r="38" spans="1:14" ht="45" x14ac:dyDescent="0.25">
      <c r="A38" s="190" t="s">
        <v>8</v>
      </c>
      <c r="B38" s="190" t="s">
        <v>264</v>
      </c>
      <c r="C38" s="4" t="s">
        <v>297</v>
      </c>
      <c r="D38" s="190" t="s">
        <v>369</v>
      </c>
      <c r="E38" s="189" t="s">
        <v>2314</v>
      </c>
      <c r="F38" s="439">
        <v>0</v>
      </c>
      <c r="G38" s="439">
        <v>0.4</v>
      </c>
      <c r="H38" s="439">
        <v>0.01</v>
      </c>
      <c r="I38" s="443" t="s">
        <v>265</v>
      </c>
      <c r="J38" s="441" t="s">
        <v>3443</v>
      </c>
      <c r="K38" s="9" t="s">
        <v>2272</v>
      </c>
      <c r="L38" s="9" t="s">
        <v>266</v>
      </c>
      <c r="M38" s="266" t="s">
        <v>325</v>
      </c>
    </row>
    <row r="39" spans="1:14" ht="45" x14ac:dyDescent="0.25">
      <c r="A39" s="190" t="s">
        <v>8</v>
      </c>
      <c r="B39" s="189" t="s">
        <v>2887</v>
      </c>
      <c r="C39" s="4" t="s">
        <v>2889</v>
      </c>
      <c r="D39" s="189" t="s">
        <v>2887</v>
      </c>
      <c r="E39" s="189" t="s">
        <v>2890</v>
      </c>
      <c r="F39" s="439">
        <v>0</v>
      </c>
      <c r="G39" s="439">
        <v>0.95</v>
      </c>
      <c r="H39" s="439">
        <v>0.01</v>
      </c>
      <c r="I39" s="443" t="s">
        <v>2891</v>
      </c>
      <c r="J39" s="441" t="s">
        <v>3444</v>
      </c>
      <c r="K39" s="53" t="s">
        <v>225</v>
      </c>
      <c r="L39" s="9"/>
      <c r="M39" s="265" t="s">
        <v>3333</v>
      </c>
    </row>
    <row r="40" spans="1:14" ht="45" x14ac:dyDescent="0.25">
      <c r="A40" s="189" t="s">
        <v>8</v>
      </c>
      <c r="B40" s="189" t="s">
        <v>18</v>
      </c>
      <c r="C40" s="4" t="s">
        <v>136</v>
      </c>
      <c r="D40" s="189" t="s">
        <v>18</v>
      </c>
      <c r="E40" s="189" t="s">
        <v>2888</v>
      </c>
      <c r="F40" s="440">
        <v>0</v>
      </c>
      <c r="G40" s="440">
        <v>60</v>
      </c>
      <c r="H40" s="440">
        <v>1</v>
      </c>
      <c r="I40" s="440" t="s">
        <v>147</v>
      </c>
      <c r="J40" s="441" t="s">
        <v>3445</v>
      </c>
      <c r="K40" s="53" t="s">
        <v>225</v>
      </c>
      <c r="L40" s="9" t="s">
        <v>226</v>
      </c>
      <c r="M40" s="265" t="s">
        <v>159</v>
      </c>
    </row>
    <row r="41" spans="1:14" ht="60" x14ac:dyDescent="0.25">
      <c r="A41" s="189" t="s">
        <v>9</v>
      </c>
      <c r="B41" s="189" t="s">
        <v>3351</v>
      </c>
      <c r="C41" s="4" t="s">
        <v>3324</v>
      </c>
      <c r="D41" s="189" t="s">
        <v>3351</v>
      </c>
      <c r="E41" s="189" t="s">
        <v>3325</v>
      </c>
      <c r="F41" s="439">
        <v>0</v>
      </c>
      <c r="G41" s="439">
        <v>0.5</v>
      </c>
      <c r="H41" s="439">
        <v>0.01</v>
      </c>
      <c r="I41" s="443" t="s">
        <v>3323</v>
      </c>
      <c r="J41" s="441" t="s">
        <v>3352</v>
      </c>
    </row>
    <row r="42" spans="1:14" ht="60" x14ac:dyDescent="0.25">
      <c r="A42" s="189" t="s">
        <v>9</v>
      </c>
      <c r="B42" s="189" t="s">
        <v>28</v>
      </c>
      <c r="C42" s="4" t="s">
        <v>3150</v>
      </c>
      <c r="D42" s="189" t="s">
        <v>3151</v>
      </c>
      <c r="E42" s="189" t="s">
        <v>3149</v>
      </c>
      <c r="F42" s="447">
        <v>0</v>
      </c>
      <c r="G42" s="448">
        <v>1</v>
      </c>
      <c r="H42" s="448">
        <v>0.01</v>
      </c>
      <c r="I42" s="441" t="s">
        <v>2914</v>
      </c>
      <c r="J42" s="441" t="s">
        <v>3446</v>
      </c>
      <c r="K42" s="53" t="s">
        <v>252</v>
      </c>
      <c r="L42" s="9" t="s">
        <v>253</v>
      </c>
    </row>
    <row r="43" spans="1:14" ht="30" x14ac:dyDescent="0.25">
      <c r="A43" s="189" t="s">
        <v>9</v>
      </c>
      <c r="B43" s="189" t="s">
        <v>21</v>
      </c>
      <c r="C43" s="4" t="s">
        <v>2869</v>
      </c>
      <c r="D43" s="189" t="s">
        <v>21</v>
      </c>
      <c r="E43" s="189" t="s">
        <v>2870</v>
      </c>
      <c r="F43" s="447">
        <v>0</v>
      </c>
      <c r="G43" s="448">
        <v>1</v>
      </c>
      <c r="H43" s="448">
        <v>0.01</v>
      </c>
      <c r="I43" s="441" t="s">
        <v>35</v>
      </c>
      <c r="J43" s="441" t="s">
        <v>3447</v>
      </c>
      <c r="K43" s="53" t="s">
        <v>227</v>
      </c>
      <c r="L43" s="9" t="s">
        <v>228</v>
      </c>
      <c r="M43" s="265" t="s">
        <v>2435</v>
      </c>
    </row>
    <row r="44" spans="1:14" ht="60" x14ac:dyDescent="0.25">
      <c r="A44" s="189" t="s">
        <v>9</v>
      </c>
      <c r="B44" s="189" t="s">
        <v>25</v>
      </c>
      <c r="C44" s="4" t="s">
        <v>298</v>
      </c>
      <c r="D44" s="189" t="s">
        <v>25</v>
      </c>
      <c r="E44" s="189" t="s">
        <v>2312</v>
      </c>
      <c r="F44" s="447">
        <v>0</v>
      </c>
      <c r="G44" s="448">
        <v>1</v>
      </c>
      <c r="H44" s="448">
        <v>0.01</v>
      </c>
      <c r="I44" s="441" t="s">
        <v>35</v>
      </c>
      <c r="J44" s="441" t="s">
        <v>3448</v>
      </c>
      <c r="K44" s="53" t="s">
        <v>229</v>
      </c>
      <c r="L44" s="9" t="s">
        <v>230</v>
      </c>
      <c r="M44" s="265" t="s">
        <v>160</v>
      </c>
    </row>
    <row r="45" spans="1:14" ht="60" x14ac:dyDescent="0.25">
      <c r="A45" s="189" t="s">
        <v>9</v>
      </c>
      <c r="B45" s="189" t="s">
        <v>23</v>
      </c>
      <c r="C45" s="4" t="s">
        <v>60</v>
      </c>
      <c r="D45" s="189" t="s">
        <v>23</v>
      </c>
      <c r="E45" s="189" t="s">
        <v>2311</v>
      </c>
      <c r="F45" s="447">
        <v>0</v>
      </c>
      <c r="G45" s="448">
        <v>1</v>
      </c>
      <c r="H45" s="448">
        <v>0.01</v>
      </c>
      <c r="I45" s="441" t="s">
        <v>35</v>
      </c>
      <c r="J45" s="441" t="s">
        <v>3449</v>
      </c>
      <c r="K45" s="53" t="s">
        <v>231</v>
      </c>
      <c r="L45" s="9" t="s">
        <v>232</v>
      </c>
      <c r="M45" s="265" t="s">
        <v>160</v>
      </c>
    </row>
    <row r="46" spans="1:14" ht="60" x14ac:dyDescent="0.25">
      <c r="A46" s="189" t="s">
        <v>9</v>
      </c>
      <c r="B46" s="189" t="s">
        <v>106</v>
      </c>
      <c r="C46" s="4" t="s">
        <v>299</v>
      </c>
      <c r="D46" s="189" t="s">
        <v>106</v>
      </c>
      <c r="E46" s="189" t="s">
        <v>2310</v>
      </c>
      <c r="F46" s="448">
        <v>0</v>
      </c>
      <c r="G46" s="448">
        <v>0.25</v>
      </c>
      <c r="H46" s="448">
        <v>0.01</v>
      </c>
      <c r="I46" s="441" t="s">
        <v>32</v>
      </c>
      <c r="J46" s="441" t="s">
        <v>3450</v>
      </c>
      <c r="K46" s="53" t="s">
        <v>233</v>
      </c>
      <c r="L46" s="9" t="s">
        <v>234</v>
      </c>
      <c r="M46" s="266" t="s">
        <v>2284</v>
      </c>
      <c r="N46" s="9" t="s">
        <v>2284</v>
      </c>
    </row>
    <row r="47" spans="1:14" ht="60" x14ac:dyDescent="0.25">
      <c r="A47" s="189" t="s">
        <v>9</v>
      </c>
      <c r="B47" s="189" t="s">
        <v>24</v>
      </c>
      <c r="C47" s="4" t="s">
        <v>300</v>
      </c>
      <c r="D47" s="189" t="s">
        <v>24</v>
      </c>
      <c r="E47" s="189" t="s">
        <v>2309</v>
      </c>
      <c r="F47" s="447">
        <v>0</v>
      </c>
      <c r="G47" s="448">
        <v>1</v>
      </c>
      <c r="H47" s="448">
        <v>0.01</v>
      </c>
      <c r="I47" s="441" t="s">
        <v>35</v>
      </c>
      <c r="J47" s="441" t="s">
        <v>3451</v>
      </c>
      <c r="K47" s="53" t="s">
        <v>235</v>
      </c>
      <c r="L47" s="9" t="s">
        <v>236</v>
      </c>
      <c r="M47" s="265" t="s">
        <v>160</v>
      </c>
    </row>
    <row r="48" spans="1:14" ht="45" x14ac:dyDescent="0.25">
      <c r="A48" s="189" t="s">
        <v>9</v>
      </c>
      <c r="B48" s="189" t="s">
        <v>2779</v>
      </c>
      <c r="C48" s="4" t="s">
        <v>2443</v>
      </c>
      <c r="D48" s="189" t="s">
        <v>2779</v>
      </c>
      <c r="E48" s="189" t="s">
        <v>2457</v>
      </c>
      <c r="F48" s="447">
        <v>0</v>
      </c>
      <c r="G48" s="447">
        <v>1</v>
      </c>
      <c r="H48" s="448">
        <v>0.01</v>
      </c>
      <c r="I48" s="441" t="s">
        <v>2456</v>
      </c>
      <c r="J48" s="441" t="s">
        <v>3452</v>
      </c>
      <c r="K48" s="53" t="s">
        <v>237</v>
      </c>
      <c r="L48" s="9" t="s">
        <v>2794</v>
      </c>
      <c r="M48" s="265"/>
    </row>
    <row r="49" spans="1:14" ht="45" x14ac:dyDescent="0.25">
      <c r="A49" s="190" t="s">
        <v>9</v>
      </c>
      <c r="B49" s="190" t="s">
        <v>2874</v>
      </c>
      <c r="C49" s="4" t="s">
        <v>2877</v>
      </c>
      <c r="D49" s="190" t="s">
        <v>2881</v>
      </c>
      <c r="E49" s="190" t="s">
        <v>2882</v>
      </c>
      <c r="F49" s="444">
        <v>0</v>
      </c>
      <c r="G49" s="439">
        <v>1</v>
      </c>
      <c r="H49" s="439">
        <v>0.01</v>
      </c>
      <c r="I49" s="443" t="s">
        <v>35</v>
      </c>
      <c r="J49" s="443" t="s">
        <v>3453</v>
      </c>
      <c r="K49" s="9" t="s">
        <v>2287</v>
      </c>
      <c r="L49" s="9" t="s">
        <v>2288</v>
      </c>
      <c r="M49" s="266" t="s">
        <v>160</v>
      </c>
    </row>
    <row r="50" spans="1:14" ht="45" x14ac:dyDescent="0.25">
      <c r="A50" s="190" t="s">
        <v>9</v>
      </c>
      <c r="B50" s="190" t="s">
        <v>2875</v>
      </c>
      <c r="C50" s="4" t="s">
        <v>2878</v>
      </c>
      <c r="D50" s="190" t="s">
        <v>2881</v>
      </c>
      <c r="E50" s="190" t="s">
        <v>2883</v>
      </c>
      <c r="F50" s="444">
        <v>0</v>
      </c>
      <c r="G50" s="439">
        <v>1</v>
      </c>
      <c r="H50" s="439">
        <v>0.01</v>
      </c>
      <c r="I50" s="443" t="s">
        <v>35</v>
      </c>
      <c r="J50" s="443" t="s">
        <v>3454</v>
      </c>
      <c r="K50" s="9" t="s">
        <v>2287</v>
      </c>
      <c r="L50" s="9" t="s">
        <v>2288</v>
      </c>
      <c r="M50" s="266"/>
    </row>
    <row r="51" spans="1:14" ht="45" x14ac:dyDescent="0.25">
      <c r="A51" s="190" t="s">
        <v>9</v>
      </c>
      <c r="B51" s="190" t="s">
        <v>2876</v>
      </c>
      <c r="C51" s="4" t="s">
        <v>2879</v>
      </c>
      <c r="D51" s="190" t="s">
        <v>2881</v>
      </c>
      <c r="E51" s="190" t="s">
        <v>2884</v>
      </c>
      <c r="F51" s="444">
        <v>0</v>
      </c>
      <c r="G51" s="439">
        <v>1</v>
      </c>
      <c r="H51" s="439">
        <v>0.01</v>
      </c>
      <c r="I51" s="443" t="s">
        <v>35</v>
      </c>
      <c r="J51" s="443" t="s">
        <v>3455</v>
      </c>
      <c r="K51" s="9" t="s">
        <v>2287</v>
      </c>
      <c r="L51" s="9" t="s">
        <v>2288</v>
      </c>
      <c r="M51" s="266"/>
    </row>
    <row r="52" spans="1:14" ht="45" x14ac:dyDescent="0.25">
      <c r="A52" s="190" t="s">
        <v>9</v>
      </c>
      <c r="B52" s="190" t="s">
        <v>2886</v>
      </c>
      <c r="C52" s="4" t="s">
        <v>2880</v>
      </c>
      <c r="D52" s="190" t="s">
        <v>2881</v>
      </c>
      <c r="E52" s="190" t="s">
        <v>2885</v>
      </c>
      <c r="F52" s="444">
        <v>0</v>
      </c>
      <c r="G52" s="439">
        <v>1</v>
      </c>
      <c r="H52" s="439">
        <v>0.01</v>
      </c>
      <c r="I52" s="443" t="s">
        <v>35</v>
      </c>
      <c r="J52" s="443" t="s">
        <v>3456</v>
      </c>
      <c r="K52" s="9" t="s">
        <v>2287</v>
      </c>
      <c r="L52" s="9" t="s">
        <v>2288</v>
      </c>
      <c r="M52" s="266"/>
    </row>
    <row r="53" spans="1:14" ht="75" x14ac:dyDescent="0.25">
      <c r="A53" s="189" t="s">
        <v>9</v>
      </c>
      <c r="B53" s="189" t="s">
        <v>2484</v>
      </c>
      <c r="C53" s="4" t="s">
        <v>2483</v>
      </c>
      <c r="D53" s="189" t="s">
        <v>2484</v>
      </c>
      <c r="E53" s="189" t="s">
        <v>2486</v>
      </c>
      <c r="F53" s="447">
        <v>0</v>
      </c>
      <c r="G53" s="448">
        <v>1</v>
      </c>
      <c r="H53" s="448">
        <v>0.01</v>
      </c>
      <c r="I53" s="441" t="s">
        <v>2487</v>
      </c>
      <c r="J53" s="441" t="s">
        <v>3457</v>
      </c>
      <c r="K53" s="53"/>
      <c r="L53" s="9" t="s">
        <v>2789</v>
      </c>
      <c r="M53" s="265" t="s">
        <v>3332</v>
      </c>
    </row>
    <row r="54" spans="1:14" ht="60" x14ac:dyDescent="0.25">
      <c r="A54" s="189" t="s">
        <v>9</v>
      </c>
      <c r="B54" s="189" t="s">
        <v>22</v>
      </c>
      <c r="C54" s="4" t="s">
        <v>301</v>
      </c>
      <c r="D54" s="54" t="s">
        <v>370</v>
      </c>
      <c r="E54" s="189" t="s">
        <v>2308</v>
      </c>
      <c r="F54" s="447">
        <v>0</v>
      </c>
      <c r="G54" s="448">
        <v>1</v>
      </c>
      <c r="H54" s="448">
        <v>0.01</v>
      </c>
      <c r="I54" s="441" t="s">
        <v>35</v>
      </c>
      <c r="J54" s="441" t="s">
        <v>3458</v>
      </c>
      <c r="K54" s="53" t="s">
        <v>238</v>
      </c>
      <c r="L54" s="9" t="s">
        <v>239</v>
      </c>
      <c r="M54" s="265"/>
    </row>
    <row r="55" spans="1:14" ht="60" x14ac:dyDescent="0.25">
      <c r="A55" s="189" t="s">
        <v>9</v>
      </c>
      <c r="B55" s="189" t="s">
        <v>20</v>
      </c>
      <c r="C55" s="4" t="s">
        <v>302</v>
      </c>
      <c r="D55" s="54" t="s">
        <v>370</v>
      </c>
      <c r="E55" s="189" t="s">
        <v>2307</v>
      </c>
      <c r="F55" s="447">
        <v>0</v>
      </c>
      <c r="G55" s="448">
        <v>1</v>
      </c>
      <c r="H55" s="448">
        <v>0.01</v>
      </c>
      <c r="I55" s="441" t="s">
        <v>35</v>
      </c>
      <c r="J55" s="441" t="s">
        <v>3459</v>
      </c>
      <c r="K55" s="53" t="s">
        <v>240</v>
      </c>
      <c r="L55" s="9" t="s">
        <v>241</v>
      </c>
      <c r="M55" s="265"/>
    </row>
    <row r="56" spans="1:14" s="188" customFormat="1" ht="30" x14ac:dyDescent="0.25">
      <c r="A56" s="189" t="s">
        <v>9</v>
      </c>
      <c r="B56" s="189" t="s">
        <v>3359</v>
      </c>
      <c r="C56" s="4" t="s">
        <v>3360</v>
      </c>
      <c r="D56" s="189" t="s">
        <v>3359</v>
      </c>
      <c r="E56" s="189" t="s">
        <v>3361</v>
      </c>
      <c r="F56" s="447">
        <v>0</v>
      </c>
      <c r="G56" s="448">
        <v>1</v>
      </c>
      <c r="H56" s="448">
        <v>0.01</v>
      </c>
      <c r="I56" s="441" t="s">
        <v>35</v>
      </c>
      <c r="J56" s="441" t="s">
        <v>3362</v>
      </c>
      <c r="K56" s="53"/>
      <c r="L56" s="9"/>
      <c r="M56" s="265"/>
    </row>
    <row r="57" spans="1:14" ht="30" x14ac:dyDescent="0.25">
      <c r="A57" s="189" t="s">
        <v>9</v>
      </c>
      <c r="B57" s="189" t="s">
        <v>2544</v>
      </c>
      <c r="C57" s="4" t="s">
        <v>2545</v>
      </c>
      <c r="D57" s="189" t="s">
        <v>2545</v>
      </c>
      <c r="E57" s="189" t="s">
        <v>2546</v>
      </c>
      <c r="F57" s="447">
        <v>0</v>
      </c>
      <c r="G57" s="448">
        <v>1</v>
      </c>
      <c r="H57" s="448">
        <v>0.01</v>
      </c>
      <c r="I57" s="441" t="s">
        <v>2547</v>
      </c>
      <c r="J57" s="441" t="s">
        <v>3460</v>
      </c>
      <c r="K57" s="53"/>
      <c r="L57" s="9" t="s">
        <v>2790</v>
      </c>
      <c r="M57" s="265" t="s">
        <v>160</v>
      </c>
    </row>
    <row r="58" spans="1:14" ht="60" x14ac:dyDescent="0.25">
      <c r="A58" s="189" t="s">
        <v>140</v>
      </c>
      <c r="B58" s="183" t="s">
        <v>3497</v>
      </c>
      <c r="C58" s="4" t="s">
        <v>453</v>
      </c>
      <c r="D58" s="183" t="s">
        <v>3497</v>
      </c>
      <c r="E58" s="189" t="s">
        <v>2306</v>
      </c>
      <c r="F58" s="447">
        <v>0</v>
      </c>
      <c r="G58" s="448">
        <v>1</v>
      </c>
      <c r="H58" s="448">
        <v>0.01</v>
      </c>
      <c r="I58" s="441" t="s">
        <v>35</v>
      </c>
      <c r="J58" s="459" t="s">
        <v>3503</v>
      </c>
      <c r="K58" s="53" t="s">
        <v>242</v>
      </c>
      <c r="L58" s="9" t="s">
        <v>243</v>
      </c>
      <c r="M58" s="265" t="s">
        <v>160</v>
      </c>
      <c r="N58" s="53" t="s">
        <v>193</v>
      </c>
    </row>
    <row r="59" spans="1:14" ht="45" x14ac:dyDescent="0.25">
      <c r="A59" s="189" t="s">
        <v>140</v>
      </c>
      <c r="B59" s="183" t="s">
        <v>3498</v>
      </c>
      <c r="C59" s="4" t="s">
        <v>460</v>
      </c>
      <c r="D59" s="183" t="s">
        <v>3498</v>
      </c>
      <c r="E59" s="189" t="s">
        <v>2305</v>
      </c>
      <c r="F59" s="447">
        <v>0</v>
      </c>
      <c r="G59" s="448">
        <v>1</v>
      </c>
      <c r="H59" s="448">
        <v>0.01</v>
      </c>
      <c r="I59" s="441" t="s">
        <v>35</v>
      </c>
      <c r="J59" s="459" t="s">
        <v>3502</v>
      </c>
      <c r="K59" s="53" t="s">
        <v>333</v>
      </c>
      <c r="L59" s="9" t="s">
        <v>334</v>
      </c>
      <c r="M59" s="265" t="s">
        <v>160</v>
      </c>
      <c r="N59" s="53"/>
    </row>
    <row r="60" spans="1:14" ht="45" x14ac:dyDescent="0.25">
      <c r="A60" s="189" t="s">
        <v>140</v>
      </c>
      <c r="B60" s="183" t="s">
        <v>3499</v>
      </c>
      <c r="C60" s="4" t="s">
        <v>457</v>
      </c>
      <c r="D60" s="183" t="s">
        <v>3499</v>
      </c>
      <c r="E60" s="189" t="s">
        <v>2304</v>
      </c>
      <c r="F60" s="447">
        <v>0</v>
      </c>
      <c r="G60" s="448">
        <v>1</v>
      </c>
      <c r="H60" s="448">
        <v>0.01</v>
      </c>
      <c r="I60" s="441" t="s">
        <v>35</v>
      </c>
      <c r="J60" s="459" t="s">
        <v>3504</v>
      </c>
      <c r="K60" s="53"/>
      <c r="L60" s="9" t="s">
        <v>2795</v>
      </c>
      <c r="M60" s="265" t="s">
        <v>160</v>
      </c>
      <c r="N60" s="53"/>
    </row>
    <row r="61" spans="1:14" ht="30" x14ac:dyDescent="0.25">
      <c r="A61" s="189" t="s">
        <v>140</v>
      </c>
      <c r="B61" s="183" t="s">
        <v>3500</v>
      </c>
      <c r="C61" s="4" t="s">
        <v>454</v>
      </c>
      <c r="D61" s="183" t="s">
        <v>3500</v>
      </c>
      <c r="E61" s="189" t="s">
        <v>2303</v>
      </c>
      <c r="F61" s="447">
        <v>0</v>
      </c>
      <c r="G61" s="448">
        <v>1</v>
      </c>
      <c r="H61" s="448">
        <v>0.01</v>
      </c>
      <c r="I61" s="441" t="s">
        <v>35</v>
      </c>
      <c r="J61" s="459" t="s">
        <v>3505</v>
      </c>
      <c r="K61" s="53" t="s">
        <v>244</v>
      </c>
      <c r="L61" s="9" t="s">
        <v>245</v>
      </c>
      <c r="M61" s="265" t="s">
        <v>160</v>
      </c>
      <c r="N61" s="53"/>
    </row>
    <row r="62" spans="1:14" ht="45" x14ac:dyDescent="0.25">
      <c r="A62" s="189" t="s">
        <v>140</v>
      </c>
      <c r="B62" s="189" t="s">
        <v>2871</v>
      </c>
      <c r="C62" s="4" t="s">
        <v>2872</v>
      </c>
      <c r="D62" s="189" t="s">
        <v>2871</v>
      </c>
      <c r="E62" s="189" t="s">
        <v>2873</v>
      </c>
      <c r="F62" s="447">
        <v>0</v>
      </c>
      <c r="G62" s="448">
        <v>1</v>
      </c>
      <c r="H62" s="448">
        <v>0.01</v>
      </c>
      <c r="I62" s="441" t="s">
        <v>35</v>
      </c>
      <c r="J62" s="441" t="s">
        <v>3461</v>
      </c>
      <c r="K62" s="53" t="s">
        <v>246</v>
      </c>
      <c r="L62" s="9" t="s">
        <v>247</v>
      </c>
      <c r="M62" s="265" t="s">
        <v>160</v>
      </c>
      <c r="N62" s="53"/>
    </row>
    <row r="63" spans="1:14" ht="45" x14ac:dyDescent="0.25">
      <c r="A63" s="189" t="s">
        <v>140</v>
      </c>
      <c r="B63" s="189" t="s">
        <v>142</v>
      </c>
      <c r="C63" s="4" t="s">
        <v>455</v>
      </c>
      <c r="D63" s="189" t="s">
        <v>142</v>
      </c>
      <c r="E63" s="189" t="s">
        <v>2302</v>
      </c>
      <c r="F63" s="447">
        <v>0</v>
      </c>
      <c r="G63" s="448">
        <v>1</v>
      </c>
      <c r="H63" s="448">
        <v>0.01</v>
      </c>
      <c r="I63" s="441" t="s">
        <v>35</v>
      </c>
      <c r="J63" s="441" t="s">
        <v>3462</v>
      </c>
      <c r="K63" s="53" t="s">
        <v>248</v>
      </c>
      <c r="L63" s="9" t="s">
        <v>249</v>
      </c>
      <c r="M63" s="265" t="s">
        <v>160</v>
      </c>
      <c r="N63" s="53"/>
    </row>
    <row r="64" spans="1:14" ht="30" x14ac:dyDescent="0.25">
      <c r="A64" s="189" t="s">
        <v>140</v>
      </c>
      <c r="B64" s="189" t="s">
        <v>141</v>
      </c>
      <c r="C64" s="4" t="s">
        <v>2904</v>
      </c>
      <c r="D64" s="189" t="s">
        <v>141</v>
      </c>
      <c r="E64" s="189" t="s">
        <v>2301</v>
      </c>
      <c r="F64" s="447">
        <v>0</v>
      </c>
      <c r="G64" s="448">
        <v>1</v>
      </c>
      <c r="H64" s="448">
        <v>0.01</v>
      </c>
      <c r="I64" s="441" t="s">
        <v>35</v>
      </c>
      <c r="J64" s="441" t="s">
        <v>3463</v>
      </c>
      <c r="K64" s="53" t="s">
        <v>250</v>
      </c>
      <c r="L64" s="9" t="s">
        <v>251</v>
      </c>
      <c r="M64" s="265" t="s">
        <v>160</v>
      </c>
      <c r="N64" s="53"/>
    </row>
    <row r="65" spans="1:14" ht="45" x14ac:dyDescent="0.25">
      <c r="A65" s="189" t="s">
        <v>140</v>
      </c>
      <c r="B65" s="183" t="s">
        <v>3501</v>
      </c>
      <c r="C65" s="4" t="s">
        <v>456</v>
      </c>
      <c r="D65" s="183" t="s">
        <v>3501</v>
      </c>
      <c r="E65" s="189" t="s">
        <v>2300</v>
      </c>
      <c r="F65" s="447">
        <v>0</v>
      </c>
      <c r="G65" s="448">
        <v>1</v>
      </c>
      <c r="H65" s="448">
        <v>1.01</v>
      </c>
      <c r="I65" s="441" t="s">
        <v>35</v>
      </c>
      <c r="J65" s="459" t="s">
        <v>3506</v>
      </c>
      <c r="K65" s="53"/>
      <c r="L65" s="9" t="s">
        <v>2796</v>
      </c>
      <c r="M65" s="265" t="s">
        <v>160</v>
      </c>
      <c r="N65" s="53"/>
    </row>
    <row r="66" spans="1:14" ht="45" x14ac:dyDescent="0.25">
      <c r="A66" s="189" t="s">
        <v>140</v>
      </c>
      <c r="B66" s="189" t="s">
        <v>2488</v>
      </c>
      <c r="C66" s="4" t="s">
        <v>2489</v>
      </c>
      <c r="D66" s="189" t="s">
        <v>2488</v>
      </c>
      <c r="E66" s="189" t="s">
        <v>2490</v>
      </c>
      <c r="F66" s="447">
        <v>0</v>
      </c>
      <c r="G66" s="448">
        <v>1</v>
      </c>
      <c r="H66" s="448">
        <v>0.01</v>
      </c>
      <c r="I66" s="441" t="s">
        <v>2491</v>
      </c>
      <c r="J66" s="441" t="s">
        <v>3464</v>
      </c>
      <c r="K66" s="53"/>
      <c r="L66" s="9" t="s">
        <v>2791</v>
      </c>
      <c r="M66" s="264" t="s">
        <v>2492</v>
      </c>
      <c r="N66" s="53"/>
    </row>
    <row r="67" spans="1:14" ht="45" x14ac:dyDescent="0.25">
      <c r="A67" s="190" t="s">
        <v>2531</v>
      </c>
      <c r="B67" s="190" t="s">
        <v>2535</v>
      </c>
      <c r="C67" s="4" t="s">
        <v>303</v>
      </c>
      <c r="D67" s="190" t="s">
        <v>2534</v>
      </c>
      <c r="E67" s="189" t="s">
        <v>2299</v>
      </c>
      <c r="F67" s="439">
        <v>0</v>
      </c>
      <c r="G67" s="439">
        <v>1</v>
      </c>
      <c r="H67" s="439">
        <v>0.01</v>
      </c>
      <c r="I67" s="443" t="s">
        <v>59</v>
      </c>
      <c r="J67" s="443" t="s">
        <v>3465</v>
      </c>
      <c r="K67" s="9" t="s">
        <v>256</v>
      </c>
      <c r="L67" s="9" t="s">
        <v>257</v>
      </c>
      <c r="M67" s="265" t="s">
        <v>160</v>
      </c>
      <c r="N67" s="9"/>
    </row>
    <row r="68" spans="1:14" ht="60" x14ac:dyDescent="0.25">
      <c r="A68" s="190" t="s">
        <v>2531</v>
      </c>
      <c r="B68" s="190" t="s">
        <v>2832</v>
      </c>
      <c r="C68" s="4" t="s">
        <v>2831</v>
      </c>
      <c r="D68" s="190" t="s">
        <v>371</v>
      </c>
      <c r="E68" s="189" t="s">
        <v>2829</v>
      </c>
      <c r="F68" s="439">
        <v>0</v>
      </c>
      <c r="G68" s="439">
        <v>1</v>
      </c>
      <c r="H68" s="439">
        <v>0.01</v>
      </c>
      <c r="I68" s="441" t="s">
        <v>2830</v>
      </c>
      <c r="J68" s="443" t="s">
        <v>3466</v>
      </c>
      <c r="K68" s="9" t="s">
        <v>364</v>
      </c>
      <c r="L68" s="9" t="s">
        <v>2792</v>
      </c>
      <c r="M68" s="265" t="s">
        <v>160</v>
      </c>
      <c r="N68" s="9"/>
    </row>
    <row r="69" spans="1:14" ht="45" x14ac:dyDescent="0.25">
      <c r="A69" s="190" t="s">
        <v>2531</v>
      </c>
      <c r="B69" s="190" t="s">
        <v>2532</v>
      </c>
      <c r="C69" s="4" t="s">
        <v>2533</v>
      </c>
      <c r="D69" s="190" t="s">
        <v>2536</v>
      </c>
      <c r="E69" s="189" t="s">
        <v>2537</v>
      </c>
      <c r="F69" s="439">
        <v>0</v>
      </c>
      <c r="G69" s="439">
        <v>1</v>
      </c>
      <c r="H69" s="439">
        <v>0.01</v>
      </c>
      <c r="I69" s="441" t="s">
        <v>2538</v>
      </c>
      <c r="J69" s="443" t="s">
        <v>3467</v>
      </c>
      <c r="K69" s="9"/>
      <c r="L69" s="9" t="s">
        <v>2793</v>
      </c>
      <c r="M69" s="265"/>
      <c r="N69" s="9"/>
    </row>
    <row r="70" spans="1:14" ht="30" x14ac:dyDescent="0.25">
      <c r="A70" s="189" t="s">
        <v>10</v>
      </c>
      <c r="B70" s="189" t="s">
        <v>3259</v>
      </c>
      <c r="C70" s="4" t="s">
        <v>2458</v>
      </c>
      <c r="D70" s="189" t="s">
        <v>3259</v>
      </c>
      <c r="E70" s="189" t="s">
        <v>2298</v>
      </c>
      <c r="F70" s="449">
        <v>0</v>
      </c>
      <c r="G70" s="449">
        <v>300</v>
      </c>
      <c r="H70" s="449">
        <v>5</v>
      </c>
      <c r="I70" s="449" t="s">
        <v>145</v>
      </c>
      <c r="J70" s="441" t="s">
        <v>3468</v>
      </c>
      <c r="K70" s="53" t="s">
        <v>254</v>
      </c>
      <c r="L70" s="9" t="s">
        <v>255</v>
      </c>
      <c r="M70" s="266" t="s">
        <v>2433</v>
      </c>
      <c r="N70" s="9" t="s">
        <v>419</v>
      </c>
    </row>
    <row r="71" spans="1:14" ht="30" x14ac:dyDescent="0.25">
      <c r="A71" s="189" t="s">
        <v>10</v>
      </c>
      <c r="B71" s="189" t="s">
        <v>27</v>
      </c>
      <c r="C71" s="4" t="s">
        <v>146</v>
      </c>
      <c r="D71" s="189" t="s">
        <v>27</v>
      </c>
      <c r="E71" s="189" t="s">
        <v>2297</v>
      </c>
      <c r="F71" s="439">
        <v>0</v>
      </c>
      <c r="G71" s="439">
        <v>1</v>
      </c>
      <c r="H71" s="439">
        <v>0.01</v>
      </c>
      <c r="I71" s="441" t="s">
        <v>3512</v>
      </c>
      <c r="J71" s="441" t="s">
        <v>3469</v>
      </c>
      <c r="K71" s="9" t="s">
        <v>258</v>
      </c>
      <c r="L71" s="9" t="s">
        <v>259</v>
      </c>
      <c r="M71" s="265" t="s">
        <v>160</v>
      </c>
    </row>
    <row r="72" spans="1:14" ht="45" x14ac:dyDescent="0.25">
      <c r="A72" s="190" t="s">
        <v>10</v>
      </c>
      <c r="B72" s="190" t="s">
        <v>2493</v>
      </c>
      <c r="C72" s="4" t="s">
        <v>2495</v>
      </c>
      <c r="D72" s="190" t="s">
        <v>2496</v>
      </c>
      <c r="E72" s="190" t="s">
        <v>2498</v>
      </c>
      <c r="F72" s="449">
        <v>0</v>
      </c>
      <c r="G72" s="449">
        <v>0</v>
      </c>
      <c r="H72" s="449"/>
      <c r="I72" s="441"/>
      <c r="J72" s="441" t="s">
        <v>3432</v>
      </c>
    </row>
    <row r="73" spans="1:14" ht="45" x14ac:dyDescent="0.25">
      <c r="A73" s="190" t="s">
        <v>10</v>
      </c>
      <c r="B73" s="190" t="s">
        <v>3096</v>
      </c>
      <c r="C73" s="4" t="s">
        <v>2494</v>
      </c>
      <c r="D73" s="190" t="s">
        <v>2644</v>
      </c>
      <c r="E73" s="190" t="s">
        <v>2497</v>
      </c>
      <c r="F73" s="449">
        <v>0</v>
      </c>
      <c r="G73" s="449">
        <v>1</v>
      </c>
      <c r="H73" s="449">
        <v>1</v>
      </c>
      <c r="I73" s="441" t="s">
        <v>31</v>
      </c>
      <c r="J73" s="441" t="s">
        <v>3097</v>
      </c>
      <c r="K73" s="53" t="s">
        <v>254</v>
      </c>
      <c r="L73" s="9" t="s">
        <v>255</v>
      </c>
    </row>
    <row r="74" spans="1:14" ht="45" x14ac:dyDescent="0.25">
      <c r="A74" s="190" t="s">
        <v>10</v>
      </c>
      <c r="B74" s="190" t="s">
        <v>2806</v>
      </c>
      <c r="C74" s="4" t="s">
        <v>2805</v>
      </c>
      <c r="D74" s="190" t="s">
        <v>2806</v>
      </c>
      <c r="E74" s="189" t="s">
        <v>2807</v>
      </c>
      <c r="F74" s="449">
        <v>0</v>
      </c>
      <c r="G74" s="449">
        <v>0</v>
      </c>
      <c r="H74" s="449"/>
      <c r="I74" s="441"/>
      <c r="J74" s="443" t="s">
        <v>3432</v>
      </c>
    </row>
    <row r="75" spans="1:14" ht="30" x14ac:dyDescent="0.25">
      <c r="A75" s="190" t="s">
        <v>10</v>
      </c>
      <c r="B75" s="190" t="s">
        <v>2854</v>
      </c>
      <c r="C75" s="4" t="s">
        <v>2854</v>
      </c>
      <c r="D75" s="190" t="s">
        <v>2854</v>
      </c>
      <c r="E75" s="190" t="s">
        <v>2855</v>
      </c>
      <c r="F75" s="439">
        <v>0</v>
      </c>
      <c r="G75" s="439">
        <v>1</v>
      </c>
      <c r="H75" s="439">
        <v>0.01</v>
      </c>
      <c r="I75" s="441" t="s">
        <v>2856</v>
      </c>
      <c r="J75" s="441">
        <v>0</v>
      </c>
      <c r="K75" s="9" t="s">
        <v>3017</v>
      </c>
    </row>
    <row r="76" spans="1:14" ht="45" x14ac:dyDescent="0.25">
      <c r="A76" s="189" t="s">
        <v>10</v>
      </c>
      <c r="B76" s="189" t="s">
        <v>26</v>
      </c>
      <c r="C76" s="4" t="s">
        <v>304</v>
      </c>
      <c r="D76" s="189" t="s">
        <v>26</v>
      </c>
      <c r="E76" s="189" t="s">
        <v>2296</v>
      </c>
      <c r="F76" s="447">
        <v>0</v>
      </c>
      <c r="G76" s="447">
        <v>0.2</v>
      </c>
      <c r="H76" s="453">
        <v>5.0000000000000001E-3</v>
      </c>
      <c r="I76" s="441" t="s">
        <v>148</v>
      </c>
      <c r="J76" s="441" t="s">
        <v>3470</v>
      </c>
      <c r="K76" s="9" t="s">
        <v>260</v>
      </c>
      <c r="L76" s="9" t="s">
        <v>261</v>
      </c>
      <c r="M76" s="266" t="s">
        <v>161</v>
      </c>
    </row>
    <row r="77" spans="1:14" ht="30" x14ac:dyDescent="0.25">
      <c r="A77" s="189" t="s">
        <v>2749</v>
      </c>
      <c r="B77" s="183" t="s">
        <v>335</v>
      </c>
      <c r="C77" s="1" t="s">
        <v>305</v>
      </c>
      <c r="D77" s="189" t="s">
        <v>372</v>
      </c>
      <c r="E77" s="189" t="s">
        <v>2295</v>
      </c>
      <c r="F77" s="448">
        <v>0</v>
      </c>
      <c r="G77" s="448">
        <v>0.4</v>
      </c>
      <c r="H77" s="447">
        <v>0.01</v>
      </c>
      <c r="I77" s="441" t="s">
        <v>33</v>
      </c>
      <c r="J77" s="441" t="s">
        <v>3471</v>
      </c>
      <c r="K77" s="53" t="s">
        <v>262</v>
      </c>
      <c r="L77" s="9" t="s">
        <v>263</v>
      </c>
      <c r="M77" s="265"/>
    </row>
    <row r="78" spans="1:14" s="188" customFormat="1" ht="30" x14ac:dyDescent="0.25">
      <c r="A78" s="60" t="str">
        <f>A$77</f>
        <v>Research and Development</v>
      </c>
      <c r="B78" s="60" t="str">
        <f t="shared" ref="B78:B81" si="0">B$77</f>
        <v>Capital Cost Reduction</v>
      </c>
      <c r="C78" s="189" t="s">
        <v>306</v>
      </c>
      <c r="D78" s="60" t="str">
        <f t="shared" ref="D78:L81" si="1">D$77</f>
        <v>R&amp;D Capital Cost Reductions</v>
      </c>
      <c r="E78" s="4" t="s">
        <v>3343</v>
      </c>
      <c r="F78" s="454">
        <v>0</v>
      </c>
      <c r="G78" s="454">
        <v>0.4</v>
      </c>
      <c r="H78" s="454">
        <v>0.01</v>
      </c>
      <c r="I78" s="455" t="s">
        <v>33</v>
      </c>
      <c r="J78" s="455" t="s">
        <v>3472</v>
      </c>
      <c r="K78" s="60" t="str">
        <f t="shared" si="1"/>
        <v>architectural-design.html#rnd</v>
      </c>
      <c r="L78" s="60" t="str">
        <f t="shared" si="1"/>
        <v>research-and-development.html</v>
      </c>
      <c r="M78" s="265"/>
    </row>
    <row r="79" spans="1:14" s="188" customFormat="1" ht="45" x14ac:dyDescent="0.25">
      <c r="A79" s="60" t="str">
        <f t="shared" ref="A79:A81" si="2">A$77</f>
        <v>Research and Development</v>
      </c>
      <c r="B79" s="60" t="str">
        <f t="shared" si="0"/>
        <v>Capital Cost Reduction</v>
      </c>
      <c r="C79" s="189" t="s">
        <v>307</v>
      </c>
      <c r="D79" s="60" t="str">
        <f t="shared" si="1"/>
        <v>R&amp;D Capital Cost Reductions</v>
      </c>
      <c r="E79" s="4" t="s">
        <v>3344</v>
      </c>
      <c r="F79" s="454">
        <v>0</v>
      </c>
      <c r="G79" s="454">
        <v>0.4</v>
      </c>
      <c r="H79" s="454">
        <v>0.01</v>
      </c>
      <c r="I79" s="455" t="s">
        <v>33</v>
      </c>
      <c r="J79" s="455" t="s">
        <v>3473</v>
      </c>
      <c r="K79" s="60" t="str">
        <f t="shared" si="1"/>
        <v>architectural-design.html#rnd</v>
      </c>
      <c r="L79" s="60" t="str">
        <f t="shared" si="1"/>
        <v>research-and-development.html</v>
      </c>
      <c r="M79" s="265"/>
    </row>
    <row r="80" spans="1:14" s="188" customFormat="1" ht="30" x14ac:dyDescent="0.25">
      <c r="A80" s="60" t="str">
        <f t="shared" si="2"/>
        <v>Research and Development</v>
      </c>
      <c r="B80" s="60" t="str">
        <f t="shared" si="0"/>
        <v>Capital Cost Reduction</v>
      </c>
      <c r="C80" s="189" t="s">
        <v>308</v>
      </c>
      <c r="D80" s="60" t="str">
        <f t="shared" si="1"/>
        <v>R&amp;D Capital Cost Reductions</v>
      </c>
      <c r="E80" s="4" t="s">
        <v>3345</v>
      </c>
      <c r="F80" s="454">
        <v>0</v>
      </c>
      <c r="G80" s="454">
        <v>0.4</v>
      </c>
      <c r="H80" s="454">
        <v>0.01</v>
      </c>
      <c r="I80" s="455" t="s">
        <v>33</v>
      </c>
      <c r="J80" s="455" t="s">
        <v>3474</v>
      </c>
      <c r="K80" s="60" t="str">
        <f t="shared" si="1"/>
        <v>architectural-design.html#rnd</v>
      </c>
      <c r="L80" s="60" t="str">
        <f t="shared" si="1"/>
        <v>research-and-development.html</v>
      </c>
      <c r="M80" s="265"/>
    </row>
    <row r="81" spans="1:13" s="188" customFormat="1" ht="45" x14ac:dyDescent="0.25">
      <c r="A81" s="60" t="str">
        <f t="shared" si="2"/>
        <v>Research and Development</v>
      </c>
      <c r="B81" s="60" t="str">
        <f t="shared" si="0"/>
        <v>Capital Cost Reduction</v>
      </c>
      <c r="C81" s="190" t="s">
        <v>309</v>
      </c>
      <c r="D81" s="60" t="str">
        <f t="shared" si="1"/>
        <v>R&amp;D Capital Cost Reductions</v>
      </c>
      <c r="E81" s="4" t="s">
        <v>3346</v>
      </c>
      <c r="F81" s="454">
        <v>0</v>
      </c>
      <c r="G81" s="454">
        <v>0.4</v>
      </c>
      <c r="H81" s="454">
        <v>0.01</v>
      </c>
      <c r="I81" s="455" t="s">
        <v>33</v>
      </c>
      <c r="J81" s="455" t="s">
        <v>3475</v>
      </c>
      <c r="K81" s="60" t="str">
        <f t="shared" si="1"/>
        <v>architectural-design.html#rnd</v>
      </c>
      <c r="L81" s="60" t="str">
        <f t="shared" si="1"/>
        <v>research-and-development.html</v>
      </c>
      <c r="M81" s="265"/>
    </row>
    <row r="82" spans="1:13" ht="45" x14ac:dyDescent="0.25">
      <c r="A82" s="190" t="s">
        <v>2749</v>
      </c>
      <c r="B82" s="190" t="s">
        <v>2902</v>
      </c>
      <c r="C82" s="4" t="s">
        <v>2903</v>
      </c>
      <c r="D82" s="190" t="s">
        <v>2902</v>
      </c>
      <c r="E82" s="57" t="s">
        <v>2905</v>
      </c>
      <c r="F82" s="448">
        <v>0</v>
      </c>
      <c r="G82" s="448">
        <v>1</v>
      </c>
      <c r="H82" s="447">
        <v>0.01</v>
      </c>
      <c r="I82" s="441" t="s">
        <v>35</v>
      </c>
      <c r="J82" s="441" t="s">
        <v>3476</v>
      </c>
      <c r="K82" s="9" t="s">
        <v>2908</v>
      </c>
      <c r="L82" s="9" t="s">
        <v>2907</v>
      </c>
      <c r="M82" s="266" t="s">
        <v>2906</v>
      </c>
    </row>
    <row r="83" spans="1:13" ht="30" x14ac:dyDescent="0.25">
      <c r="A83" s="189" t="s">
        <v>2749</v>
      </c>
      <c r="B83" s="183" t="s">
        <v>349</v>
      </c>
      <c r="C83" s="4" t="s">
        <v>310</v>
      </c>
      <c r="D83" s="189" t="s">
        <v>373</v>
      </c>
      <c r="E83" s="189" t="s">
        <v>2294</v>
      </c>
      <c r="F83" s="448">
        <v>0</v>
      </c>
      <c r="G83" s="448">
        <v>0.4</v>
      </c>
      <c r="H83" s="447">
        <v>0.01</v>
      </c>
      <c r="I83" s="441" t="s">
        <v>34</v>
      </c>
      <c r="J83" s="441" t="s">
        <v>3477</v>
      </c>
      <c r="K83" s="53" t="s">
        <v>262</v>
      </c>
      <c r="L83" s="9" t="s">
        <v>263</v>
      </c>
    </row>
    <row r="84" spans="1:13" ht="30" x14ac:dyDescent="0.25">
      <c r="A84" s="5" t="str">
        <f>A$83</f>
        <v>Research and Development</v>
      </c>
      <c r="B84" s="5" t="str">
        <f>B$83</f>
        <v>Fuel Use Reduction</v>
      </c>
      <c r="C84" s="4" t="s">
        <v>311</v>
      </c>
      <c r="D84" s="5" t="str">
        <f t="shared" ref="D84:L87" si="3">D$83</f>
        <v>R&amp;D Fuel Use Reductions</v>
      </c>
      <c r="E84" s="4" t="s">
        <v>3347</v>
      </c>
      <c r="F84" s="456">
        <v>0</v>
      </c>
      <c r="G84" s="456">
        <v>0.4</v>
      </c>
      <c r="H84" s="456">
        <v>0.01</v>
      </c>
      <c r="I84" s="455" t="s">
        <v>34</v>
      </c>
      <c r="J84" s="455" t="s">
        <v>3478</v>
      </c>
      <c r="K84" s="5" t="str">
        <f t="shared" si="3"/>
        <v>architectural-design.html#rnd</v>
      </c>
      <c r="L84" s="5" t="str">
        <f t="shared" si="3"/>
        <v>research-and-development.html</v>
      </c>
    </row>
    <row r="85" spans="1:13" ht="30" x14ac:dyDescent="0.25">
      <c r="A85" s="5" t="str">
        <f t="shared" ref="A85:B87" si="4">A$83</f>
        <v>Research and Development</v>
      </c>
      <c r="B85" s="5" t="str">
        <f t="shared" si="4"/>
        <v>Fuel Use Reduction</v>
      </c>
      <c r="C85" s="4" t="s">
        <v>312</v>
      </c>
      <c r="D85" s="5" t="str">
        <f t="shared" si="3"/>
        <v>R&amp;D Fuel Use Reductions</v>
      </c>
      <c r="E85" s="4" t="s">
        <v>3348</v>
      </c>
      <c r="F85" s="456">
        <v>0</v>
      </c>
      <c r="G85" s="456">
        <v>0.4</v>
      </c>
      <c r="H85" s="456">
        <v>0.01</v>
      </c>
      <c r="I85" s="455" t="s">
        <v>34</v>
      </c>
      <c r="J85" s="455" t="s">
        <v>3479</v>
      </c>
      <c r="K85" s="5" t="str">
        <f t="shared" si="3"/>
        <v>architectural-design.html#rnd</v>
      </c>
      <c r="L85" s="5" t="str">
        <f t="shared" si="3"/>
        <v>research-and-development.html</v>
      </c>
    </row>
    <row r="86" spans="1:13" ht="30" x14ac:dyDescent="0.25">
      <c r="A86" s="5" t="str">
        <f t="shared" si="4"/>
        <v>Research and Development</v>
      </c>
      <c r="B86" s="5" t="str">
        <f t="shared" si="4"/>
        <v>Fuel Use Reduction</v>
      </c>
      <c r="C86" s="4" t="s">
        <v>313</v>
      </c>
      <c r="D86" s="5" t="str">
        <f t="shared" si="3"/>
        <v>R&amp;D Fuel Use Reductions</v>
      </c>
      <c r="E86" s="4" t="s">
        <v>3349</v>
      </c>
      <c r="F86" s="456">
        <v>0</v>
      </c>
      <c r="G86" s="456">
        <v>0.4</v>
      </c>
      <c r="H86" s="456">
        <v>0.01</v>
      </c>
      <c r="I86" s="455" t="s">
        <v>34</v>
      </c>
      <c r="J86" s="455" t="s">
        <v>3480</v>
      </c>
      <c r="K86" s="5" t="str">
        <f t="shared" si="3"/>
        <v>architectural-design.html#rnd</v>
      </c>
      <c r="L86" s="5" t="str">
        <f t="shared" si="3"/>
        <v>research-and-development.html</v>
      </c>
    </row>
    <row r="87" spans="1:13" ht="45" x14ac:dyDescent="0.25">
      <c r="A87" s="5" t="str">
        <f t="shared" si="4"/>
        <v>Research and Development</v>
      </c>
      <c r="B87" s="5" t="str">
        <f t="shared" si="4"/>
        <v>Fuel Use Reduction</v>
      </c>
      <c r="C87" s="4" t="s">
        <v>314</v>
      </c>
      <c r="D87" s="5" t="str">
        <f t="shared" si="3"/>
        <v>R&amp;D Fuel Use Reductions</v>
      </c>
      <c r="E87" s="4" t="s">
        <v>3350</v>
      </c>
      <c r="F87" s="456">
        <v>0</v>
      </c>
      <c r="G87" s="456">
        <v>0.4</v>
      </c>
      <c r="H87" s="456">
        <v>0.01</v>
      </c>
      <c r="I87" s="455" t="s">
        <v>34</v>
      </c>
      <c r="J87" s="455" t="s">
        <v>3481</v>
      </c>
      <c r="K87" s="5" t="str">
        <f t="shared" si="3"/>
        <v>architectural-design.html#rnd</v>
      </c>
      <c r="L87" s="5" t="str">
        <f t="shared" si="3"/>
        <v>research-and-development.html</v>
      </c>
    </row>
    <row r="88" spans="1:13" ht="45" x14ac:dyDescent="0.25">
      <c r="A88" s="4" t="s">
        <v>2923</v>
      </c>
      <c r="B88" s="4" t="s">
        <v>2924</v>
      </c>
      <c r="C88" s="4" t="s">
        <v>2928</v>
      </c>
      <c r="D88" s="183"/>
      <c r="E88" s="4" t="s">
        <v>2925</v>
      </c>
      <c r="F88" s="448">
        <v>-0.08</v>
      </c>
      <c r="G88" s="448">
        <v>0.02</v>
      </c>
      <c r="H88" s="450">
        <v>1E-3</v>
      </c>
      <c r="I88" s="449" t="s">
        <v>2932</v>
      </c>
      <c r="J88" s="449" t="s">
        <v>3482</v>
      </c>
      <c r="K88" s="4"/>
      <c r="L88" s="7"/>
      <c r="M88" s="339" t="s">
        <v>2926</v>
      </c>
    </row>
    <row r="89" spans="1:13" ht="30" x14ac:dyDescent="0.25">
      <c r="A89" s="4" t="s">
        <v>3054</v>
      </c>
      <c r="B89" s="4" t="s">
        <v>3055</v>
      </c>
      <c r="C89" s="4" t="s">
        <v>3062</v>
      </c>
      <c r="D89" s="183"/>
      <c r="E89" s="189" t="s">
        <v>3100</v>
      </c>
      <c r="F89" s="449">
        <v>0</v>
      </c>
      <c r="G89" s="449">
        <v>10</v>
      </c>
      <c r="H89" s="449">
        <v>1</v>
      </c>
      <c r="I89" s="449" t="s">
        <v>3030</v>
      </c>
      <c r="J89" s="449" t="s">
        <v>3483</v>
      </c>
      <c r="K89" s="4" t="s">
        <v>3031</v>
      </c>
    </row>
    <row r="90" spans="1:13" ht="30" x14ac:dyDescent="0.25">
      <c r="A90" s="4" t="s">
        <v>3054</v>
      </c>
      <c r="B90" s="4" t="s">
        <v>3056</v>
      </c>
      <c r="C90" s="4" t="s">
        <v>3063</v>
      </c>
      <c r="D90" s="183"/>
      <c r="E90" s="189" t="s">
        <v>3101</v>
      </c>
      <c r="F90" s="449">
        <v>0</v>
      </c>
      <c r="G90" s="449">
        <v>10</v>
      </c>
      <c r="H90" s="449">
        <v>1</v>
      </c>
      <c r="I90" s="449" t="s">
        <v>3030</v>
      </c>
      <c r="J90" s="455" t="s">
        <v>3483</v>
      </c>
      <c r="K90" s="5" t="str">
        <f t="shared" ref="K90:K97" si="5">K$89</f>
        <v>io-model.html</v>
      </c>
      <c r="L90" s="279"/>
    </row>
    <row r="91" spans="1:13" ht="30" x14ac:dyDescent="0.25">
      <c r="A91" s="4" t="s">
        <v>3054</v>
      </c>
      <c r="B91" s="4" t="s">
        <v>481</v>
      </c>
      <c r="C91" s="4" t="s">
        <v>3064</v>
      </c>
      <c r="D91" s="183"/>
      <c r="E91" s="189" t="s">
        <v>3102</v>
      </c>
      <c r="F91" s="449">
        <v>0</v>
      </c>
      <c r="G91" s="449">
        <v>10</v>
      </c>
      <c r="H91" s="449">
        <v>1</v>
      </c>
      <c r="I91" s="449" t="s">
        <v>3030</v>
      </c>
      <c r="J91" s="455" t="s">
        <v>3483</v>
      </c>
      <c r="K91" s="5" t="str">
        <f t="shared" si="5"/>
        <v>io-model.html</v>
      </c>
    </row>
    <row r="92" spans="1:13" ht="30" x14ac:dyDescent="0.25">
      <c r="A92" s="4" t="s">
        <v>3054</v>
      </c>
      <c r="B92" s="4" t="s">
        <v>3057</v>
      </c>
      <c r="C92" s="4" t="s">
        <v>3065</v>
      </c>
      <c r="D92" s="183"/>
      <c r="E92" s="189" t="s">
        <v>3103</v>
      </c>
      <c r="F92" s="449">
        <v>0</v>
      </c>
      <c r="G92" s="449">
        <v>10</v>
      </c>
      <c r="H92" s="449">
        <v>1</v>
      </c>
      <c r="I92" s="449" t="s">
        <v>3030</v>
      </c>
      <c r="J92" s="455" t="s">
        <v>3483</v>
      </c>
      <c r="K92" s="5" t="str">
        <f t="shared" si="5"/>
        <v>io-model.html</v>
      </c>
    </row>
    <row r="93" spans="1:13" ht="60" x14ac:dyDescent="0.25">
      <c r="A93" s="4" t="s">
        <v>3054</v>
      </c>
      <c r="B93" s="4" t="s">
        <v>3058</v>
      </c>
      <c r="C93" s="4" t="s">
        <v>3066</v>
      </c>
      <c r="D93" s="183"/>
      <c r="E93" s="189" t="s">
        <v>3104</v>
      </c>
      <c r="F93" s="449">
        <v>0</v>
      </c>
      <c r="G93" s="449">
        <v>10</v>
      </c>
      <c r="H93" s="449">
        <v>1</v>
      </c>
      <c r="I93" s="449" t="s">
        <v>3030</v>
      </c>
      <c r="J93" s="455" t="s">
        <v>3483</v>
      </c>
      <c r="K93" s="5" t="str">
        <f t="shared" si="5"/>
        <v>io-model.html</v>
      </c>
    </row>
    <row r="94" spans="1:13" ht="30" x14ac:dyDescent="0.25">
      <c r="A94" s="4" t="s">
        <v>3054</v>
      </c>
      <c r="B94" s="4" t="s">
        <v>277</v>
      </c>
      <c r="C94" s="4" t="s">
        <v>3067</v>
      </c>
      <c r="D94" s="183"/>
      <c r="E94" s="189" t="s">
        <v>3105</v>
      </c>
      <c r="F94" s="449">
        <v>0</v>
      </c>
      <c r="G94" s="449">
        <v>10</v>
      </c>
      <c r="H94" s="449">
        <v>1</v>
      </c>
      <c r="I94" s="449" t="s">
        <v>3030</v>
      </c>
      <c r="J94" s="455" t="s">
        <v>3483</v>
      </c>
      <c r="K94" s="5" t="str">
        <f t="shared" si="5"/>
        <v>io-model.html</v>
      </c>
    </row>
    <row r="95" spans="1:13" ht="30" x14ac:dyDescent="0.25">
      <c r="A95" s="4" t="s">
        <v>3054</v>
      </c>
      <c r="B95" s="4" t="s">
        <v>3059</v>
      </c>
      <c r="C95" s="4" t="s">
        <v>3068</v>
      </c>
      <c r="D95" s="183"/>
      <c r="E95" s="189" t="s">
        <v>3106</v>
      </c>
      <c r="F95" s="449">
        <v>0</v>
      </c>
      <c r="G95" s="449">
        <v>10</v>
      </c>
      <c r="H95" s="449">
        <v>1</v>
      </c>
      <c r="I95" s="449" t="s">
        <v>3030</v>
      </c>
      <c r="J95" s="455" t="s">
        <v>3483</v>
      </c>
      <c r="K95" s="5" t="str">
        <f t="shared" si="5"/>
        <v>io-model.html</v>
      </c>
    </row>
    <row r="96" spans="1:13" ht="30" x14ac:dyDescent="0.25">
      <c r="A96" s="4" t="s">
        <v>3054</v>
      </c>
      <c r="B96" s="4" t="s">
        <v>3060</v>
      </c>
      <c r="C96" s="4" t="s">
        <v>3069</v>
      </c>
      <c r="D96" s="183"/>
      <c r="E96" s="189" t="s">
        <v>3107</v>
      </c>
      <c r="F96" s="449">
        <v>0</v>
      </c>
      <c r="G96" s="449">
        <v>10</v>
      </c>
      <c r="H96" s="449">
        <v>1</v>
      </c>
      <c r="I96" s="449" t="s">
        <v>3030</v>
      </c>
      <c r="J96" s="455" t="s">
        <v>3483</v>
      </c>
      <c r="K96" s="5" t="str">
        <f t="shared" si="5"/>
        <v>io-model.html</v>
      </c>
    </row>
    <row r="97" spans="1:11" ht="45" x14ac:dyDescent="0.25">
      <c r="A97" s="4" t="s">
        <v>3054</v>
      </c>
      <c r="B97" s="4" t="s">
        <v>3061</v>
      </c>
      <c r="C97" s="4" t="s">
        <v>3070</v>
      </c>
      <c r="D97" s="183"/>
      <c r="E97" s="189" t="s">
        <v>3108</v>
      </c>
      <c r="F97" s="449">
        <v>0</v>
      </c>
      <c r="G97" s="449">
        <v>10</v>
      </c>
      <c r="H97" s="449">
        <v>1</v>
      </c>
      <c r="I97" s="449" t="s">
        <v>3030</v>
      </c>
      <c r="J97" s="455" t="s">
        <v>3483</v>
      </c>
      <c r="K97" s="5" t="str">
        <f t="shared" si="5"/>
        <v>io-model.html</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189"/>
  <sheetViews>
    <sheetView topLeftCell="E1" zoomScaleNormal="100" workbookViewId="0">
      <pane ySplit="1" topLeftCell="A110" activePane="bottomLeft" state="frozen"/>
      <selection pane="bottomLeft" activeCell="M114" sqref="M114"/>
    </sheetView>
  </sheetViews>
  <sheetFormatPr defaultColWidth="9.140625" defaultRowHeight="15" x14ac:dyDescent="0.25"/>
  <cols>
    <col min="1" max="1" width="30" style="62" customWidth="1"/>
    <col min="2" max="2" width="23.28515625" style="62" customWidth="1"/>
    <col min="3" max="3" width="42.42578125" style="364" customWidth="1"/>
    <col min="4" max="4" width="21.85546875" style="4" customWidth="1"/>
    <col min="5" max="5" width="22" style="4" customWidth="1"/>
    <col min="6" max="6" width="46.85546875" style="4" customWidth="1"/>
    <col min="7" max="7" width="20.5703125" style="4" customWidth="1"/>
    <col min="8" max="8" width="19.42578125" style="50" customWidth="1"/>
    <col min="9" max="9" width="21.28515625" style="4" customWidth="1"/>
    <col min="10" max="10" width="19.42578125" style="351" customWidth="1"/>
    <col min="11" max="11" width="29.140625" style="4" customWidth="1"/>
    <col min="12" max="12" width="19" style="4" customWidth="1"/>
    <col min="13" max="14" width="19.140625" style="1" customWidth="1"/>
    <col min="15" max="15" width="28.42578125" style="4" customWidth="1"/>
    <col min="16" max="16" width="38.28515625" style="4" customWidth="1"/>
    <col min="17" max="17" width="53.7109375" style="4" customWidth="1"/>
    <col min="18" max="18" width="45.5703125" style="196" customWidth="1"/>
    <col min="19" max="16384" width="9.140625" style="4"/>
  </cols>
  <sheetData>
    <row r="1" spans="1:18" ht="30" x14ac:dyDescent="0.25">
      <c r="A1" s="354" t="s">
        <v>3</v>
      </c>
      <c r="B1" s="354" t="s">
        <v>0</v>
      </c>
      <c r="C1" s="363" t="s">
        <v>1</v>
      </c>
      <c r="D1" s="352" t="s">
        <v>37</v>
      </c>
      <c r="E1" s="352" t="s">
        <v>38</v>
      </c>
      <c r="F1" s="352" t="s">
        <v>85</v>
      </c>
      <c r="G1" s="352" t="s">
        <v>86</v>
      </c>
      <c r="H1" s="353" t="s">
        <v>479</v>
      </c>
      <c r="I1" s="352" t="s">
        <v>70</v>
      </c>
      <c r="J1" s="355" t="s">
        <v>365</v>
      </c>
      <c r="K1" s="356" t="s">
        <v>2293</v>
      </c>
      <c r="L1" s="356" t="s">
        <v>71</v>
      </c>
      <c r="M1" s="356" t="s">
        <v>72</v>
      </c>
      <c r="N1" s="356" t="s">
        <v>84</v>
      </c>
      <c r="O1" s="356" t="s">
        <v>30</v>
      </c>
      <c r="P1" s="357" t="s">
        <v>2</v>
      </c>
      <c r="Q1" s="356" t="s">
        <v>463</v>
      </c>
      <c r="R1" s="356" t="s">
        <v>197</v>
      </c>
    </row>
    <row r="2" spans="1:18" s="2" customFormat="1" x14ac:dyDescent="0.25">
      <c r="A2" s="340" t="str">
        <f>INDEX('Policy Characteristics'!A:A,MATCH($C2,'Policy Characteristics'!$C:$C,0))</f>
        <v>Transportation</v>
      </c>
      <c r="B2" s="340" t="str">
        <f>INDEX('Policy Characteristics'!B:B,MATCH($C2,'Policy Characteristics'!$C:$C,0))</f>
        <v>Conventional Pollutant Standards</v>
      </c>
      <c r="C2" s="341" t="s">
        <v>2427</v>
      </c>
      <c r="D2" s="2" t="s">
        <v>39</v>
      </c>
      <c r="E2" s="2" t="s">
        <v>2249</v>
      </c>
      <c r="F2" s="2" t="s">
        <v>39</v>
      </c>
      <c r="G2" s="2" t="s">
        <v>2474</v>
      </c>
      <c r="H2" s="193">
        <v>300</v>
      </c>
      <c r="I2" s="53" t="s">
        <v>45</v>
      </c>
      <c r="J2" s="342" t="str">
        <f>INDEX('Policy Characteristics'!D:D,MATCH($C2,'Policy Characteristics'!$C:$C,0))</f>
        <v>Conventional Pollutant Standard</v>
      </c>
      <c r="K2" s="340" t="str">
        <f>INDEX('Policy Characteristics'!E:E,MATCH($C2,'Policy Characteristics'!$C:$C,0))</f>
        <v>trans reduce regulated pollutants</v>
      </c>
      <c r="L2" s="362">
        <f>INDEX('Policy Characteristics'!F:F,MATCH($C2,'Policy Characteristics'!$C:$C,0))</f>
        <v>0</v>
      </c>
      <c r="M2" s="362">
        <f>INDEX('Policy Characteristics'!G:G,MATCH($C2,'Policy Characteristics'!$C:$C,0))</f>
        <v>1</v>
      </c>
      <c r="N2" s="362">
        <f>INDEX('Policy Characteristics'!H:H,MATCH($C2,'Policy Characteristics'!$C:$C,0))</f>
        <v>0.02</v>
      </c>
      <c r="O2" s="340" t="str">
        <f>INDEX('Policy Characteristics'!I:I,MATCH($C2,'Policy Characteristics'!$C:$C,0))</f>
        <v>% reduction in emissions</v>
      </c>
      <c r="P2" s="340"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 s="340" t="str">
        <f>INDEX('Policy Characteristics'!K:K,MATCH($C2,'Policy Characteristics'!$C:$C,0))</f>
        <v>transportation-sector-main.html#conv-pol-stds</v>
      </c>
      <c r="R2" s="340" t="str">
        <f>INDEX('Policy Characteristics'!L:L,MATCH($C2,'Policy Characteristics'!$C:$C,0))</f>
        <v>conventional-pollutant-standards.html</v>
      </c>
    </row>
    <row r="3" spans="1:18" s="2" customFormat="1" x14ac:dyDescent="0.25">
      <c r="A3" s="340" t="str">
        <f>INDEX('Policy Characteristics'!A:A,MATCH($C3,'Policy Characteristics'!$C:$C,0))</f>
        <v>Transportation</v>
      </c>
      <c r="B3" s="340" t="str">
        <f>INDEX('Policy Characteristics'!B:B,MATCH($C3,'Policy Characteristics'!$C:$C,0))</f>
        <v>Conventional Pollutant Standards</v>
      </c>
      <c r="C3" s="342" t="str">
        <f t="shared" ref="C3:C22" si="0">C$2</f>
        <v>Percentage Reduction of Separately Regulated Pollutants</v>
      </c>
      <c r="D3" s="2" t="s">
        <v>39</v>
      </c>
      <c r="E3" s="2" t="s">
        <v>512</v>
      </c>
      <c r="F3" s="2" t="s">
        <v>39</v>
      </c>
      <c r="G3" s="2" t="s">
        <v>512</v>
      </c>
      <c r="H3" s="193">
        <v>301</v>
      </c>
      <c r="I3" s="53" t="s">
        <v>45</v>
      </c>
      <c r="J3" s="342" t="str">
        <f>INDEX('Policy Characteristics'!D:D,MATCH($C3,'Policy Characteristics'!$C:$C,0))</f>
        <v>Conventional Pollutant Standard</v>
      </c>
      <c r="K3" s="340" t="str">
        <f>INDEX('Policy Characteristics'!E:E,MATCH($C3,'Policy Characteristics'!$C:$C,0))</f>
        <v>trans reduce regulated pollutants</v>
      </c>
      <c r="L3" s="362">
        <f>INDEX('Policy Characteristics'!F:F,MATCH($C3,'Policy Characteristics'!$C:$C,0))</f>
        <v>0</v>
      </c>
      <c r="M3" s="362">
        <f>INDEX('Policy Characteristics'!G:G,MATCH($C3,'Policy Characteristics'!$C:$C,0))</f>
        <v>1</v>
      </c>
      <c r="N3" s="362">
        <f>INDEX('Policy Characteristics'!H:H,MATCH($C3,'Policy Characteristics'!$C:$C,0))</f>
        <v>0.02</v>
      </c>
      <c r="O3" s="340" t="str">
        <f>INDEX('Policy Characteristics'!I:I,MATCH($C3,'Policy Characteristics'!$C:$C,0))</f>
        <v>% reduction in emissions</v>
      </c>
      <c r="P3" s="340"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 s="340" t="str">
        <f>INDEX('Policy Characteristics'!K:K,MATCH($C3,'Policy Characteristics'!$C:$C,0))</f>
        <v>transportation-sector-main.html#conv-pol-stds</v>
      </c>
      <c r="R3" s="340" t="str">
        <f>INDEX('Policy Characteristics'!L:L,MATCH($C3,'Policy Characteristics'!$C:$C,0))</f>
        <v>conventional-pollutant-standards.html</v>
      </c>
    </row>
    <row r="4" spans="1:18" s="2" customFormat="1" x14ac:dyDescent="0.25">
      <c r="A4" s="340" t="str">
        <f>INDEX('Policy Characteristics'!A:A,MATCH($C4,'Policy Characteristics'!$C:$C,0))</f>
        <v>Transportation</v>
      </c>
      <c r="B4" s="340" t="str">
        <f>INDEX('Policy Characteristics'!B:B,MATCH($C4,'Policy Characteristics'!$C:$C,0))</f>
        <v>Conventional Pollutant Standards</v>
      </c>
      <c r="C4" s="342" t="str">
        <f t="shared" si="0"/>
        <v>Percentage Reduction of Separately Regulated Pollutants</v>
      </c>
      <c r="D4" s="2" t="s">
        <v>39</v>
      </c>
      <c r="E4" s="2" t="s">
        <v>2252</v>
      </c>
      <c r="F4" s="2" t="s">
        <v>39</v>
      </c>
      <c r="G4" s="2" t="s">
        <v>2252</v>
      </c>
      <c r="H4" s="193">
        <v>302</v>
      </c>
      <c r="I4" s="53" t="s">
        <v>45</v>
      </c>
      <c r="J4" s="342" t="str">
        <f>INDEX('Policy Characteristics'!D:D,MATCH($C4,'Policy Characteristics'!$C:$C,0))</f>
        <v>Conventional Pollutant Standard</v>
      </c>
      <c r="K4" s="340" t="str">
        <f>INDEX('Policy Characteristics'!E:E,MATCH($C4,'Policy Characteristics'!$C:$C,0))</f>
        <v>trans reduce regulated pollutants</v>
      </c>
      <c r="L4" s="362">
        <f>INDEX('Policy Characteristics'!F:F,MATCH($C4,'Policy Characteristics'!$C:$C,0))</f>
        <v>0</v>
      </c>
      <c r="M4" s="362">
        <f>INDEX('Policy Characteristics'!G:G,MATCH($C4,'Policy Characteristics'!$C:$C,0))</f>
        <v>1</v>
      </c>
      <c r="N4" s="362">
        <f>INDEX('Policy Characteristics'!H:H,MATCH($C4,'Policy Characteristics'!$C:$C,0))</f>
        <v>0.02</v>
      </c>
      <c r="O4" s="340" t="str">
        <f>INDEX('Policy Characteristics'!I:I,MATCH($C4,'Policy Characteristics'!$C:$C,0))</f>
        <v>% reduction in emissions</v>
      </c>
      <c r="P4" s="340"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 s="340" t="str">
        <f>INDEX('Policy Characteristics'!K:K,MATCH($C4,'Policy Characteristics'!$C:$C,0))</f>
        <v>transportation-sector-main.html#conv-pol-stds</v>
      </c>
      <c r="R4" s="340" t="str">
        <f>INDEX('Policy Characteristics'!L:L,MATCH($C4,'Policy Characteristics'!$C:$C,0))</f>
        <v>conventional-pollutant-standards.html</v>
      </c>
    </row>
    <row r="5" spans="1:18" s="2" customFormat="1" x14ac:dyDescent="0.25">
      <c r="A5" s="340" t="str">
        <f>INDEX('Policy Characteristics'!A:A,MATCH($C5,'Policy Characteristics'!$C:$C,0))</f>
        <v>Transportation</v>
      </c>
      <c r="B5" s="340" t="str">
        <f>INDEX('Policy Characteristics'!B:B,MATCH($C5,'Policy Characteristics'!$C:$C,0))</f>
        <v>Conventional Pollutant Standards</v>
      </c>
      <c r="C5" s="342" t="str">
        <f t="shared" si="0"/>
        <v>Percentage Reduction of Separately Regulated Pollutants</v>
      </c>
      <c r="D5" s="2" t="s">
        <v>39</v>
      </c>
      <c r="E5" s="2" t="s">
        <v>2254</v>
      </c>
      <c r="F5" s="2" t="s">
        <v>39</v>
      </c>
      <c r="G5" s="2" t="s">
        <v>2254</v>
      </c>
      <c r="H5" s="193">
        <v>303</v>
      </c>
      <c r="I5" s="53" t="s">
        <v>45</v>
      </c>
      <c r="J5" s="342" t="str">
        <f>INDEX('Policy Characteristics'!D:D,MATCH($C5,'Policy Characteristics'!$C:$C,0))</f>
        <v>Conventional Pollutant Standard</v>
      </c>
      <c r="K5" s="340" t="str">
        <f>INDEX('Policy Characteristics'!E:E,MATCH($C5,'Policy Characteristics'!$C:$C,0))</f>
        <v>trans reduce regulated pollutants</v>
      </c>
      <c r="L5" s="362">
        <f>INDEX('Policy Characteristics'!F:F,MATCH($C5,'Policy Characteristics'!$C:$C,0))</f>
        <v>0</v>
      </c>
      <c r="M5" s="362">
        <f>INDEX('Policy Characteristics'!G:G,MATCH($C5,'Policy Characteristics'!$C:$C,0))</f>
        <v>1</v>
      </c>
      <c r="N5" s="362">
        <f>INDEX('Policy Characteristics'!H:H,MATCH($C5,'Policy Characteristics'!$C:$C,0))</f>
        <v>0.02</v>
      </c>
      <c r="O5" s="340" t="str">
        <f>INDEX('Policy Characteristics'!I:I,MATCH($C5,'Policy Characteristics'!$C:$C,0))</f>
        <v>% reduction in emissions</v>
      </c>
      <c r="P5" s="340"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 s="340" t="str">
        <f>INDEX('Policy Characteristics'!K:K,MATCH($C5,'Policy Characteristics'!$C:$C,0))</f>
        <v>transportation-sector-main.html#conv-pol-stds</v>
      </c>
      <c r="R5" s="340" t="str">
        <f>INDEX('Policy Characteristics'!L:L,MATCH($C5,'Policy Characteristics'!$C:$C,0))</f>
        <v>conventional-pollutant-standards.html</v>
      </c>
    </row>
    <row r="6" spans="1:18" s="2" customFormat="1" x14ac:dyDescent="0.25">
      <c r="A6" s="340" t="str">
        <f>INDEX('Policy Characteristics'!A:A,MATCH($C6,'Policy Characteristics'!$C:$C,0))</f>
        <v>Transportation</v>
      </c>
      <c r="B6" s="340" t="str">
        <f>INDEX('Policy Characteristics'!B:B,MATCH($C6,'Policy Characteristics'!$C:$C,0))</f>
        <v>Conventional Pollutant Standards</v>
      </c>
      <c r="C6" s="342" t="str">
        <f t="shared" si="0"/>
        <v>Percentage Reduction of Separately Regulated Pollutants</v>
      </c>
      <c r="D6" s="2" t="s">
        <v>39</v>
      </c>
      <c r="E6" s="2" t="s">
        <v>2256</v>
      </c>
      <c r="F6" s="2" t="s">
        <v>39</v>
      </c>
      <c r="G6" s="2" t="s">
        <v>2346</v>
      </c>
      <c r="H6" s="193">
        <v>304</v>
      </c>
      <c r="I6" s="53" t="s">
        <v>45</v>
      </c>
      <c r="J6" s="342" t="str">
        <f>INDEX('Policy Characteristics'!D:D,MATCH($C6,'Policy Characteristics'!$C:$C,0))</f>
        <v>Conventional Pollutant Standard</v>
      </c>
      <c r="K6" s="340" t="str">
        <f>INDEX('Policy Characteristics'!E:E,MATCH($C6,'Policy Characteristics'!$C:$C,0))</f>
        <v>trans reduce regulated pollutants</v>
      </c>
      <c r="L6" s="362">
        <f>INDEX('Policy Characteristics'!F:F,MATCH($C6,'Policy Characteristics'!$C:$C,0))</f>
        <v>0</v>
      </c>
      <c r="M6" s="362">
        <f>INDEX('Policy Characteristics'!G:G,MATCH($C6,'Policy Characteristics'!$C:$C,0))</f>
        <v>1</v>
      </c>
      <c r="N6" s="362">
        <f>INDEX('Policy Characteristics'!H:H,MATCH($C6,'Policy Characteristics'!$C:$C,0))</f>
        <v>0.02</v>
      </c>
      <c r="O6" s="340" t="str">
        <f>INDEX('Policy Characteristics'!I:I,MATCH($C6,'Policy Characteristics'!$C:$C,0))</f>
        <v>% reduction in emissions</v>
      </c>
      <c r="P6" s="340"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 s="340" t="str">
        <f>INDEX('Policy Characteristics'!K:K,MATCH($C6,'Policy Characteristics'!$C:$C,0))</f>
        <v>transportation-sector-main.html#conv-pol-stds</v>
      </c>
      <c r="R6" s="340" t="str">
        <f>INDEX('Policy Characteristics'!L:L,MATCH($C6,'Policy Characteristics'!$C:$C,0))</f>
        <v>conventional-pollutant-standards.html</v>
      </c>
    </row>
    <row r="7" spans="1:18" s="2" customFormat="1" x14ac:dyDescent="0.25">
      <c r="A7" s="340" t="str">
        <f>INDEX('Policy Characteristics'!A:A,MATCH($C7,'Policy Characteristics'!$C:$C,0))</f>
        <v>Transportation</v>
      </c>
      <c r="B7" s="340" t="str">
        <f>INDEX('Policy Characteristics'!B:B,MATCH($C7,'Policy Characteristics'!$C:$C,0))</f>
        <v>Conventional Pollutant Standards</v>
      </c>
      <c r="C7" s="342" t="str">
        <f t="shared" si="0"/>
        <v>Percentage Reduction of Separately Regulated Pollutants</v>
      </c>
      <c r="D7" s="2" t="s">
        <v>39</v>
      </c>
      <c r="E7" s="2" t="s">
        <v>2257</v>
      </c>
      <c r="F7" s="2" t="s">
        <v>39</v>
      </c>
      <c r="G7" s="2" t="s">
        <v>2257</v>
      </c>
      <c r="H7" s="193">
        <v>305</v>
      </c>
      <c r="I7" s="53" t="s">
        <v>45</v>
      </c>
      <c r="J7" s="342" t="str">
        <f>INDEX('Policy Characteristics'!D:D,MATCH($C7,'Policy Characteristics'!$C:$C,0))</f>
        <v>Conventional Pollutant Standard</v>
      </c>
      <c r="K7" s="340" t="str">
        <f>INDEX('Policy Characteristics'!E:E,MATCH($C7,'Policy Characteristics'!$C:$C,0))</f>
        <v>trans reduce regulated pollutants</v>
      </c>
      <c r="L7" s="362">
        <f>INDEX('Policy Characteristics'!F:F,MATCH($C7,'Policy Characteristics'!$C:$C,0))</f>
        <v>0</v>
      </c>
      <c r="M7" s="362">
        <f>INDEX('Policy Characteristics'!G:G,MATCH($C7,'Policy Characteristics'!$C:$C,0))</f>
        <v>1</v>
      </c>
      <c r="N7" s="362">
        <f>INDEX('Policy Characteristics'!H:H,MATCH($C7,'Policy Characteristics'!$C:$C,0))</f>
        <v>0.02</v>
      </c>
      <c r="O7" s="340" t="str">
        <f>INDEX('Policy Characteristics'!I:I,MATCH($C7,'Policy Characteristics'!$C:$C,0))</f>
        <v>% reduction in emissions</v>
      </c>
      <c r="P7" s="340"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7" s="340" t="str">
        <f>INDEX('Policy Characteristics'!K:K,MATCH($C7,'Policy Characteristics'!$C:$C,0))</f>
        <v>transportation-sector-main.html#conv-pol-stds</v>
      </c>
      <c r="R7" s="340" t="str">
        <f>INDEX('Policy Characteristics'!L:L,MATCH($C7,'Policy Characteristics'!$C:$C,0))</f>
        <v>conventional-pollutant-standards.html</v>
      </c>
    </row>
    <row r="8" spans="1:18" s="2" customFormat="1" x14ac:dyDescent="0.25">
      <c r="A8" s="340" t="str">
        <f>IF(ISBLANK(INDEX('Policy Characteristics'!A:A,MATCH($C8,'Policy Characteristics'!$C:$C,0))),"",INDEX('Policy Characteristics'!A:A,MATCH($C8,'Policy Characteristics'!$C:$C,0)))</f>
        <v>Transportation</v>
      </c>
      <c r="B8" s="340" t="str">
        <f>IF(ISBLANK(INDEX('Policy Characteristics'!B:B,MATCH($C8,'Policy Characteristics'!$C:$C,0))),"",INDEX('Policy Characteristics'!B:B,MATCH($C8,'Policy Characteristics'!$C:$C,0)))</f>
        <v>Conventional Pollutant Standards</v>
      </c>
      <c r="C8" s="342" t="str">
        <f t="shared" si="0"/>
        <v>Percentage Reduction of Separately Regulated Pollutants</v>
      </c>
      <c r="D8" s="2" t="s">
        <v>39</v>
      </c>
      <c r="E8" s="2" t="s">
        <v>2259</v>
      </c>
      <c r="F8" s="2" t="s">
        <v>39</v>
      </c>
      <c r="G8" s="2" t="s">
        <v>2259</v>
      </c>
      <c r="H8" s="193">
        <v>306</v>
      </c>
      <c r="I8" s="53" t="s">
        <v>45</v>
      </c>
      <c r="J8" s="342" t="str">
        <f>INDEX('Policy Characteristics'!D:D,MATCH($C8,'Policy Characteristics'!$C:$C,0))</f>
        <v>Conventional Pollutant Standard</v>
      </c>
      <c r="K8" s="340" t="str">
        <f>INDEX('Policy Characteristics'!E:E,MATCH($C8,'Policy Characteristics'!$C:$C,0))</f>
        <v>trans reduce regulated pollutants</v>
      </c>
      <c r="L8" s="362">
        <f>INDEX('Policy Characteristics'!F:F,MATCH($C8,'Policy Characteristics'!$C:$C,0))</f>
        <v>0</v>
      </c>
      <c r="M8" s="362">
        <f>INDEX('Policy Characteristics'!G:G,MATCH($C8,'Policy Characteristics'!$C:$C,0))</f>
        <v>1</v>
      </c>
      <c r="N8" s="362">
        <f>INDEX('Policy Characteristics'!H:H,MATCH($C8,'Policy Characteristics'!$C:$C,0))</f>
        <v>0.02</v>
      </c>
      <c r="O8" s="340" t="str">
        <f>INDEX('Policy Characteristics'!I:I,MATCH($C8,'Policy Characteristics'!$C:$C,0))</f>
        <v>% reduction in emissions</v>
      </c>
      <c r="P8" s="340"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8" s="340" t="str">
        <f>INDEX('Policy Characteristics'!K:K,MATCH($C8,'Policy Characteristics'!$C:$C,0))</f>
        <v>transportation-sector-main.html#conv-pol-stds</v>
      </c>
      <c r="R8" s="340" t="str">
        <f>INDEX('Policy Characteristics'!L:L,MATCH($C8,'Policy Characteristics'!$C:$C,0))</f>
        <v>conventional-pollutant-standards.html</v>
      </c>
    </row>
    <row r="9" spans="1:18" s="2" customFormat="1" x14ac:dyDescent="0.25">
      <c r="A9" s="340" t="str">
        <f>IF(ISBLANK(INDEX('Policy Characteristics'!A:A,MATCH($C9,'Policy Characteristics'!$C:$C,0))),"",INDEX('Policy Characteristics'!A:A,MATCH($C9,'Policy Characteristics'!$C:$C,0)))</f>
        <v>Transportation</v>
      </c>
      <c r="B9" s="340" t="str">
        <f>IF(ISBLANK(INDEX('Policy Characteristics'!B:B,MATCH($C9,'Policy Characteristics'!$C:$C,0))),"",INDEX('Policy Characteristics'!B:B,MATCH($C9,'Policy Characteristics'!$C:$C,0)))</f>
        <v>Conventional Pollutant Standards</v>
      </c>
      <c r="C9" s="342" t="str">
        <f t="shared" si="0"/>
        <v>Percentage Reduction of Separately Regulated Pollutants</v>
      </c>
      <c r="D9" s="2" t="s">
        <v>39</v>
      </c>
      <c r="E9" s="2" t="s">
        <v>2261</v>
      </c>
      <c r="F9" s="2" t="s">
        <v>39</v>
      </c>
      <c r="G9" s="2" t="s">
        <v>2261</v>
      </c>
      <c r="H9" s="193">
        <v>307</v>
      </c>
      <c r="I9" s="53" t="s">
        <v>45</v>
      </c>
      <c r="J9" s="342" t="str">
        <f>INDEX('Policy Characteristics'!D:D,MATCH($C9,'Policy Characteristics'!$C:$C,0))</f>
        <v>Conventional Pollutant Standard</v>
      </c>
      <c r="K9" s="340" t="str">
        <f>INDEX('Policy Characteristics'!E:E,MATCH($C9,'Policy Characteristics'!$C:$C,0))</f>
        <v>trans reduce regulated pollutants</v>
      </c>
      <c r="L9" s="362">
        <f>INDEX('Policy Characteristics'!F:F,MATCH($C9,'Policy Characteristics'!$C:$C,0))</f>
        <v>0</v>
      </c>
      <c r="M9" s="362">
        <f>INDEX('Policy Characteristics'!G:G,MATCH($C9,'Policy Characteristics'!$C:$C,0))</f>
        <v>1</v>
      </c>
      <c r="N9" s="362">
        <f>INDEX('Policy Characteristics'!H:H,MATCH($C9,'Policy Characteristics'!$C:$C,0))</f>
        <v>0.02</v>
      </c>
      <c r="O9" s="340" t="str">
        <f>INDEX('Policy Characteristics'!I:I,MATCH($C9,'Policy Characteristics'!$C:$C,0))</f>
        <v>% reduction in emissions</v>
      </c>
      <c r="P9" s="340"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9" s="340" t="str">
        <f>INDEX('Policy Characteristics'!K:K,MATCH($C9,'Policy Characteristics'!$C:$C,0))</f>
        <v>transportation-sector-main.html#conv-pol-stds</v>
      </c>
      <c r="R9" s="340" t="str">
        <f>INDEX('Policy Characteristics'!L:L,MATCH($C9,'Policy Characteristics'!$C:$C,0))</f>
        <v>conventional-pollutant-standards.html</v>
      </c>
    </row>
    <row r="10" spans="1:18" s="2" customFormat="1" x14ac:dyDescent="0.25">
      <c r="A10" s="340" t="str">
        <f>IF(ISBLANK(INDEX('Policy Characteristics'!A:A,MATCH($C10,'Policy Characteristics'!$C:$C,0))),"",INDEX('Policy Characteristics'!A:A,MATCH($C10,'Policy Characteristics'!$C:$C,0)))</f>
        <v>Transportation</v>
      </c>
      <c r="B10" s="340" t="str">
        <f>IF(ISBLANK(INDEX('Policy Characteristics'!B:B,MATCH($C10,'Policy Characteristics'!$C:$C,0))),"",INDEX('Policy Characteristics'!B:B,MATCH($C10,'Policy Characteristics'!$C:$C,0)))</f>
        <v>Conventional Pollutant Standards</v>
      </c>
      <c r="C10" s="342" t="str">
        <f t="shared" si="0"/>
        <v>Percentage Reduction of Separately Regulated Pollutants</v>
      </c>
      <c r="D10" s="2" t="s">
        <v>39</v>
      </c>
      <c r="E10" s="2" t="s">
        <v>2263</v>
      </c>
      <c r="F10" s="2" t="s">
        <v>39</v>
      </c>
      <c r="G10" s="2" t="s">
        <v>2263</v>
      </c>
      <c r="H10" s="193">
        <v>308</v>
      </c>
      <c r="I10" s="9" t="s">
        <v>46</v>
      </c>
      <c r="J10" s="342" t="str">
        <f>INDEX('Policy Characteristics'!D:D,MATCH($C10,'Policy Characteristics'!$C:$C,0))</f>
        <v>Conventional Pollutant Standard</v>
      </c>
      <c r="K10" s="340" t="str">
        <f>INDEX('Policy Characteristics'!E:E,MATCH($C10,'Policy Characteristics'!$C:$C,0))</f>
        <v>trans reduce regulated pollutants</v>
      </c>
      <c r="L10" s="362">
        <f>INDEX('Policy Characteristics'!F:F,MATCH($C10,'Policy Characteristics'!$C:$C,0))</f>
        <v>0</v>
      </c>
      <c r="M10" s="362">
        <f>INDEX('Policy Characteristics'!G:G,MATCH($C10,'Policy Characteristics'!$C:$C,0))</f>
        <v>1</v>
      </c>
      <c r="N10" s="362">
        <f>INDEX('Policy Characteristics'!H:H,MATCH($C10,'Policy Characteristics'!$C:$C,0))</f>
        <v>0.02</v>
      </c>
      <c r="O10" s="340" t="str">
        <f>INDEX('Policy Characteristics'!I:I,MATCH($C10,'Policy Characteristics'!$C:$C,0))</f>
        <v>% reduction in emissions</v>
      </c>
      <c r="P10" s="340"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0" s="340" t="str">
        <f>INDEX('Policy Characteristics'!K:K,MATCH($C10,'Policy Characteristics'!$C:$C,0))</f>
        <v>transportation-sector-main.html#conv-pol-stds</v>
      </c>
      <c r="R10" s="340" t="str">
        <f>INDEX('Policy Characteristics'!L:L,MATCH($C10,'Policy Characteristics'!$C:$C,0))</f>
        <v>conventional-pollutant-standards.html</v>
      </c>
    </row>
    <row r="11" spans="1:18" s="2" customFormat="1" x14ac:dyDescent="0.25">
      <c r="A11" s="340" t="str">
        <f>IF(ISBLANK(INDEX('Policy Characteristics'!A:A,MATCH($C11,'Policy Characteristics'!$C:$C,0))),"",INDEX('Policy Characteristics'!A:A,MATCH($C11,'Policy Characteristics'!$C:$C,0)))</f>
        <v>Transportation</v>
      </c>
      <c r="B11" s="340" t="str">
        <f>IF(ISBLANK(INDEX('Policy Characteristics'!B:B,MATCH($C11,'Policy Characteristics'!$C:$C,0))),"",INDEX('Policy Characteristics'!B:B,MATCH($C11,'Policy Characteristics'!$C:$C,0)))</f>
        <v>Conventional Pollutant Standards</v>
      </c>
      <c r="C11" s="342" t="str">
        <f t="shared" si="0"/>
        <v>Percentage Reduction of Separately Regulated Pollutants</v>
      </c>
      <c r="D11" s="2" t="s">
        <v>39</v>
      </c>
      <c r="E11" s="2" t="s">
        <v>2265</v>
      </c>
      <c r="F11" s="2" t="s">
        <v>39</v>
      </c>
      <c r="G11" s="2" t="s">
        <v>2265</v>
      </c>
      <c r="H11" s="193">
        <v>309</v>
      </c>
      <c r="I11" s="9" t="s">
        <v>46</v>
      </c>
      <c r="J11" s="342" t="str">
        <f>INDEX('Policy Characteristics'!D:D,MATCH($C11,'Policy Characteristics'!$C:$C,0))</f>
        <v>Conventional Pollutant Standard</v>
      </c>
      <c r="K11" s="340" t="str">
        <f>INDEX('Policy Characteristics'!E:E,MATCH($C11,'Policy Characteristics'!$C:$C,0))</f>
        <v>trans reduce regulated pollutants</v>
      </c>
      <c r="L11" s="362">
        <f>INDEX('Policy Characteristics'!F:F,MATCH($C11,'Policy Characteristics'!$C:$C,0))</f>
        <v>0</v>
      </c>
      <c r="M11" s="362">
        <f>INDEX('Policy Characteristics'!G:G,MATCH($C11,'Policy Characteristics'!$C:$C,0))</f>
        <v>1</v>
      </c>
      <c r="N11" s="362">
        <f>INDEX('Policy Characteristics'!H:H,MATCH($C11,'Policy Characteristics'!$C:$C,0))</f>
        <v>0.02</v>
      </c>
      <c r="O11" s="340" t="str">
        <f>INDEX('Policy Characteristics'!I:I,MATCH($C11,'Policy Characteristics'!$C:$C,0))</f>
        <v>% reduction in emissions</v>
      </c>
      <c r="P11" s="340"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1" s="340" t="str">
        <f>INDEX('Policy Characteristics'!K:K,MATCH($C11,'Policy Characteristics'!$C:$C,0))</f>
        <v>transportation-sector-main.html#conv-pol-stds</v>
      </c>
      <c r="R11" s="340" t="str">
        <f>INDEX('Policy Characteristics'!L:L,MATCH($C11,'Policy Characteristics'!$C:$C,0))</f>
        <v>conventional-pollutant-standards.html</v>
      </c>
    </row>
    <row r="12" spans="1:18" s="2" customFormat="1" x14ac:dyDescent="0.25">
      <c r="A12" s="340" t="str">
        <f>IF(ISBLANK(INDEX('Policy Characteristics'!A:A,MATCH($C12,'Policy Characteristics'!$C:$C,0))),"",INDEX('Policy Characteristics'!A:A,MATCH($C12,'Policy Characteristics'!$C:$C,0)))</f>
        <v>Transportation</v>
      </c>
      <c r="B12" s="340" t="str">
        <f>IF(ISBLANK(INDEX('Policy Characteristics'!B:B,MATCH($C12,'Policy Characteristics'!$C:$C,0))),"",INDEX('Policy Characteristics'!B:B,MATCH($C12,'Policy Characteristics'!$C:$C,0)))</f>
        <v>Conventional Pollutant Standards</v>
      </c>
      <c r="C12" s="342" t="str">
        <f t="shared" si="0"/>
        <v>Percentage Reduction of Separately Regulated Pollutants</v>
      </c>
      <c r="D12" s="190" t="s">
        <v>40</v>
      </c>
      <c r="E12" s="2" t="s">
        <v>2249</v>
      </c>
      <c r="F12" s="190" t="s">
        <v>40</v>
      </c>
      <c r="G12" s="2" t="s">
        <v>2474</v>
      </c>
      <c r="H12" s="193">
        <v>310</v>
      </c>
      <c r="I12" s="53" t="s">
        <v>45</v>
      </c>
      <c r="J12" s="342" t="str">
        <f>INDEX('Policy Characteristics'!D:D,MATCH($C12,'Policy Characteristics'!$C:$C,0))</f>
        <v>Conventional Pollutant Standard</v>
      </c>
      <c r="K12" s="340" t="str">
        <f>INDEX('Policy Characteristics'!E:E,MATCH($C12,'Policy Characteristics'!$C:$C,0))</f>
        <v>trans reduce regulated pollutants</v>
      </c>
      <c r="L12" s="362">
        <f>INDEX('Policy Characteristics'!F:F,MATCH($C12,'Policy Characteristics'!$C:$C,0))</f>
        <v>0</v>
      </c>
      <c r="M12" s="362">
        <f>INDEX('Policy Characteristics'!G:G,MATCH($C12,'Policy Characteristics'!$C:$C,0))</f>
        <v>1</v>
      </c>
      <c r="N12" s="362">
        <f>INDEX('Policy Characteristics'!H:H,MATCH($C12,'Policy Characteristics'!$C:$C,0))</f>
        <v>0.02</v>
      </c>
      <c r="O12" s="340" t="str">
        <f>INDEX('Policy Characteristics'!I:I,MATCH($C12,'Policy Characteristics'!$C:$C,0))</f>
        <v>% reduction in emissions</v>
      </c>
      <c r="P12" s="340"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2" s="340" t="str">
        <f>INDEX('Policy Characteristics'!K:K,MATCH($C12,'Policy Characteristics'!$C:$C,0))</f>
        <v>transportation-sector-main.html#conv-pol-stds</v>
      </c>
      <c r="R12" s="340" t="str">
        <f>INDEX('Policy Characteristics'!L:L,MATCH($C12,'Policy Characteristics'!$C:$C,0))</f>
        <v>conventional-pollutant-standards.html</v>
      </c>
    </row>
    <row r="13" spans="1:18" s="2" customFormat="1" x14ac:dyDescent="0.25">
      <c r="A13" s="340" t="str">
        <f>IF(ISBLANK(INDEX('Policy Characteristics'!A:A,MATCH($C13,'Policy Characteristics'!$C:$C,0))),"",INDEX('Policy Characteristics'!A:A,MATCH($C13,'Policy Characteristics'!$C:$C,0)))</f>
        <v>Transportation</v>
      </c>
      <c r="B13" s="340" t="str">
        <f>IF(ISBLANK(INDEX('Policy Characteristics'!B:B,MATCH($C13,'Policy Characteristics'!$C:$C,0))),"",INDEX('Policy Characteristics'!B:B,MATCH($C13,'Policy Characteristics'!$C:$C,0)))</f>
        <v>Conventional Pollutant Standards</v>
      </c>
      <c r="C13" s="342" t="str">
        <f t="shared" si="0"/>
        <v>Percentage Reduction of Separately Regulated Pollutants</v>
      </c>
      <c r="D13" s="190" t="s">
        <v>40</v>
      </c>
      <c r="E13" s="2" t="s">
        <v>512</v>
      </c>
      <c r="F13" s="190" t="s">
        <v>40</v>
      </c>
      <c r="G13" s="2" t="s">
        <v>512</v>
      </c>
      <c r="H13" s="193">
        <v>311</v>
      </c>
      <c r="I13" s="53" t="s">
        <v>45</v>
      </c>
      <c r="J13" s="342" t="str">
        <f>INDEX('Policy Characteristics'!D:D,MATCH($C13,'Policy Characteristics'!$C:$C,0))</f>
        <v>Conventional Pollutant Standard</v>
      </c>
      <c r="K13" s="340" t="str">
        <f>INDEX('Policy Characteristics'!E:E,MATCH($C13,'Policy Characteristics'!$C:$C,0))</f>
        <v>trans reduce regulated pollutants</v>
      </c>
      <c r="L13" s="362">
        <f>INDEX('Policy Characteristics'!F:F,MATCH($C13,'Policy Characteristics'!$C:$C,0))</f>
        <v>0</v>
      </c>
      <c r="M13" s="362">
        <f>INDEX('Policy Characteristics'!G:G,MATCH($C13,'Policy Characteristics'!$C:$C,0))</f>
        <v>1</v>
      </c>
      <c r="N13" s="362">
        <f>INDEX('Policy Characteristics'!H:H,MATCH($C13,'Policy Characteristics'!$C:$C,0))</f>
        <v>0.02</v>
      </c>
      <c r="O13" s="340" t="str">
        <f>INDEX('Policy Characteristics'!I:I,MATCH($C13,'Policy Characteristics'!$C:$C,0))</f>
        <v>% reduction in emissions</v>
      </c>
      <c r="P13" s="340"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3" s="340" t="str">
        <f>INDEX('Policy Characteristics'!K:K,MATCH($C13,'Policy Characteristics'!$C:$C,0))</f>
        <v>transportation-sector-main.html#conv-pol-stds</v>
      </c>
      <c r="R13" s="340" t="str">
        <f>INDEX('Policy Characteristics'!L:L,MATCH($C13,'Policy Characteristics'!$C:$C,0))</f>
        <v>conventional-pollutant-standards.html</v>
      </c>
    </row>
    <row r="14" spans="1:18" s="2" customFormat="1" x14ac:dyDescent="0.25">
      <c r="A14" s="340" t="str">
        <f>IF(ISBLANK(INDEX('Policy Characteristics'!A:A,MATCH($C14,'Policy Characteristics'!$C:$C,0))),"",INDEX('Policy Characteristics'!A:A,MATCH($C14,'Policy Characteristics'!$C:$C,0)))</f>
        <v>Transportation</v>
      </c>
      <c r="B14" s="340" t="str">
        <f>IF(ISBLANK(INDEX('Policy Characteristics'!B:B,MATCH($C14,'Policy Characteristics'!$C:$C,0))),"",INDEX('Policy Characteristics'!B:B,MATCH($C14,'Policy Characteristics'!$C:$C,0)))</f>
        <v>Conventional Pollutant Standards</v>
      </c>
      <c r="C14" s="342" t="str">
        <f t="shared" si="0"/>
        <v>Percentage Reduction of Separately Regulated Pollutants</v>
      </c>
      <c r="D14" s="190" t="s">
        <v>40</v>
      </c>
      <c r="E14" s="2" t="s">
        <v>2252</v>
      </c>
      <c r="F14" s="190" t="s">
        <v>40</v>
      </c>
      <c r="G14" s="2" t="s">
        <v>2252</v>
      </c>
      <c r="H14" s="193">
        <v>312</v>
      </c>
      <c r="I14" s="53" t="s">
        <v>45</v>
      </c>
      <c r="J14" s="342" t="str">
        <f>IF(ISBLANK(INDEX('Policy Characteristics'!D:D,MATCH($C14,'Policy Characteristics'!$C:$C,0))),"",INDEX('Policy Characteristics'!D:D,MATCH($C14,'Policy Characteristics'!$C:$C,0)))</f>
        <v>Conventional Pollutant Standard</v>
      </c>
      <c r="K14" s="340" t="str">
        <f>IF(ISBLANK(INDEX('Policy Characteristics'!E:E,MATCH($C14,'Policy Characteristics'!$C:$C,0))),"",INDEX('Policy Characteristics'!E:E,MATCH($C14,'Policy Characteristics'!$C:$C,0)))</f>
        <v>trans reduce regulated pollutants</v>
      </c>
      <c r="L14" s="362">
        <f>IF(ISBLANK(INDEX('Policy Characteristics'!F:F,MATCH($C14,'Policy Characteristics'!$C:$C,0))),"",INDEX('Policy Characteristics'!F:F,MATCH($C14,'Policy Characteristics'!$C:$C,0)))</f>
        <v>0</v>
      </c>
      <c r="M14" s="362">
        <f>IF(ISBLANK(INDEX('Policy Characteristics'!G:G,MATCH($C14,'Policy Characteristics'!$C:$C,0))),"",INDEX('Policy Characteristics'!G:G,MATCH($C14,'Policy Characteristics'!$C:$C,0)))</f>
        <v>1</v>
      </c>
      <c r="N14" s="362">
        <f>IF(ISBLANK(INDEX('Policy Characteristics'!H:H,MATCH($C14,'Policy Characteristics'!$C:$C,0))),"",INDEX('Policy Characteristics'!H:H,MATCH($C14,'Policy Characteristics'!$C:$C,0)))</f>
        <v>0.02</v>
      </c>
      <c r="O14" s="340" t="str">
        <f>IF(ISBLANK(INDEX('Policy Characteristics'!I:I,MATCH($C14,'Policy Characteristics'!$C:$C,0))),"",INDEX('Policy Characteristics'!I:I,MATCH($C14,'Policy Characteristics'!$C:$C,0)))</f>
        <v>% reduction in emissions</v>
      </c>
      <c r="P14" s="340"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4" s="340" t="str">
        <f>IF(ISBLANK(INDEX('Policy Characteristics'!K:K,MATCH($C14,'Policy Characteristics'!$C:$C,0))),"",INDEX('Policy Characteristics'!K:K,MATCH($C14,'Policy Characteristics'!$C:$C,0)))</f>
        <v>transportation-sector-main.html#conv-pol-stds</v>
      </c>
      <c r="R14" s="340" t="str">
        <f>IF(ISBLANK(INDEX('Policy Characteristics'!L:L,MATCH($C14,'Policy Characteristics'!$C:$C,0))),"",INDEX('Policy Characteristics'!L:L,MATCH($C14,'Policy Characteristics'!$C:$C,0)))</f>
        <v>conventional-pollutant-standards.html</v>
      </c>
    </row>
    <row r="15" spans="1:18" s="2" customFormat="1" x14ac:dyDescent="0.25">
      <c r="A15" s="340" t="str">
        <f>IF(ISBLANK(INDEX('Policy Characteristics'!A:A,MATCH($C15,'Policy Characteristics'!$C:$C,0))),"",INDEX('Policy Characteristics'!A:A,MATCH($C15,'Policy Characteristics'!$C:$C,0)))</f>
        <v>Transportation</v>
      </c>
      <c r="B15" s="340" t="str">
        <f>IF(ISBLANK(INDEX('Policy Characteristics'!B:B,MATCH($C15,'Policy Characteristics'!$C:$C,0))),"",INDEX('Policy Characteristics'!B:B,MATCH($C15,'Policy Characteristics'!$C:$C,0)))</f>
        <v>Conventional Pollutant Standards</v>
      </c>
      <c r="C15" s="342" t="str">
        <f t="shared" si="0"/>
        <v>Percentage Reduction of Separately Regulated Pollutants</v>
      </c>
      <c r="D15" s="190" t="s">
        <v>40</v>
      </c>
      <c r="E15" s="2" t="s">
        <v>2254</v>
      </c>
      <c r="F15" s="190" t="s">
        <v>40</v>
      </c>
      <c r="G15" s="2" t="s">
        <v>2254</v>
      </c>
      <c r="H15" s="193">
        <v>313</v>
      </c>
      <c r="I15" s="53" t="s">
        <v>45</v>
      </c>
      <c r="J15" s="342" t="str">
        <f>IF(ISBLANK(INDEX('Policy Characteristics'!D:D,MATCH($C15,'Policy Characteristics'!$C:$C,0))),"",INDEX('Policy Characteristics'!D:D,MATCH($C15,'Policy Characteristics'!$C:$C,0)))</f>
        <v>Conventional Pollutant Standard</v>
      </c>
      <c r="K15" s="340" t="str">
        <f>IF(ISBLANK(INDEX('Policy Characteristics'!E:E,MATCH($C15,'Policy Characteristics'!$C:$C,0))),"",INDEX('Policy Characteristics'!E:E,MATCH($C15,'Policy Characteristics'!$C:$C,0)))</f>
        <v>trans reduce regulated pollutants</v>
      </c>
      <c r="L15" s="362">
        <f>IF(ISBLANK(INDEX('Policy Characteristics'!F:F,MATCH($C15,'Policy Characteristics'!$C:$C,0))),"",INDEX('Policy Characteristics'!F:F,MATCH($C15,'Policy Characteristics'!$C:$C,0)))</f>
        <v>0</v>
      </c>
      <c r="M15" s="362">
        <f>IF(ISBLANK(INDEX('Policy Characteristics'!G:G,MATCH($C15,'Policy Characteristics'!$C:$C,0))),"",INDEX('Policy Characteristics'!G:G,MATCH($C15,'Policy Characteristics'!$C:$C,0)))</f>
        <v>1</v>
      </c>
      <c r="N15" s="362">
        <f>IF(ISBLANK(INDEX('Policy Characteristics'!H:H,MATCH($C15,'Policy Characteristics'!$C:$C,0))),"",INDEX('Policy Characteristics'!H:H,MATCH($C15,'Policy Characteristics'!$C:$C,0)))</f>
        <v>0.02</v>
      </c>
      <c r="O15" s="340" t="str">
        <f>IF(ISBLANK(INDEX('Policy Characteristics'!I:I,MATCH($C15,'Policy Characteristics'!$C:$C,0))),"",INDEX('Policy Characteristics'!I:I,MATCH($C15,'Policy Characteristics'!$C:$C,0)))</f>
        <v>% reduction in emissions</v>
      </c>
      <c r="P15" s="340"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5" s="340" t="str">
        <f>IF(ISBLANK(INDEX('Policy Characteristics'!K:K,MATCH($C15,'Policy Characteristics'!$C:$C,0))),"",INDEX('Policy Characteristics'!K:K,MATCH($C15,'Policy Characteristics'!$C:$C,0)))</f>
        <v>transportation-sector-main.html#conv-pol-stds</v>
      </c>
      <c r="R15" s="340" t="str">
        <f>IF(ISBLANK(INDEX('Policy Characteristics'!L:L,MATCH($C15,'Policy Characteristics'!$C:$C,0))),"",INDEX('Policy Characteristics'!L:L,MATCH($C15,'Policy Characteristics'!$C:$C,0)))</f>
        <v>conventional-pollutant-standards.html</v>
      </c>
    </row>
    <row r="16" spans="1:18" s="2" customFormat="1" x14ac:dyDescent="0.25">
      <c r="A16" s="340" t="str">
        <f>IF(ISBLANK(INDEX('Policy Characteristics'!A:A,MATCH($C16,'Policy Characteristics'!$C:$C,0))),"",INDEX('Policy Characteristics'!A:A,MATCH($C16,'Policy Characteristics'!$C:$C,0)))</f>
        <v>Transportation</v>
      </c>
      <c r="B16" s="340" t="str">
        <f>IF(ISBLANK(INDEX('Policy Characteristics'!B:B,MATCH($C16,'Policy Characteristics'!$C:$C,0))),"",INDEX('Policy Characteristics'!B:B,MATCH($C16,'Policy Characteristics'!$C:$C,0)))</f>
        <v>Conventional Pollutant Standards</v>
      </c>
      <c r="C16" s="342" t="str">
        <f t="shared" si="0"/>
        <v>Percentage Reduction of Separately Regulated Pollutants</v>
      </c>
      <c r="D16" s="190" t="s">
        <v>40</v>
      </c>
      <c r="E16" s="2" t="s">
        <v>2256</v>
      </c>
      <c r="F16" s="190" t="s">
        <v>40</v>
      </c>
      <c r="G16" s="2" t="s">
        <v>2346</v>
      </c>
      <c r="H16" s="193">
        <v>314</v>
      </c>
      <c r="I16" s="53" t="s">
        <v>45</v>
      </c>
      <c r="J16" s="342" t="str">
        <f>IF(ISBLANK(INDEX('Policy Characteristics'!D:D,MATCH($C16,'Policy Characteristics'!$C:$C,0))),"",INDEX('Policy Characteristics'!D:D,MATCH($C16,'Policy Characteristics'!$C:$C,0)))</f>
        <v>Conventional Pollutant Standard</v>
      </c>
      <c r="K16" s="340" t="str">
        <f>IF(ISBLANK(INDEX('Policy Characteristics'!E:E,MATCH($C16,'Policy Characteristics'!$C:$C,0))),"",INDEX('Policy Characteristics'!E:E,MATCH($C16,'Policy Characteristics'!$C:$C,0)))</f>
        <v>trans reduce regulated pollutants</v>
      </c>
      <c r="L16" s="362">
        <f>IF(ISBLANK(INDEX('Policy Characteristics'!F:F,MATCH($C16,'Policy Characteristics'!$C:$C,0))),"",INDEX('Policy Characteristics'!F:F,MATCH($C16,'Policy Characteristics'!$C:$C,0)))</f>
        <v>0</v>
      </c>
      <c r="M16" s="362">
        <f>IF(ISBLANK(INDEX('Policy Characteristics'!G:G,MATCH($C16,'Policy Characteristics'!$C:$C,0))),"",INDEX('Policy Characteristics'!G:G,MATCH($C16,'Policy Characteristics'!$C:$C,0)))</f>
        <v>1</v>
      </c>
      <c r="N16" s="362">
        <f>IF(ISBLANK(INDEX('Policy Characteristics'!H:H,MATCH($C16,'Policy Characteristics'!$C:$C,0))),"",INDEX('Policy Characteristics'!H:H,MATCH($C16,'Policy Characteristics'!$C:$C,0)))</f>
        <v>0.02</v>
      </c>
      <c r="O16" s="340" t="str">
        <f>IF(ISBLANK(INDEX('Policy Characteristics'!I:I,MATCH($C16,'Policy Characteristics'!$C:$C,0))),"",INDEX('Policy Characteristics'!I:I,MATCH($C16,'Policy Characteristics'!$C:$C,0)))</f>
        <v>% reduction in emissions</v>
      </c>
      <c r="P16" s="340"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6" s="340" t="str">
        <f>IF(ISBLANK(INDEX('Policy Characteristics'!K:K,MATCH($C16,'Policy Characteristics'!$C:$C,0))),"",INDEX('Policy Characteristics'!K:K,MATCH($C16,'Policy Characteristics'!$C:$C,0)))</f>
        <v>transportation-sector-main.html#conv-pol-stds</v>
      </c>
      <c r="R16" s="340" t="str">
        <f>IF(ISBLANK(INDEX('Policy Characteristics'!L:L,MATCH($C16,'Policy Characteristics'!$C:$C,0))),"",INDEX('Policy Characteristics'!L:L,MATCH($C16,'Policy Characteristics'!$C:$C,0)))</f>
        <v>conventional-pollutant-standards.html</v>
      </c>
    </row>
    <row r="17" spans="1:18" s="2" customFormat="1" x14ac:dyDescent="0.25">
      <c r="A17" s="340" t="str">
        <f>IF(ISBLANK(INDEX('Policy Characteristics'!A:A,MATCH($C17,'Policy Characteristics'!$C:$C,0))),"",INDEX('Policy Characteristics'!A:A,MATCH($C17,'Policy Characteristics'!$C:$C,0)))</f>
        <v>Transportation</v>
      </c>
      <c r="B17" s="340" t="str">
        <f>IF(ISBLANK(INDEX('Policy Characteristics'!B:B,MATCH($C17,'Policy Characteristics'!$C:$C,0))),"",INDEX('Policy Characteristics'!B:B,MATCH($C17,'Policy Characteristics'!$C:$C,0)))</f>
        <v>Conventional Pollutant Standards</v>
      </c>
      <c r="C17" s="342" t="str">
        <f t="shared" si="0"/>
        <v>Percentage Reduction of Separately Regulated Pollutants</v>
      </c>
      <c r="D17" s="190" t="s">
        <v>40</v>
      </c>
      <c r="E17" s="2" t="s">
        <v>2257</v>
      </c>
      <c r="F17" s="190" t="s">
        <v>40</v>
      </c>
      <c r="G17" s="2" t="s">
        <v>2257</v>
      </c>
      <c r="H17" s="193">
        <v>315</v>
      </c>
      <c r="I17" s="53" t="s">
        <v>45</v>
      </c>
      <c r="J17" s="342" t="str">
        <f>IF(ISBLANK(INDEX('Policy Characteristics'!D:D,MATCH($C17,'Policy Characteristics'!$C:$C,0))),"",INDEX('Policy Characteristics'!D:D,MATCH($C17,'Policy Characteristics'!$C:$C,0)))</f>
        <v>Conventional Pollutant Standard</v>
      </c>
      <c r="K17" s="340" t="str">
        <f>IF(ISBLANK(INDEX('Policy Characteristics'!E:E,MATCH($C17,'Policy Characteristics'!$C:$C,0))),"",INDEX('Policy Characteristics'!E:E,MATCH($C17,'Policy Characteristics'!$C:$C,0)))</f>
        <v>trans reduce regulated pollutants</v>
      </c>
      <c r="L17" s="362">
        <f>IF(ISBLANK(INDEX('Policy Characteristics'!F:F,MATCH($C17,'Policy Characteristics'!$C:$C,0))),"",INDEX('Policy Characteristics'!F:F,MATCH($C17,'Policy Characteristics'!$C:$C,0)))</f>
        <v>0</v>
      </c>
      <c r="M17" s="362">
        <f>IF(ISBLANK(INDEX('Policy Characteristics'!G:G,MATCH($C17,'Policy Characteristics'!$C:$C,0))),"",INDEX('Policy Characteristics'!G:G,MATCH($C17,'Policy Characteristics'!$C:$C,0)))</f>
        <v>1</v>
      </c>
      <c r="N17" s="362">
        <f>IF(ISBLANK(INDEX('Policy Characteristics'!H:H,MATCH($C17,'Policy Characteristics'!$C:$C,0))),"",INDEX('Policy Characteristics'!H:H,MATCH($C17,'Policy Characteristics'!$C:$C,0)))</f>
        <v>0.02</v>
      </c>
      <c r="O17" s="340" t="str">
        <f>IF(ISBLANK(INDEX('Policy Characteristics'!I:I,MATCH($C17,'Policy Characteristics'!$C:$C,0))),"",INDEX('Policy Characteristics'!I:I,MATCH($C17,'Policy Characteristics'!$C:$C,0)))</f>
        <v>% reduction in emissions</v>
      </c>
      <c r="P17" s="340"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7" s="340" t="str">
        <f>IF(ISBLANK(INDEX('Policy Characteristics'!K:K,MATCH($C17,'Policy Characteristics'!$C:$C,0))),"",INDEX('Policy Characteristics'!K:K,MATCH($C17,'Policy Characteristics'!$C:$C,0)))</f>
        <v>transportation-sector-main.html#conv-pol-stds</v>
      </c>
      <c r="R17" s="340" t="str">
        <f>IF(ISBLANK(INDEX('Policy Characteristics'!L:L,MATCH($C17,'Policy Characteristics'!$C:$C,0))),"",INDEX('Policy Characteristics'!L:L,MATCH($C17,'Policy Characteristics'!$C:$C,0)))</f>
        <v>conventional-pollutant-standards.html</v>
      </c>
    </row>
    <row r="18" spans="1:18" s="2" customFormat="1" x14ac:dyDescent="0.25">
      <c r="A18" s="340" t="str">
        <f>IF(ISBLANK(INDEX('Policy Characteristics'!A:A,MATCH($C18,'Policy Characteristics'!$C:$C,0))),"",INDEX('Policy Characteristics'!A:A,MATCH($C18,'Policy Characteristics'!$C:$C,0)))</f>
        <v>Transportation</v>
      </c>
      <c r="B18" s="340" t="str">
        <f>IF(ISBLANK(INDEX('Policy Characteristics'!B:B,MATCH($C18,'Policy Characteristics'!$C:$C,0))),"",INDEX('Policy Characteristics'!B:B,MATCH($C18,'Policy Characteristics'!$C:$C,0)))</f>
        <v>Conventional Pollutant Standards</v>
      </c>
      <c r="C18" s="342" t="str">
        <f t="shared" si="0"/>
        <v>Percentage Reduction of Separately Regulated Pollutants</v>
      </c>
      <c r="D18" s="190" t="s">
        <v>40</v>
      </c>
      <c r="E18" s="2" t="s">
        <v>2259</v>
      </c>
      <c r="F18" s="190" t="s">
        <v>40</v>
      </c>
      <c r="G18" s="2" t="s">
        <v>2259</v>
      </c>
      <c r="H18" s="193">
        <v>316</v>
      </c>
      <c r="I18" s="53" t="s">
        <v>45</v>
      </c>
      <c r="J18" s="342" t="str">
        <f>IF(ISBLANK(INDEX('Policy Characteristics'!D:D,MATCH($C18,'Policy Characteristics'!$C:$C,0))),"",INDEX('Policy Characteristics'!D:D,MATCH($C18,'Policy Characteristics'!$C:$C,0)))</f>
        <v>Conventional Pollutant Standard</v>
      </c>
      <c r="K18" s="340" t="str">
        <f>IF(ISBLANK(INDEX('Policy Characteristics'!E:E,MATCH($C18,'Policy Characteristics'!$C:$C,0))),"",INDEX('Policy Characteristics'!E:E,MATCH($C18,'Policy Characteristics'!$C:$C,0)))</f>
        <v>trans reduce regulated pollutants</v>
      </c>
      <c r="L18" s="362">
        <f>IF(ISBLANK(INDEX('Policy Characteristics'!F:F,MATCH($C18,'Policy Characteristics'!$C:$C,0))),"",INDEX('Policy Characteristics'!F:F,MATCH($C18,'Policy Characteristics'!$C:$C,0)))</f>
        <v>0</v>
      </c>
      <c r="M18" s="362">
        <f>IF(ISBLANK(INDEX('Policy Characteristics'!G:G,MATCH($C18,'Policy Characteristics'!$C:$C,0))),"",INDEX('Policy Characteristics'!G:G,MATCH($C18,'Policy Characteristics'!$C:$C,0)))</f>
        <v>1</v>
      </c>
      <c r="N18" s="362">
        <f>IF(ISBLANK(INDEX('Policy Characteristics'!H:H,MATCH($C18,'Policy Characteristics'!$C:$C,0))),"",INDEX('Policy Characteristics'!H:H,MATCH($C18,'Policy Characteristics'!$C:$C,0)))</f>
        <v>0.02</v>
      </c>
      <c r="O18" s="340" t="str">
        <f>IF(ISBLANK(INDEX('Policy Characteristics'!I:I,MATCH($C18,'Policy Characteristics'!$C:$C,0))),"",INDEX('Policy Characteristics'!I:I,MATCH($C18,'Policy Characteristics'!$C:$C,0)))</f>
        <v>% reduction in emissions</v>
      </c>
      <c r="P18" s="340"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8" s="340" t="str">
        <f>IF(ISBLANK(INDEX('Policy Characteristics'!K:K,MATCH($C18,'Policy Characteristics'!$C:$C,0))),"",INDEX('Policy Characteristics'!K:K,MATCH($C18,'Policy Characteristics'!$C:$C,0)))</f>
        <v>transportation-sector-main.html#conv-pol-stds</v>
      </c>
      <c r="R18" s="340" t="str">
        <f>IF(ISBLANK(INDEX('Policy Characteristics'!L:L,MATCH($C18,'Policy Characteristics'!$C:$C,0))),"",INDEX('Policy Characteristics'!L:L,MATCH($C18,'Policy Characteristics'!$C:$C,0)))</f>
        <v>conventional-pollutant-standards.html</v>
      </c>
    </row>
    <row r="19" spans="1:18" s="2" customFormat="1" x14ac:dyDescent="0.25">
      <c r="A19" s="340" t="str">
        <f>IF(ISBLANK(INDEX('Policy Characteristics'!A:A,MATCH($C19,'Policy Characteristics'!$C:$C,0))),"",INDEX('Policy Characteristics'!A:A,MATCH($C19,'Policy Characteristics'!$C:$C,0)))</f>
        <v>Transportation</v>
      </c>
      <c r="B19" s="340" t="str">
        <f>IF(ISBLANK(INDEX('Policy Characteristics'!B:B,MATCH($C19,'Policy Characteristics'!$C:$C,0))),"",INDEX('Policy Characteristics'!B:B,MATCH($C19,'Policy Characteristics'!$C:$C,0)))</f>
        <v>Conventional Pollutant Standards</v>
      </c>
      <c r="C19" s="342" t="str">
        <f t="shared" si="0"/>
        <v>Percentage Reduction of Separately Regulated Pollutants</v>
      </c>
      <c r="D19" s="190" t="s">
        <v>40</v>
      </c>
      <c r="E19" s="2" t="s">
        <v>2261</v>
      </c>
      <c r="F19" s="190" t="s">
        <v>40</v>
      </c>
      <c r="G19" s="2" t="s">
        <v>2261</v>
      </c>
      <c r="H19" s="193">
        <v>317</v>
      </c>
      <c r="I19" s="53" t="s">
        <v>45</v>
      </c>
      <c r="J19" s="342" t="str">
        <f>IF(ISBLANK(INDEX('Policy Characteristics'!D:D,MATCH($C19,'Policy Characteristics'!$C:$C,0))),"",INDEX('Policy Characteristics'!D:D,MATCH($C19,'Policy Characteristics'!$C:$C,0)))</f>
        <v>Conventional Pollutant Standard</v>
      </c>
      <c r="K19" s="340" t="str">
        <f>IF(ISBLANK(INDEX('Policy Characteristics'!E:E,MATCH($C19,'Policy Characteristics'!$C:$C,0))),"",INDEX('Policy Characteristics'!E:E,MATCH($C19,'Policy Characteristics'!$C:$C,0)))</f>
        <v>trans reduce regulated pollutants</v>
      </c>
      <c r="L19" s="362">
        <f>IF(ISBLANK(INDEX('Policy Characteristics'!F:F,MATCH($C19,'Policy Characteristics'!$C:$C,0))),"",INDEX('Policy Characteristics'!F:F,MATCH($C19,'Policy Characteristics'!$C:$C,0)))</f>
        <v>0</v>
      </c>
      <c r="M19" s="362">
        <f>IF(ISBLANK(INDEX('Policy Characteristics'!G:G,MATCH($C19,'Policy Characteristics'!$C:$C,0))),"",INDEX('Policy Characteristics'!G:G,MATCH($C19,'Policy Characteristics'!$C:$C,0)))</f>
        <v>1</v>
      </c>
      <c r="N19" s="362">
        <f>IF(ISBLANK(INDEX('Policy Characteristics'!H:H,MATCH($C19,'Policy Characteristics'!$C:$C,0))),"",INDEX('Policy Characteristics'!H:H,MATCH($C19,'Policy Characteristics'!$C:$C,0)))</f>
        <v>0.02</v>
      </c>
      <c r="O19" s="340" t="str">
        <f>IF(ISBLANK(INDEX('Policy Characteristics'!I:I,MATCH($C19,'Policy Characteristics'!$C:$C,0))),"",INDEX('Policy Characteristics'!I:I,MATCH($C19,'Policy Characteristics'!$C:$C,0)))</f>
        <v>% reduction in emissions</v>
      </c>
      <c r="P19" s="340"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9" s="340" t="str">
        <f>IF(ISBLANK(INDEX('Policy Characteristics'!K:K,MATCH($C19,'Policy Characteristics'!$C:$C,0))),"",INDEX('Policy Characteristics'!K:K,MATCH($C19,'Policy Characteristics'!$C:$C,0)))</f>
        <v>transportation-sector-main.html#conv-pol-stds</v>
      </c>
      <c r="R19" s="340" t="str">
        <f>IF(ISBLANK(INDEX('Policy Characteristics'!L:L,MATCH($C19,'Policy Characteristics'!$C:$C,0))),"",INDEX('Policy Characteristics'!L:L,MATCH($C19,'Policy Characteristics'!$C:$C,0)))</f>
        <v>conventional-pollutant-standards.html</v>
      </c>
    </row>
    <row r="20" spans="1:18" s="2" customFormat="1" x14ac:dyDescent="0.25">
      <c r="A20" s="340" t="str">
        <f>IF(ISBLANK(INDEX('Policy Characteristics'!A:A,MATCH($C20,'Policy Characteristics'!$C:$C,0))),"",INDEX('Policy Characteristics'!A:A,MATCH($C20,'Policy Characteristics'!$C:$C,0)))</f>
        <v>Transportation</v>
      </c>
      <c r="B20" s="340" t="str">
        <f>IF(ISBLANK(INDEX('Policy Characteristics'!B:B,MATCH($C20,'Policy Characteristics'!$C:$C,0))),"",INDEX('Policy Characteristics'!B:B,MATCH($C20,'Policy Characteristics'!$C:$C,0)))</f>
        <v>Conventional Pollutant Standards</v>
      </c>
      <c r="C20" s="342" t="str">
        <f t="shared" si="0"/>
        <v>Percentage Reduction of Separately Regulated Pollutants</v>
      </c>
      <c r="D20" s="190" t="s">
        <v>40</v>
      </c>
      <c r="E20" s="2" t="s">
        <v>2263</v>
      </c>
      <c r="F20" s="190" t="s">
        <v>40</v>
      </c>
      <c r="G20" s="2" t="s">
        <v>2263</v>
      </c>
      <c r="H20" s="193">
        <v>318</v>
      </c>
      <c r="I20" s="9" t="s">
        <v>46</v>
      </c>
      <c r="J20" s="342" t="str">
        <f>IF(ISBLANK(INDEX('Policy Characteristics'!D:D,MATCH($C20,'Policy Characteristics'!$C:$C,0))),"",INDEX('Policy Characteristics'!D:D,MATCH($C20,'Policy Characteristics'!$C:$C,0)))</f>
        <v>Conventional Pollutant Standard</v>
      </c>
      <c r="K20" s="340" t="str">
        <f>IF(ISBLANK(INDEX('Policy Characteristics'!E:E,MATCH($C20,'Policy Characteristics'!$C:$C,0))),"",INDEX('Policy Characteristics'!E:E,MATCH($C20,'Policy Characteristics'!$C:$C,0)))</f>
        <v>trans reduce regulated pollutants</v>
      </c>
      <c r="L20" s="362">
        <f>IF(ISBLANK(INDEX('Policy Characteristics'!F:F,MATCH($C20,'Policy Characteristics'!$C:$C,0))),"",INDEX('Policy Characteristics'!F:F,MATCH($C20,'Policy Characteristics'!$C:$C,0)))</f>
        <v>0</v>
      </c>
      <c r="M20" s="362">
        <f>IF(ISBLANK(INDEX('Policy Characteristics'!G:G,MATCH($C20,'Policy Characteristics'!$C:$C,0))),"",INDEX('Policy Characteristics'!G:G,MATCH($C20,'Policy Characteristics'!$C:$C,0)))</f>
        <v>1</v>
      </c>
      <c r="N20" s="362">
        <f>IF(ISBLANK(INDEX('Policy Characteristics'!H:H,MATCH($C20,'Policy Characteristics'!$C:$C,0))),"",INDEX('Policy Characteristics'!H:H,MATCH($C20,'Policy Characteristics'!$C:$C,0)))</f>
        <v>0.02</v>
      </c>
      <c r="O20" s="340" t="str">
        <f>IF(ISBLANK(INDEX('Policy Characteristics'!I:I,MATCH($C20,'Policy Characteristics'!$C:$C,0))),"",INDEX('Policy Characteristics'!I:I,MATCH($C20,'Policy Characteristics'!$C:$C,0)))</f>
        <v>% reduction in emissions</v>
      </c>
      <c r="P20" s="340"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0" s="340" t="str">
        <f>IF(ISBLANK(INDEX('Policy Characteristics'!K:K,MATCH($C20,'Policy Characteristics'!$C:$C,0))),"",INDEX('Policy Characteristics'!K:K,MATCH($C20,'Policy Characteristics'!$C:$C,0)))</f>
        <v>transportation-sector-main.html#conv-pol-stds</v>
      </c>
      <c r="R20" s="340" t="str">
        <f>IF(ISBLANK(INDEX('Policy Characteristics'!L:L,MATCH($C20,'Policy Characteristics'!$C:$C,0))),"",INDEX('Policy Characteristics'!L:L,MATCH($C20,'Policy Characteristics'!$C:$C,0)))</f>
        <v>conventional-pollutant-standards.html</v>
      </c>
    </row>
    <row r="21" spans="1:18" s="2" customFormat="1" x14ac:dyDescent="0.25">
      <c r="A21" s="340" t="str">
        <f>IF(ISBLANK(INDEX('Policy Characteristics'!A:A,MATCH($C21,'Policy Characteristics'!$C:$C,0))),"",INDEX('Policy Characteristics'!A:A,MATCH($C21,'Policy Characteristics'!$C:$C,0)))</f>
        <v>Transportation</v>
      </c>
      <c r="B21" s="340" t="str">
        <f>IF(ISBLANK(INDEX('Policy Characteristics'!B:B,MATCH($C21,'Policy Characteristics'!$C:$C,0))),"",INDEX('Policy Characteristics'!B:B,MATCH($C21,'Policy Characteristics'!$C:$C,0)))</f>
        <v>Conventional Pollutant Standards</v>
      </c>
      <c r="C21" s="342" t="str">
        <f t="shared" si="0"/>
        <v>Percentage Reduction of Separately Regulated Pollutants</v>
      </c>
      <c r="D21" s="190" t="s">
        <v>40</v>
      </c>
      <c r="E21" s="2" t="s">
        <v>2265</v>
      </c>
      <c r="F21" s="190" t="s">
        <v>40</v>
      </c>
      <c r="G21" s="2" t="s">
        <v>2265</v>
      </c>
      <c r="H21" s="193">
        <v>319</v>
      </c>
      <c r="I21" s="9" t="s">
        <v>46</v>
      </c>
      <c r="J21" s="342" t="str">
        <f>IF(ISBLANK(INDEX('Policy Characteristics'!D:D,MATCH($C21,'Policy Characteristics'!$C:$C,0))),"",INDEX('Policy Characteristics'!D:D,MATCH($C21,'Policy Characteristics'!$C:$C,0)))</f>
        <v>Conventional Pollutant Standard</v>
      </c>
      <c r="K21" s="340" t="str">
        <f>IF(ISBLANK(INDEX('Policy Characteristics'!E:E,MATCH($C21,'Policy Characteristics'!$C:$C,0))),"",INDEX('Policy Characteristics'!E:E,MATCH($C21,'Policy Characteristics'!$C:$C,0)))</f>
        <v>trans reduce regulated pollutants</v>
      </c>
      <c r="L21" s="362">
        <f>IF(ISBLANK(INDEX('Policy Characteristics'!F:F,MATCH($C21,'Policy Characteristics'!$C:$C,0))),"",INDEX('Policy Characteristics'!F:F,MATCH($C21,'Policy Characteristics'!$C:$C,0)))</f>
        <v>0</v>
      </c>
      <c r="M21" s="362">
        <f>IF(ISBLANK(INDEX('Policy Characteristics'!G:G,MATCH($C21,'Policy Characteristics'!$C:$C,0))),"",INDEX('Policy Characteristics'!G:G,MATCH($C21,'Policy Characteristics'!$C:$C,0)))</f>
        <v>1</v>
      </c>
      <c r="N21" s="362">
        <f>IF(ISBLANK(INDEX('Policy Characteristics'!H:H,MATCH($C21,'Policy Characteristics'!$C:$C,0))),"",INDEX('Policy Characteristics'!H:H,MATCH($C21,'Policy Characteristics'!$C:$C,0)))</f>
        <v>0.02</v>
      </c>
      <c r="O21" s="340" t="str">
        <f>IF(ISBLANK(INDEX('Policy Characteristics'!I:I,MATCH($C21,'Policy Characteristics'!$C:$C,0))),"",INDEX('Policy Characteristics'!I:I,MATCH($C21,'Policy Characteristics'!$C:$C,0)))</f>
        <v>% reduction in emissions</v>
      </c>
      <c r="P21" s="340"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1" s="340" t="str">
        <f>IF(ISBLANK(INDEX('Policy Characteristics'!K:K,MATCH($C21,'Policy Characteristics'!$C:$C,0))),"",INDEX('Policy Characteristics'!K:K,MATCH($C21,'Policy Characteristics'!$C:$C,0)))</f>
        <v>transportation-sector-main.html#conv-pol-stds</v>
      </c>
      <c r="R21" s="340" t="str">
        <f>IF(ISBLANK(INDEX('Policy Characteristics'!L:L,MATCH($C21,'Policy Characteristics'!$C:$C,0))),"",INDEX('Policy Characteristics'!L:L,MATCH($C21,'Policy Characteristics'!$C:$C,0)))</f>
        <v>conventional-pollutant-standards.html</v>
      </c>
    </row>
    <row r="22" spans="1:18" s="2" customFormat="1" x14ac:dyDescent="0.25">
      <c r="A22" s="340" t="str">
        <f>IF(ISBLANK(INDEX('Policy Characteristics'!A:A,MATCH($C22,'Policy Characteristics'!$C:$C,0))),"",INDEX('Policy Characteristics'!A:A,MATCH($C22,'Policy Characteristics'!$C:$C,0)))</f>
        <v>Transportation</v>
      </c>
      <c r="B22" s="340" t="str">
        <f>IF(ISBLANK(INDEX('Policy Characteristics'!B:B,MATCH($C22,'Policy Characteristics'!$C:$C,0))),"",INDEX('Policy Characteristics'!B:B,MATCH($C22,'Policy Characteristics'!$C:$C,0)))</f>
        <v>Conventional Pollutant Standards</v>
      </c>
      <c r="C22" s="342" t="str">
        <f t="shared" si="0"/>
        <v>Percentage Reduction of Separately Regulated Pollutants</v>
      </c>
      <c r="D22" s="2" t="s">
        <v>41</v>
      </c>
      <c r="E22" s="2" t="s">
        <v>2249</v>
      </c>
      <c r="F22" s="2" t="s">
        <v>41</v>
      </c>
      <c r="G22" s="2" t="s">
        <v>2474</v>
      </c>
      <c r="H22" s="193">
        <v>320</v>
      </c>
      <c r="I22" s="53" t="s">
        <v>45</v>
      </c>
      <c r="J22" s="342" t="str">
        <f>IF(ISBLANK(INDEX('Policy Characteristics'!D:D,MATCH($C22,'Policy Characteristics'!$C:$C,0))),"",INDEX('Policy Characteristics'!D:D,MATCH($C22,'Policy Characteristics'!$C:$C,0)))</f>
        <v>Conventional Pollutant Standard</v>
      </c>
      <c r="K22" s="340" t="str">
        <f>IF(ISBLANK(INDEX('Policy Characteristics'!E:E,MATCH($C22,'Policy Characteristics'!$C:$C,0))),"",INDEX('Policy Characteristics'!E:E,MATCH($C22,'Policy Characteristics'!$C:$C,0)))</f>
        <v>trans reduce regulated pollutants</v>
      </c>
      <c r="L22" s="362">
        <f>IF(ISBLANK(INDEX('Policy Characteristics'!F:F,MATCH($C22,'Policy Characteristics'!$C:$C,0))),"",INDEX('Policy Characteristics'!F:F,MATCH($C22,'Policy Characteristics'!$C:$C,0)))</f>
        <v>0</v>
      </c>
      <c r="M22" s="362">
        <f>IF(ISBLANK(INDEX('Policy Characteristics'!G:G,MATCH($C22,'Policy Characteristics'!$C:$C,0))),"",INDEX('Policy Characteristics'!G:G,MATCH($C22,'Policy Characteristics'!$C:$C,0)))</f>
        <v>1</v>
      </c>
      <c r="N22" s="362">
        <f>IF(ISBLANK(INDEX('Policy Characteristics'!H:H,MATCH($C22,'Policy Characteristics'!$C:$C,0))),"",INDEX('Policy Characteristics'!H:H,MATCH($C22,'Policy Characteristics'!$C:$C,0)))</f>
        <v>0.02</v>
      </c>
      <c r="O22" s="340" t="str">
        <f>IF(ISBLANK(INDEX('Policy Characteristics'!I:I,MATCH($C22,'Policy Characteristics'!$C:$C,0))),"",INDEX('Policy Characteristics'!I:I,MATCH($C22,'Policy Characteristics'!$C:$C,0)))</f>
        <v>% reduction in emissions</v>
      </c>
      <c r="P22" s="340"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2" s="340" t="str">
        <f>IF(ISBLANK(INDEX('Policy Characteristics'!K:K,MATCH($C22,'Policy Characteristics'!$C:$C,0))),"",INDEX('Policy Characteristics'!K:K,MATCH($C22,'Policy Characteristics'!$C:$C,0)))</f>
        <v>transportation-sector-main.html#conv-pol-stds</v>
      </c>
      <c r="R22" s="340" t="str">
        <f>IF(ISBLANK(INDEX('Policy Characteristics'!L:L,MATCH($C22,'Policy Characteristics'!$C:$C,0))),"",INDEX('Policy Characteristics'!L:L,MATCH($C22,'Policy Characteristics'!$C:$C,0)))</f>
        <v>conventional-pollutant-standards.html</v>
      </c>
    </row>
    <row r="23" spans="1:18" s="2" customFormat="1" x14ac:dyDescent="0.25">
      <c r="A23" s="340" t="str">
        <f>IF(ISBLANK(INDEX('Policy Characteristics'!A:A,MATCH($C23,'Policy Characteristics'!$C:$C,0))),"",INDEX('Policy Characteristics'!A:A,MATCH($C23,'Policy Characteristics'!$C:$C,0)))</f>
        <v>Transportation</v>
      </c>
      <c r="B23" s="340" t="str">
        <f>IF(ISBLANK(INDEX('Policy Characteristics'!B:B,MATCH($C23,'Policy Characteristics'!$C:$C,0))),"",INDEX('Policy Characteristics'!B:B,MATCH($C23,'Policy Characteristics'!$C:$C,0)))</f>
        <v>Conventional Pollutant Standards</v>
      </c>
      <c r="C23" s="342" t="str">
        <f t="shared" ref="C23:C32" si="1">C$2</f>
        <v>Percentage Reduction of Separately Regulated Pollutants</v>
      </c>
      <c r="D23" s="2" t="s">
        <v>41</v>
      </c>
      <c r="E23" s="2" t="s">
        <v>512</v>
      </c>
      <c r="F23" s="2" t="s">
        <v>41</v>
      </c>
      <c r="G23" s="2" t="s">
        <v>512</v>
      </c>
      <c r="H23" s="193">
        <v>321</v>
      </c>
      <c r="I23" s="9" t="s">
        <v>46</v>
      </c>
      <c r="J23" s="342" t="str">
        <f>IF(ISBLANK(INDEX('Policy Characteristics'!D:D,MATCH($C23,'Policy Characteristics'!$C:$C,0))),"",INDEX('Policy Characteristics'!D:D,MATCH($C23,'Policy Characteristics'!$C:$C,0)))</f>
        <v>Conventional Pollutant Standard</v>
      </c>
      <c r="K23" s="340" t="str">
        <f>IF(ISBLANK(INDEX('Policy Characteristics'!E:E,MATCH($C23,'Policy Characteristics'!$C:$C,0))),"",INDEX('Policy Characteristics'!E:E,MATCH($C23,'Policy Characteristics'!$C:$C,0)))</f>
        <v>trans reduce regulated pollutants</v>
      </c>
      <c r="L23" s="362">
        <f>IF(ISBLANK(INDEX('Policy Characteristics'!F:F,MATCH($C23,'Policy Characteristics'!$C:$C,0))),"",INDEX('Policy Characteristics'!F:F,MATCH($C23,'Policy Characteristics'!$C:$C,0)))</f>
        <v>0</v>
      </c>
      <c r="M23" s="362">
        <f>IF(ISBLANK(INDEX('Policy Characteristics'!G:G,MATCH($C23,'Policy Characteristics'!$C:$C,0))),"",INDEX('Policy Characteristics'!G:G,MATCH($C23,'Policy Characteristics'!$C:$C,0)))</f>
        <v>1</v>
      </c>
      <c r="N23" s="362">
        <f>IF(ISBLANK(INDEX('Policy Characteristics'!H:H,MATCH($C23,'Policy Characteristics'!$C:$C,0))),"",INDEX('Policy Characteristics'!H:H,MATCH($C23,'Policy Characteristics'!$C:$C,0)))</f>
        <v>0.02</v>
      </c>
      <c r="O23" s="340" t="str">
        <f>IF(ISBLANK(INDEX('Policy Characteristics'!I:I,MATCH($C23,'Policy Characteristics'!$C:$C,0))),"",INDEX('Policy Characteristics'!I:I,MATCH($C23,'Policy Characteristics'!$C:$C,0)))</f>
        <v>% reduction in emissions</v>
      </c>
      <c r="P23" s="340"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3" s="340" t="str">
        <f>IF(ISBLANK(INDEX('Policy Characteristics'!K:K,MATCH($C23,'Policy Characteristics'!$C:$C,0))),"",INDEX('Policy Characteristics'!K:K,MATCH($C23,'Policy Characteristics'!$C:$C,0)))</f>
        <v>transportation-sector-main.html#conv-pol-stds</v>
      </c>
      <c r="R23" s="340" t="str">
        <f>IF(ISBLANK(INDEX('Policy Characteristics'!L:L,MATCH($C23,'Policy Characteristics'!$C:$C,0))),"",INDEX('Policy Characteristics'!L:L,MATCH($C23,'Policy Characteristics'!$C:$C,0)))</f>
        <v>conventional-pollutant-standards.html</v>
      </c>
    </row>
    <row r="24" spans="1:18" s="2" customFormat="1" x14ac:dyDescent="0.25">
      <c r="A24" s="340" t="str">
        <f>IF(ISBLANK(INDEX('Policy Characteristics'!A:A,MATCH($C24,'Policy Characteristics'!$C:$C,0))),"",INDEX('Policy Characteristics'!A:A,MATCH($C24,'Policy Characteristics'!$C:$C,0)))</f>
        <v>Transportation</v>
      </c>
      <c r="B24" s="340" t="str">
        <f>IF(ISBLANK(INDEX('Policy Characteristics'!B:B,MATCH($C24,'Policy Characteristics'!$C:$C,0))),"",INDEX('Policy Characteristics'!B:B,MATCH($C24,'Policy Characteristics'!$C:$C,0)))</f>
        <v>Conventional Pollutant Standards</v>
      </c>
      <c r="C24" s="342" t="str">
        <f t="shared" si="1"/>
        <v>Percentage Reduction of Separately Regulated Pollutants</v>
      </c>
      <c r="D24" s="2" t="s">
        <v>41</v>
      </c>
      <c r="E24" s="2" t="s">
        <v>2252</v>
      </c>
      <c r="F24" s="2" t="s">
        <v>41</v>
      </c>
      <c r="G24" s="2" t="s">
        <v>2252</v>
      </c>
      <c r="H24" s="193">
        <v>322</v>
      </c>
      <c r="I24" s="53" t="s">
        <v>45</v>
      </c>
      <c r="J24" s="342" t="str">
        <f>IF(ISBLANK(INDEX('Policy Characteristics'!D:D,MATCH($C24,'Policy Characteristics'!$C:$C,0))),"",INDEX('Policy Characteristics'!D:D,MATCH($C24,'Policy Characteristics'!$C:$C,0)))</f>
        <v>Conventional Pollutant Standard</v>
      </c>
      <c r="K24" s="340" t="str">
        <f>IF(ISBLANK(INDEX('Policy Characteristics'!E:E,MATCH($C24,'Policy Characteristics'!$C:$C,0))),"",INDEX('Policy Characteristics'!E:E,MATCH($C24,'Policy Characteristics'!$C:$C,0)))</f>
        <v>trans reduce regulated pollutants</v>
      </c>
      <c r="L24" s="362">
        <f>IF(ISBLANK(INDEX('Policy Characteristics'!F:F,MATCH($C24,'Policy Characteristics'!$C:$C,0))),"",INDEX('Policy Characteristics'!F:F,MATCH($C24,'Policy Characteristics'!$C:$C,0)))</f>
        <v>0</v>
      </c>
      <c r="M24" s="362">
        <f>IF(ISBLANK(INDEX('Policy Characteristics'!G:G,MATCH($C24,'Policy Characteristics'!$C:$C,0))),"",INDEX('Policy Characteristics'!G:G,MATCH($C24,'Policy Characteristics'!$C:$C,0)))</f>
        <v>1</v>
      </c>
      <c r="N24" s="362">
        <f>IF(ISBLANK(INDEX('Policy Characteristics'!H:H,MATCH($C24,'Policy Characteristics'!$C:$C,0))),"",INDEX('Policy Characteristics'!H:H,MATCH($C24,'Policy Characteristics'!$C:$C,0)))</f>
        <v>0.02</v>
      </c>
      <c r="O24" s="340" t="str">
        <f>IF(ISBLANK(INDEX('Policy Characteristics'!I:I,MATCH($C24,'Policy Characteristics'!$C:$C,0))),"",INDEX('Policy Characteristics'!I:I,MATCH($C24,'Policy Characteristics'!$C:$C,0)))</f>
        <v>% reduction in emissions</v>
      </c>
      <c r="P24" s="340"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4" s="340" t="str">
        <f>IF(ISBLANK(INDEX('Policy Characteristics'!K:K,MATCH($C24,'Policy Characteristics'!$C:$C,0))),"",INDEX('Policy Characteristics'!K:K,MATCH($C24,'Policy Characteristics'!$C:$C,0)))</f>
        <v>transportation-sector-main.html#conv-pol-stds</v>
      </c>
      <c r="R24" s="340" t="str">
        <f>IF(ISBLANK(INDEX('Policy Characteristics'!L:L,MATCH($C24,'Policy Characteristics'!$C:$C,0))),"",INDEX('Policy Characteristics'!L:L,MATCH($C24,'Policy Characteristics'!$C:$C,0)))</f>
        <v>conventional-pollutant-standards.html</v>
      </c>
    </row>
    <row r="25" spans="1:18" s="2" customFormat="1" x14ac:dyDescent="0.25">
      <c r="A25" s="340" t="str">
        <f>IF(ISBLANK(INDEX('Policy Characteristics'!A:A,MATCH($C25,'Policy Characteristics'!$C:$C,0))),"",INDEX('Policy Characteristics'!A:A,MATCH($C25,'Policy Characteristics'!$C:$C,0)))</f>
        <v>Transportation</v>
      </c>
      <c r="B25" s="340" t="str">
        <f>IF(ISBLANK(INDEX('Policy Characteristics'!B:B,MATCH($C25,'Policy Characteristics'!$C:$C,0))),"",INDEX('Policy Characteristics'!B:B,MATCH($C25,'Policy Characteristics'!$C:$C,0)))</f>
        <v>Conventional Pollutant Standards</v>
      </c>
      <c r="C25" s="342" t="str">
        <f t="shared" si="1"/>
        <v>Percentage Reduction of Separately Regulated Pollutants</v>
      </c>
      <c r="D25" s="2" t="s">
        <v>41</v>
      </c>
      <c r="E25" s="2" t="s">
        <v>2254</v>
      </c>
      <c r="F25" s="2" t="s">
        <v>41</v>
      </c>
      <c r="G25" s="2" t="s">
        <v>2254</v>
      </c>
      <c r="H25" s="193">
        <v>323</v>
      </c>
      <c r="I25" s="9" t="s">
        <v>46</v>
      </c>
      <c r="J25" s="342" t="str">
        <f>IF(ISBLANK(INDEX('Policy Characteristics'!D:D,MATCH($C25,'Policy Characteristics'!$C:$C,0))),"",INDEX('Policy Characteristics'!D:D,MATCH($C25,'Policy Characteristics'!$C:$C,0)))</f>
        <v>Conventional Pollutant Standard</v>
      </c>
      <c r="K25" s="340" t="str">
        <f>IF(ISBLANK(INDEX('Policy Characteristics'!E:E,MATCH($C25,'Policy Characteristics'!$C:$C,0))),"",INDEX('Policy Characteristics'!E:E,MATCH($C25,'Policy Characteristics'!$C:$C,0)))</f>
        <v>trans reduce regulated pollutants</v>
      </c>
      <c r="L25" s="362">
        <f>IF(ISBLANK(INDEX('Policy Characteristics'!F:F,MATCH($C25,'Policy Characteristics'!$C:$C,0))),"",INDEX('Policy Characteristics'!F:F,MATCH($C25,'Policy Characteristics'!$C:$C,0)))</f>
        <v>0</v>
      </c>
      <c r="M25" s="362">
        <f>IF(ISBLANK(INDEX('Policy Characteristics'!G:G,MATCH($C25,'Policy Characteristics'!$C:$C,0))),"",INDEX('Policy Characteristics'!G:G,MATCH($C25,'Policy Characteristics'!$C:$C,0)))</f>
        <v>1</v>
      </c>
      <c r="N25" s="362">
        <f>IF(ISBLANK(INDEX('Policy Characteristics'!H:H,MATCH($C25,'Policy Characteristics'!$C:$C,0))),"",INDEX('Policy Characteristics'!H:H,MATCH($C25,'Policy Characteristics'!$C:$C,0)))</f>
        <v>0.02</v>
      </c>
      <c r="O25" s="340" t="str">
        <f>IF(ISBLANK(INDEX('Policy Characteristics'!I:I,MATCH($C25,'Policy Characteristics'!$C:$C,0))),"",INDEX('Policy Characteristics'!I:I,MATCH($C25,'Policy Characteristics'!$C:$C,0)))</f>
        <v>% reduction in emissions</v>
      </c>
      <c r="P25" s="340"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5" s="340" t="str">
        <f>IF(ISBLANK(INDEX('Policy Characteristics'!K:K,MATCH($C25,'Policy Characteristics'!$C:$C,0))),"",INDEX('Policy Characteristics'!K:K,MATCH($C25,'Policy Characteristics'!$C:$C,0)))</f>
        <v>transportation-sector-main.html#conv-pol-stds</v>
      </c>
      <c r="R25" s="340" t="str">
        <f>IF(ISBLANK(INDEX('Policy Characteristics'!L:L,MATCH($C25,'Policy Characteristics'!$C:$C,0))),"",INDEX('Policy Characteristics'!L:L,MATCH($C25,'Policy Characteristics'!$C:$C,0)))</f>
        <v>conventional-pollutant-standards.html</v>
      </c>
    </row>
    <row r="26" spans="1:18" s="2" customFormat="1" x14ac:dyDescent="0.25">
      <c r="A26" s="340" t="str">
        <f>IF(ISBLANK(INDEX('Policy Characteristics'!A:A,MATCH($C26,'Policy Characteristics'!$C:$C,0))),"",INDEX('Policy Characteristics'!A:A,MATCH($C26,'Policy Characteristics'!$C:$C,0)))</f>
        <v>Transportation</v>
      </c>
      <c r="B26" s="340" t="str">
        <f>IF(ISBLANK(INDEX('Policy Characteristics'!B:B,MATCH($C26,'Policy Characteristics'!$C:$C,0))),"",INDEX('Policy Characteristics'!B:B,MATCH($C26,'Policy Characteristics'!$C:$C,0)))</f>
        <v>Conventional Pollutant Standards</v>
      </c>
      <c r="C26" s="342" t="str">
        <f t="shared" si="1"/>
        <v>Percentage Reduction of Separately Regulated Pollutants</v>
      </c>
      <c r="D26" s="2" t="s">
        <v>41</v>
      </c>
      <c r="E26" s="2" t="s">
        <v>2256</v>
      </c>
      <c r="F26" s="2" t="s">
        <v>41</v>
      </c>
      <c r="G26" s="2" t="s">
        <v>2346</v>
      </c>
      <c r="H26" s="193">
        <v>324</v>
      </c>
      <c r="I26" s="9" t="s">
        <v>46</v>
      </c>
      <c r="J26" s="342" t="str">
        <f>IF(ISBLANK(INDEX('Policy Characteristics'!D:D,MATCH($C26,'Policy Characteristics'!$C:$C,0))),"",INDEX('Policy Characteristics'!D:D,MATCH($C26,'Policy Characteristics'!$C:$C,0)))</f>
        <v>Conventional Pollutant Standard</v>
      </c>
      <c r="K26" s="340" t="str">
        <f>IF(ISBLANK(INDEX('Policy Characteristics'!E:E,MATCH($C26,'Policy Characteristics'!$C:$C,0))),"",INDEX('Policy Characteristics'!E:E,MATCH($C26,'Policy Characteristics'!$C:$C,0)))</f>
        <v>trans reduce regulated pollutants</v>
      </c>
      <c r="L26" s="362">
        <f>IF(ISBLANK(INDEX('Policy Characteristics'!F:F,MATCH($C26,'Policy Characteristics'!$C:$C,0))),"",INDEX('Policy Characteristics'!F:F,MATCH($C26,'Policy Characteristics'!$C:$C,0)))</f>
        <v>0</v>
      </c>
      <c r="M26" s="362">
        <f>IF(ISBLANK(INDEX('Policy Characteristics'!G:G,MATCH($C26,'Policy Characteristics'!$C:$C,0))),"",INDEX('Policy Characteristics'!G:G,MATCH($C26,'Policy Characteristics'!$C:$C,0)))</f>
        <v>1</v>
      </c>
      <c r="N26" s="362">
        <f>IF(ISBLANK(INDEX('Policy Characteristics'!H:H,MATCH($C26,'Policy Characteristics'!$C:$C,0))),"",INDEX('Policy Characteristics'!H:H,MATCH($C26,'Policy Characteristics'!$C:$C,0)))</f>
        <v>0.02</v>
      </c>
      <c r="O26" s="340" t="str">
        <f>IF(ISBLANK(INDEX('Policy Characteristics'!I:I,MATCH($C26,'Policy Characteristics'!$C:$C,0))),"",INDEX('Policy Characteristics'!I:I,MATCH($C26,'Policy Characteristics'!$C:$C,0)))</f>
        <v>% reduction in emissions</v>
      </c>
      <c r="P26" s="340"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6" s="340" t="str">
        <f>IF(ISBLANK(INDEX('Policy Characteristics'!K:K,MATCH($C26,'Policy Characteristics'!$C:$C,0))),"",INDEX('Policy Characteristics'!K:K,MATCH($C26,'Policy Characteristics'!$C:$C,0)))</f>
        <v>transportation-sector-main.html#conv-pol-stds</v>
      </c>
      <c r="R26" s="340" t="str">
        <f>IF(ISBLANK(INDEX('Policy Characteristics'!L:L,MATCH($C26,'Policy Characteristics'!$C:$C,0))),"",INDEX('Policy Characteristics'!L:L,MATCH($C26,'Policy Characteristics'!$C:$C,0)))</f>
        <v>conventional-pollutant-standards.html</v>
      </c>
    </row>
    <row r="27" spans="1:18" s="2" customFormat="1" x14ac:dyDescent="0.25">
      <c r="A27" s="340" t="str">
        <f>IF(ISBLANK(INDEX('Policy Characteristics'!A:A,MATCH($C27,'Policy Characteristics'!$C:$C,0))),"",INDEX('Policy Characteristics'!A:A,MATCH($C27,'Policy Characteristics'!$C:$C,0)))</f>
        <v>Transportation</v>
      </c>
      <c r="B27" s="340" t="str">
        <f>IF(ISBLANK(INDEX('Policy Characteristics'!B:B,MATCH($C27,'Policy Characteristics'!$C:$C,0))),"",INDEX('Policy Characteristics'!B:B,MATCH($C27,'Policy Characteristics'!$C:$C,0)))</f>
        <v>Conventional Pollutant Standards</v>
      </c>
      <c r="C27" s="342" t="str">
        <f t="shared" si="1"/>
        <v>Percentage Reduction of Separately Regulated Pollutants</v>
      </c>
      <c r="D27" s="2" t="s">
        <v>41</v>
      </c>
      <c r="E27" s="2" t="s">
        <v>2257</v>
      </c>
      <c r="F27" s="2" t="s">
        <v>41</v>
      </c>
      <c r="G27" s="2" t="s">
        <v>2257</v>
      </c>
      <c r="H27" s="193">
        <v>325</v>
      </c>
      <c r="I27" s="9" t="s">
        <v>46</v>
      </c>
      <c r="J27" s="342" t="str">
        <f>IF(ISBLANK(INDEX('Policy Characteristics'!D:D,MATCH($C27,'Policy Characteristics'!$C:$C,0))),"",INDEX('Policy Characteristics'!D:D,MATCH($C27,'Policy Characteristics'!$C:$C,0)))</f>
        <v>Conventional Pollutant Standard</v>
      </c>
      <c r="K27" s="340" t="str">
        <f>IF(ISBLANK(INDEX('Policy Characteristics'!E:E,MATCH($C27,'Policy Characteristics'!$C:$C,0))),"",INDEX('Policy Characteristics'!E:E,MATCH($C27,'Policy Characteristics'!$C:$C,0)))</f>
        <v>trans reduce regulated pollutants</v>
      </c>
      <c r="L27" s="362">
        <f>IF(ISBLANK(INDEX('Policy Characteristics'!F:F,MATCH($C27,'Policy Characteristics'!$C:$C,0))),"",INDEX('Policy Characteristics'!F:F,MATCH($C27,'Policy Characteristics'!$C:$C,0)))</f>
        <v>0</v>
      </c>
      <c r="M27" s="362">
        <f>IF(ISBLANK(INDEX('Policy Characteristics'!G:G,MATCH($C27,'Policy Characteristics'!$C:$C,0))),"",INDEX('Policy Characteristics'!G:G,MATCH($C27,'Policy Characteristics'!$C:$C,0)))</f>
        <v>1</v>
      </c>
      <c r="N27" s="362">
        <f>IF(ISBLANK(INDEX('Policy Characteristics'!H:H,MATCH($C27,'Policy Characteristics'!$C:$C,0))),"",INDEX('Policy Characteristics'!H:H,MATCH($C27,'Policy Characteristics'!$C:$C,0)))</f>
        <v>0.02</v>
      </c>
      <c r="O27" s="340" t="str">
        <f>IF(ISBLANK(INDEX('Policy Characteristics'!I:I,MATCH($C27,'Policy Characteristics'!$C:$C,0))),"",INDEX('Policy Characteristics'!I:I,MATCH($C27,'Policy Characteristics'!$C:$C,0)))</f>
        <v>% reduction in emissions</v>
      </c>
      <c r="P27" s="340"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7" s="340" t="str">
        <f>IF(ISBLANK(INDEX('Policy Characteristics'!K:K,MATCH($C27,'Policy Characteristics'!$C:$C,0))),"",INDEX('Policy Characteristics'!K:K,MATCH($C27,'Policy Characteristics'!$C:$C,0)))</f>
        <v>transportation-sector-main.html#conv-pol-stds</v>
      </c>
      <c r="R27" s="340" t="str">
        <f>IF(ISBLANK(INDEX('Policy Characteristics'!L:L,MATCH($C27,'Policy Characteristics'!$C:$C,0))),"",INDEX('Policy Characteristics'!L:L,MATCH($C27,'Policy Characteristics'!$C:$C,0)))</f>
        <v>conventional-pollutant-standards.html</v>
      </c>
    </row>
    <row r="28" spans="1:18" s="2" customFormat="1" x14ac:dyDescent="0.25">
      <c r="A28" s="340" t="str">
        <f>IF(ISBLANK(INDEX('Policy Characteristics'!A:A,MATCH($C28,'Policy Characteristics'!$C:$C,0))),"",INDEX('Policy Characteristics'!A:A,MATCH($C28,'Policy Characteristics'!$C:$C,0)))</f>
        <v>Transportation</v>
      </c>
      <c r="B28" s="340" t="str">
        <f>IF(ISBLANK(INDEX('Policy Characteristics'!B:B,MATCH($C28,'Policy Characteristics'!$C:$C,0))),"",INDEX('Policy Characteristics'!B:B,MATCH($C28,'Policy Characteristics'!$C:$C,0)))</f>
        <v>Conventional Pollutant Standards</v>
      </c>
      <c r="C28" s="342" t="str">
        <f t="shared" si="1"/>
        <v>Percentage Reduction of Separately Regulated Pollutants</v>
      </c>
      <c r="D28" s="2" t="s">
        <v>41</v>
      </c>
      <c r="E28" s="2" t="s">
        <v>2259</v>
      </c>
      <c r="F28" s="2" t="s">
        <v>41</v>
      </c>
      <c r="G28" s="2" t="s">
        <v>2259</v>
      </c>
      <c r="H28" s="193">
        <v>326</v>
      </c>
      <c r="I28" s="9" t="s">
        <v>46</v>
      </c>
      <c r="J28" s="342" t="str">
        <f>IF(ISBLANK(INDEX('Policy Characteristics'!D:D,MATCH($C28,'Policy Characteristics'!$C:$C,0))),"",INDEX('Policy Characteristics'!D:D,MATCH($C28,'Policy Characteristics'!$C:$C,0)))</f>
        <v>Conventional Pollutant Standard</v>
      </c>
      <c r="K28" s="340" t="str">
        <f>IF(ISBLANK(INDEX('Policy Characteristics'!E:E,MATCH($C28,'Policy Characteristics'!$C:$C,0))),"",INDEX('Policy Characteristics'!E:E,MATCH($C28,'Policy Characteristics'!$C:$C,0)))</f>
        <v>trans reduce regulated pollutants</v>
      </c>
      <c r="L28" s="362">
        <f>IF(ISBLANK(INDEX('Policy Characteristics'!F:F,MATCH($C28,'Policy Characteristics'!$C:$C,0))),"",INDEX('Policy Characteristics'!F:F,MATCH($C28,'Policy Characteristics'!$C:$C,0)))</f>
        <v>0</v>
      </c>
      <c r="M28" s="362">
        <f>IF(ISBLANK(INDEX('Policy Characteristics'!G:G,MATCH($C28,'Policy Characteristics'!$C:$C,0))),"",INDEX('Policy Characteristics'!G:G,MATCH($C28,'Policy Characteristics'!$C:$C,0)))</f>
        <v>1</v>
      </c>
      <c r="N28" s="362">
        <f>IF(ISBLANK(INDEX('Policy Characteristics'!H:H,MATCH($C28,'Policy Characteristics'!$C:$C,0))),"",INDEX('Policy Characteristics'!H:H,MATCH($C28,'Policy Characteristics'!$C:$C,0)))</f>
        <v>0.02</v>
      </c>
      <c r="O28" s="340" t="str">
        <f>IF(ISBLANK(INDEX('Policy Characteristics'!I:I,MATCH($C28,'Policy Characteristics'!$C:$C,0))),"",INDEX('Policy Characteristics'!I:I,MATCH($C28,'Policy Characteristics'!$C:$C,0)))</f>
        <v>% reduction in emissions</v>
      </c>
      <c r="P28" s="340"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8" s="340" t="str">
        <f>IF(ISBLANK(INDEX('Policy Characteristics'!K:K,MATCH($C28,'Policy Characteristics'!$C:$C,0))),"",INDEX('Policy Characteristics'!K:K,MATCH($C28,'Policy Characteristics'!$C:$C,0)))</f>
        <v>transportation-sector-main.html#conv-pol-stds</v>
      </c>
      <c r="R28" s="340" t="str">
        <f>IF(ISBLANK(INDEX('Policy Characteristics'!L:L,MATCH($C28,'Policy Characteristics'!$C:$C,0))),"",INDEX('Policy Characteristics'!L:L,MATCH($C28,'Policy Characteristics'!$C:$C,0)))</f>
        <v>conventional-pollutant-standards.html</v>
      </c>
    </row>
    <row r="29" spans="1:18" s="2" customFormat="1" x14ac:dyDescent="0.25">
      <c r="A29" s="340" t="str">
        <f>IF(ISBLANK(INDEX('Policy Characteristics'!A:A,MATCH($C29,'Policy Characteristics'!$C:$C,0))),"",INDEX('Policy Characteristics'!A:A,MATCH($C29,'Policy Characteristics'!$C:$C,0)))</f>
        <v>Transportation</v>
      </c>
      <c r="B29" s="340" t="str">
        <f>IF(ISBLANK(INDEX('Policy Characteristics'!B:B,MATCH($C29,'Policy Characteristics'!$C:$C,0))),"",INDEX('Policy Characteristics'!B:B,MATCH($C29,'Policy Characteristics'!$C:$C,0)))</f>
        <v>Conventional Pollutant Standards</v>
      </c>
      <c r="C29" s="342" t="str">
        <f t="shared" si="1"/>
        <v>Percentage Reduction of Separately Regulated Pollutants</v>
      </c>
      <c r="D29" s="2" t="s">
        <v>41</v>
      </c>
      <c r="E29" s="2" t="s">
        <v>2261</v>
      </c>
      <c r="F29" s="2" t="s">
        <v>41</v>
      </c>
      <c r="G29" s="2" t="s">
        <v>2261</v>
      </c>
      <c r="H29" s="193">
        <v>327</v>
      </c>
      <c r="I29" s="9" t="s">
        <v>46</v>
      </c>
      <c r="J29" s="342" t="str">
        <f>IF(ISBLANK(INDEX('Policy Characteristics'!D:D,MATCH($C29,'Policy Characteristics'!$C:$C,0))),"",INDEX('Policy Characteristics'!D:D,MATCH($C29,'Policy Characteristics'!$C:$C,0)))</f>
        <v>Conventional Pollutant Standard</v>
      </c>
      <c r="K29" s="340" t="str">
        <f>IF(ISBLANK(INDEX('Policy Characteristics'!E:E,MATCH($C29,'Policy Characteristics'!$C:$C,0))),"",INDEX('Policy Characteristics'!E:E,MATCH($C29,'Policy Characteristics'!$C:$C,0)))</f>
        <v>trans reduce regulated pollutants</v>
      </c>
      <c r="L29" s="362">
        <f>IF(ISBLANK(INDEX('Policy Characteristics'!F:F,MATCH($C29,'Policy Characteristics'!$C:$C,0))),"",INDEX('Policy Characteristics'!F:F,MATCH($C29,'Policy Characteristics'!$C:$C,0)))</f>
        <v>0</v>
      </c>
      <c r="M29" s="362">
        <f>IF(ISBLANK(INDEX('Policy Characteristics'!G:G,MATCH($C29,'Policy Characteristics'!$C:$C,0))),"",INDEX('Policy Characteristics'!G:G,MATCH($C29,'Policy Characteristics'!$C:$C,0)))</f>
        <v>1</v>
      </c>
      <c r="N29" s="362">
        <f>IF(ISBLANK(INDEX('Policy Characteristics'!H:H,MATCH($C29,'Policy Characteristics'!$C:$C,0))),"",INDEX('Policy Characteristics'!H:H,MATCH($C29,'Policy Characteristics'!$C:$C,0)))</f>
        <v>0.02</v>
      </c>
      <c r="O29" s="340" t="str">
        <f>IF(ISBLANK(INDEX('Policy Characteristics'!I:I,MATCH($C29,'Policy Characteristics'!$C:$C,0))),"",INDEX('Policy Characteristics'!I:I,MATCH($C29,'Policy Characteristics'!$C:$C,0)))</f>
        <v>% reduction in emissions</v>
      </c>
      <c r="P29" s="340"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9" s="340" t="str">
        <f>IF(ISBLANK(INDEX('Policy Characteristics'!K:K,MATCH($C29,'Policy Characteristics'!$C:$C,0))),"",INDEX('Policy Characteristics'!K:K,MATCH($C29,'Policy Characteristics'!$C:$C,0)))</f>
        <v>transportation-sector-main.html#conv-pol-stds</v>
      </c>
      <c r="R29" s="340" t="str">
        <f>IF(ISBLANK(INDEX('Policy Characteristics'!L:L,MATCH($C29,'Policy Characteristics'!$C:$C,0))),"",INDEX('Policy Characteristics'!L:L,MATCH($C29,'Policy Characteristics'!$C:$C,0)))</f>
        <v>conventional-pollutant-standards.html</v>
      </c>
    </row>
    <row r="30" spans="1:18" s="2" customFormat="1" x14ac:dyDescent="0.25">
      <c r="A30" s="340" t="str">
        <f>IF(ISBLANK(INDEX('Policy Characteristics'!A:A,MATCH($C30,'Policy Characteristics'!$C:$C,0))),"",INDEX('Policy Characteristics'!A:A,MATCH($C30,'Policy Characteristics'!$C:$C,0)))</f>
        <v>Transportation</v>
      </c>
      <c r="B30" s="340" t="str">
        <f>IF(ISBLANK(INDEX('Policy Characteristics'!B:B,MATCH($C30,'Policy Characteristics'!$C:$C,0))),"",INDEX('Policy Characteristics'!B:B,MATCH($C30,'Policy Characteristics'!$C:$C,0)))</f>
        <v>Conventional Pollutant Standards</v>
      </c>
      <c r="C30" s="342" t="str">
        <f t="shared" si="1"/>
        <v>Percentage Reduction of Separately Regulated Pollutants</v>
      </c>
      <c r="D30" s="2" t="s">
        <v>41</v>
      </c>
      <c r="E30" s="2" t="s">
        <v>2263</v>
      </c>
      <c r="F30" s="2" t="s">
        <v>41</v>
      </c>
      <c r="G30" s="2" t="s">
        <v>2263</v>
      </c>
      <c r="H30" s="193">
        <v>328</v>
      </c>
      <c r="I30" s="9" t="s">
        <v>46</v>
      </c>
      <c r="J30" s="342" t="str">
        <f>IF(ISBLANK(INDEX('Policy Characteristics'!D:D,MATCH($C30,'Policy Characteristics'!$C:$C,0))),"",INDEX('Policy Characteristics'!D:D,MATCH($C30,'Policy Characteristics'!$C:$C,0)))</f>
        <v>Conventional Pollutant Standard</v>
      </c>
      <c r="K30" s="340" t="str">
        <f>IF(ISBLANK(INDEX('Policy Characteristics'!E:E,MATCH($C30,'Policy Characteristics'!$C:$C,0))),"",INDEX('Policy Characteristics'!E:E,MATCH($C30,'Policy Characteristics'!$C:$C,0)))</f>
        <v>trans reduce regulated pollutants</v>
      </c>
      <c r="L30" s="362">
        <f>IF(ISBLANK(INDEX('Policy Characteristics'!F:F,MATCH($C30,'Policy Characteristics'!$C:$C,0))),"",INDEX('Policy Characteristics'!F:F,MATCH($C30,'Policy Characteristics'!$C:$C,0)))</f>
        <v>0</v>
      </c>
      <c r="M30" s="362">
        <f>IF(ISBLANK(INDEX('Policy Characteristics'!G:G,MATCH($C30,'Policy Characteristics'!$C:$C,0))),"",INDEX('Policy Characteristics'!G:G,MATCH($C30,'Policy Characteristics'!$C:$C,0)))</f>
        <v>1</v>
      </c>
      <c r="N30" s="362">
        <f>IF(ISBLANK(INDEX('Policy Characteristics'!H:H,MATCH($C30,'Policy Characteristics'!$C:$C,0))),"",INDEX('Policy Characteristics'!H:H,MATCH($C30,'Policy Characteristics'!$C:$C,0)))</f>
        <v>0.02</v>
      </c>
      <c r="O30" s="340" t="str">
        <f>IF(ISBLANK(INDEX('Policy Characteristics'!I:I,MATCH($C30,'Policy Characteristics'!$C:$C,0))),"",INDEX('Policy Characteristics'!I:I,MATCH($C30,'Policy Characteristics'!$C:$C,0)))</f>
        <v>% reduction in emissions</v>
      </c>
      <c r="P30" s="340"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0" s="340" t="str">
        <f>IF(ISBLANK(INDEX('Policy Characteristics'!K:K,MATCH($C30,'Policy Characteristics'!$C:$C,0))),"",INDEX('Policy Characteristics'!K:K,MATCH($C30,'Policy Characteristics'!$C:$C,0)))</f>
        <v>transportation-sector-main.html#conv-pol-stds</v>
      </c>
      <c r="R30" s="340" t="str">
        <f>IF(ISBLANK(INDEX('Policy Characteristics'!L:L,MATCH($C30,'Policy Characteristics'!$C:$C,0))),"",INDEX('Policy Characteristics'!L:L,MATCH($C30,'Policy Characteristics'!$C:$C,0)))</f>
        <v>conventional-pollutant-standards.html</v>
      </c>
    </row>
    <row r="31" spans="1:18" s="2" customFormat="1" x14ac:dyDescent="0.25">
      <c r="A31" s="340" t="str">
        <f>IF(ISBLANK(INDEX('Policy Characteristics'!A:A,MATCH($C31,'Policy Characteristics'!$C:$C,0))),"",INDEX('Policy Characteristics'!A:A,MATCH($C31,'Policy Characteristics'!$C:$C,0)))</f>
        <v>Transportation</v>
      </c>
      <c r="B31" s="340" t="str">
        <f>IF(ISBLANK(INDEX('Policy Characteristics'!B:B,MATCH($C31,'Policy Characteristics'!$C:$C,0))),"",INDEX('Policy Characteristics'!B:B,MATCH($C31,'Policy Characteristics'!$C:$C,0)))</f>
        <v>Conventional Pollutant Standards</v>
      </c>
      <c r="C31" s="342" t="str">
        <f t="shared" si="1"/>
        <v>Percentage Reduction of Separately Regulated Pollutants</v>
      </c>
      <c r="D31" s="2" t="s">
        <v>41</v>
      </c>
      <c r="E31" s="2" t="s">
        <v>2265</v>
      </c>
      <c r="F31" s="2" t="s">
        <v>41</v>
      </c>
      <c r="G31" s="2" t="s">
        <v>2265</v>
      </c>
      <c r="H31" s="193">
        <v>329</v>
      </c>
      <c r="I31" s="9" t="s">
        <v>46</v>
      </c>
      <c r="J31" s="342" t="str">
        <f>IF(ISBLANK(INDEX('Policy Characteristics'!D:D,MATCH($C31,'Policy Characteristics'!$C:$C,0))),"",INDEX('Policy Characteristics'!D:D,MATCH($C31,'Policy Characteristics'!$C:$C,0)))</f>
        <v>Conventional Pollutant Standard</v>
      </c>
      <c r="K31" s="340" t="str">
        <f>IF(ISBLANK(INDEX('Policy Characteristics'!E:E,MATCH($C31,'Policy Characteristics'!$C:$C,0))),"",INDEX('Policy Characteristics'!E:E,MATCH($C31,'Policy Characteristics'!$C:$C,0)))</f>
        <v>trans reduce regulated pollutants</v>
      </c>
      <c r="L31" s="362">
        <f>IF(ISBLANK(INDEX('Policy Characteristics'!F:F,MATCH($C31,'Policy Characteristics'!$C:$C,0))),"",INDEX('Policy Characteristics'!F:F,MATCH($C31,'Policy Characteristics'!$C:$C,0)))</f>
        <v>0</v>
      </c>
      <c r="M31" s="362">
        <f>IF(ISBLANK(INDEX('Policy Characteristics'!G:G,MATCH($C31,'Policy Characteristics'!$C:$C,0))),"",INDEX('Policy Characteristics'!G:G,MATCH($C31,'Policy Characteristics'!$C:$C,0)))</f>
        <v>1</v>
      </c>
      <c r="N31" s="362">
        <f>IF(ISBLANK(INDEX('Policy Characteristics'!H:H,MATCH($C31,'Policy Characteristics'!$C:$C,0))),"",INDEX('Policy Characteristics'!H:H,MATCH($C31,'Policy Characteristics'!$C:$C,0)))</f>
        <v>0.02</v>
      </c>
      <c r="O31" s="340" t="str">
        <f>IF(ISBLANK(INDEX('Policy Characteristics'!I:I,MATCH($C31,'Policy Characteristics'!$C:$C,0))),"",INDEX('Policy Characteristics'!I:I,MATCH($C31,'Policy Characteristics'!$C:$C,0)))</f>
        <v>% reduction in emissions</v>
      </c>
      <c r="P31" s="340"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1" s="340" t="str">
        <f>IF(ISBLANK(INDEX('Policy Characteristics'!K:K,MATCH($C31,'Policy Characteristics'!$C:$C,0))),"",INDEX('Policy Characteristics'!K:K,MATCH($C31,'Policy Characteristics'!$C:$C,0)))</f>
        <v>transportation-sector-main.html#conv-pol-stds</v>
      </c>
      <c r="R31" s="340" t="str">
        <f>IF(ISBLANK(INDEX('Policy Characteristics'!L:L,MATCH($C31,'Policy Characteristics'!$C:$C,0))),"",INDEX('Policy Characteristics'!L:L,MATCH($C31,'Policy Characteristics'!$C:$C,0)))</f>
        <v>conventional-pollutant-standards.html</v>
      </c>
    </row>
    <row r="32" spans="1:18" s="2" customFormat="1" x14ac:dyDescent="0.25">
      <c r="A32" s="340" t="str">
        <f>IF(ISBLANK(INDEX('Policy Characteristics'!A:A,MATCH($C32,'Policy Characteristics'!$C:$C,0))),"",INDEX('Policy Characteristics'!A:A,MATCH($C32,'Policy Characteristics'!$C:$C,0)))</f>
        <v>Transportation</v>
      </c>
      <c r="B32" s="340" t="str">
        <f>IF(ISBLANK(INDEX('Policy Characteristics'!B:B,MATCH($C32,'Policy Characteristics'!$C:$C,0))),"",INDEX('Policy Characteristics'!B:B,MATCH($C32,'Policy Characteristics'!$C:$C,0)))</f>
        <v>Conventional Pollutant Standards</v>
      </c>
      <c r="C32" s="342" t="str">
        <f t="shared" si="1"/>
        <v>Percentage Reduction of Separately Regulated Pollutants</v>
      </c>
      <c r="D32" s="2" t="s">
        <v>42</v>
      </c>
      <c r="E32" s="2" t="s">
        <v>2249</v>
      </c>
      <c r="F32" s="2" t="s">
        <v>42</v>
      </c>
      <c r="G32" s="2" t="s">
        <v>2474</v>
      </c>
      <c r="H32" s="193">
        <v>330</v>
      </c>
      <c r="I32" s="53" t="s">
        <v>45</v>
      </c>
      <c r="J32" s="342" t="str">
        <f>IF(ISBLANK(INDEX('Policy Characteristics'!D:D,MATCH($C32,'Policy Characteristics'!$C:$C,0))),"",INDEX('Policy Characteristics'!D:D,MATCH($C32,'Policy Characteristics'!$C:$C,0)))</f>
        <v>Conventional Pollutant Standard</v>
      </c>
      <c r="K32" s="340" t="str">
        <f>IF(ISBLANK(INDEX('Policy Characteristics'!E:E,MATCH($C32,'Policy Characteristics'!$C:$C,0))),"",INDEX('Policy Characteristics'!E:E,MATCH($C32,'Policy Characteristics'!$C:$C,0)))</f>
        <v>trans reduce regulated pollutants</v>
      </c>
      <c r="L32" s="362">
        <f>IF(ISBLANK(INDEX('Policy Characteristics'!F:F,MATCH($C32,'Policy Characteristics'!$C:$C,0))),"",INDEX('Policy Characteristics'!F:F,MATCH($C32,'Policy Characteristics'!$C:$C,0)))</f>
        <v>0</v>
      </c>
      <c r="M32" s="362">
        <f>IF(ISBLANK(INDEX('Policy Characteristics'!G:G,MATCH($C32,'Policy Characteristics'!$C:$C,0))),"",INDEX('Policy Characteristics'!G:G,MATCH($C32,'Policy Characteristics'!$C:$C,0)))</f>
        <v>1</v>
      </c>
      <c r="N32" s="362">
        <f>IF(ISBLANK(INDEX('Policy Characteristics'!H:H,MATCH($C32,'Policy Characteristics'!$C:$C,0))),"",INDEX('Policy Characteristics'!H:H,MATCH($C32,'Policy Characteristics'!$C:$C,0)))</f>
        <v>0.02</v>
      </c>
      <c r="O32" s="340" t="str">
        <f>IF(ISBLANK(INDEX('Policy Characteristics'!I:I,MATCH($C32,'Policy Characteristics'!$C:$C,0))),"",INDEX('Policy Characteristics'!I:I,MATCH($C32,'Policy Characteristics'!$C:$C,0)))</f>
        <v>% reduction in emissions</v>
      </c>
      <c r="P32" s="340"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2" s="340" t="str">
        <f>IF(ISBLANK(INDEX('Policy Characteristics'!K:K,MATCH($C32,'Policy Characteristics'!$C:$C,0))),"",INDEX('Policy Characteristics'!K:K,MATCH($C32,'Policy Characteristics'!$C:$C,0)))</f>
        <v>transportation-sector-main.html#conv-pol-stds</v>
      </c>
      <c r="R32" s="340" t="str">
        <f>IF(ISBLANK(INDEX('Policy Characteristics'!L:L,MATCH($C32,'Policy Characteristics'!$C:$C,0))),"",INDEX('Policy Characteristics'!L:L,MATCH($C32,'Policy Characteristics'!$C:$C,0)))</f>
        <v>conventional-pollutant-standards.html</v>
      </c>
    </row>
    <row r="33" spans="1:18" s="2" customFormat="1" x14ac:dyDescent="0.25">
      <c r="A33" s="340" t="str">
        <f>IF(ISBLANK(INDEX('Policy Characteristics'!A:A,MATCH($C33,'Policy Characteristics'!$C:$C,0))),"",INDEX('Policy Characteristics'!A:A,MATCH($C33,'Policy Characteristics'!$C:$C,0)))</f>
        <v>Transportation</v>
      </c>
      <c r="B33" s="340" t="str">
        <f>IF(ISBLANK(INDEX('Policy Characteristics'!B:B,MATCH($C33,'Policy Characteristics'!$C:$C,0))),"",INDEX('Policy Characteristics'!B:B,MATCH($C33,'Policy Characteristics'!$C:$C,0)))</f>
        <v>Conventional Pollutant Standards</v>
      </c>
      <c r="C33" s="342" t="str">
        <f t="shared" ref="C33:C61" si="2">C$2</f>
        <v>Percentage Reduction of Separately Regulated Pollutants</v>
      </c>
      <c r="D33" s="2" t="s">
        <v>42</v>
      </c>
      <c r="E33" s="2" t="s">
        <v>512</v>
      </c>
      <c r="F33" s="2" t="s">
        <v>42</v>
      </c>
      <c r="G33" s="2" t="s">
        <v>512</v>
      </c>
      <c r="H33" s="193">
        <v>331</v>
      </c>
      <c r="I33" s="53" t="s">
        <v>45</v>
      </c>
      <c r="J33" s="342" t="str">
        <f>IF(ISBLANK(INDEX('Policy Characteristics'!D:D,MATCH($C33,'Policy Characteristics'!$C:$C,0))),"",INDEX('Policy Characteristics'!D:D,MATCH($C33,'Policy Characteristics'!$C:$C,0)))</f>
        <v>Conventional Pollutant Standard</v>
      </c>
      <c r="K33" s="340" t="str">
        <f>IF(ISBLANK(INDEX('Policy Characteristics'!E:E,MATCH($C33,'Policy Characteristics'!$C:$C,0))),"",INDEX('Policy Characteristics'!E:E,MATCH($C33,'Policy Characteristics'!$C:$C,0)))</f>
        <v>trans reduce regulated pollutants</v>
      </c>
      <c r="L33" s="362">
        <f>IF(ISBLANK(INDEX('Policy Characteristics'!F:F,MATCH($C33,'Policy Characteristics'!$C:$C,0))),"",INDEX('Policy Characteristics'!F:F,MATCH($C33,'Policy Characteristics'!$C:$C,0)))</f>
        <v>0</v>
      </c>
      <c r="M33" s="362">
        <f>IF(ISBLANK(INDEX('Policy Characteristics'!G:G,MATCH($C33,'Policy Characteristics'!$C:$C,0))),"",INDEX('Policy Characteristics'!G:G,MATCH($C33,'Policy Characteristics'!$C:$C,0)))</f>
        <v>1</v>
      </c>
      <c r="N33" s="362">
        <f>IF(ISBLANK(INDEX('Policy Characteristics'!H:H,MATCH($C33,'Policy Characteristics'!$C:$C,0))),"",INDEX('Policy Characteristics'!H:H,MATCH($C33,'Policy Characteristics'!$C:$C,0)))</f>
        <v>0.02</v>
      </c>
      <c r="O33" s="340" t="str">
        <f>IF(ISBLANK(INDEX('Policy Characteristics'!I:I,MATCH($C33,'Policy Characteristics'!$C:$C,0))),"",INDEX('Policy Characteristics'!I:I,MATCH($C33,'Policy Characteristics'!$C:$C,0)))</f>
        <v>% reduction in emissions</v>
      </c>
      <c r="P33" s="340"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3" s="340" t="str">
        <f>IF(ISBLANK(INDEX('Policy Characteristics'!K:K,MATCH($C33,'Policy Characteristics'!$C:$C,0))),"",INDEX('Policy Characteristics'!K:K,MATCH($C33,'Policy Characteristics'!$C:$C,0)))</f>
        <v>transportation-sector-main.html#conv-pol-stds</v>
      </c>
      <c r="R33" s="340" t="str">
        <f>IF(ISBLANK(INDEX('Policy Characteristics'!L:L,MATCH($C33,'Policy Characteristics'!$C:$C,0))),"",INDEX('Policy Characteristics'!L:L,MATCH($C33,'Policy Characteristics'!$C:$C,0)))</f>
        <v>conventional-pollutant-standards.html</v>
      </c>
    </row>
    <row r="34" spans="1:18" s="2" customFormat="1" x14ac:dyDescent="0.25">
      <c r="A34" s="340" t="str">
        <f>IF(ISBLANK(INDEX('Policy Characteristics'!A:A,MATCH($C34,'Policy Characteristics'!$C:$C,0))),"",INDEX('Policy Characteristics'!A:A,MATCH($C34,'Policy Characteristics'!$C:$C,0)))</f>
        <v>Transportation</v>
      </c>
      <c r="B34" s="340" t="str">
        <f>IF(ISBLANK(INDEX('Policy Characteristics'!B:B,MATCH($C34,'Policy Characteristics'!$C:$C,0))),"",INDEX('Policy Characteristics'!B:B,MATCH($C34,'Policy Characteristics'!$C:$C,0)))</f>
        <v>Conventional Pollutant Standards</v>
      </c>
      <c r="C34" s="342" t="str">
        <f t="shared" si="2"/>
        <v>Percentage Reduction of Separately Regulated Pollutants</v>
      </c>
      <c r="D34" s="2" t="s">
        <v>42</v>
      </c>
      <c r="E34" s="2" t="s">
        <v>2252</v>
      </c>
      <c r="F34" s="2" t="s">
        <v>42</v>
      </c>
      <c r="G34" s="2" t="s">
        <v>2252</v>
      </c>
      <c r="H34" s="193">
        <v>332</v>
      </c>
      <c r="I34" s="53" t="s">
        <v>45</v>
      </c>
      <c r="J34" s="342" t="str">
        <f>IF(ISBLANK(INDEX('Policy Characteristics'!D:D,MATCH($C34,'Policy Characteristics'!$C:$C,0))),"",INDEX('Policy Characteristics'!D:D,MATCH($C34,'Policy Characteristics'!$C:$C,0)))</f>
        <v>Conventional Pollutant Standard</v>
      </c>
      <c r="K34" s="340" t="str">
        <f>IF(ISBLANK(INDEX('Policy Characteristics'!E:E,MATCH($C34,'Policy Characteristics'!$C:$C,0))),"",INDEX('Policy Characteristics'!E:E,MATCH($C34,'Policy Characteristics'!$C:$C,0)))</f>
        <v>trans reduce regulated pollutants</v>
      </c>
      <c r="L34" s="362">
        <f>IF(ISBLANK(INDEX('Policy Characteristics'!F:F,MATCH($C34,'Policy Characteristics'!$C:$C,0))),"",INDEX('Policy Characteristics'!F:F,MATCH($C34,'Policy Characteristics'!$C:$C,0)))</f>
        <v>0</v>
      </c>
      <c r="M34" s="362">
        <f>IF(ISBLANK(INDEX('Policy Characteristics'!G:G,MATCH($C34,'Policy Characteristics'!$C:$C,0))),"",INDEX('Policy Characteristics'!G:G,MATCH($C34,'Policy Characteristics'!$C:$C,0)))</f>
        <v>1</v>
      </c>
      <c r="N34" s="362">
        <f>IF(ISBLANK(INDEX('Policy Characteristics'!H:H,MATCH($C34,'Policy Characteristics'!$C:$C,0))),"",INDEX('Policy Characteristics'!H:H,MATCH($C34,'Policy Characteristics'!$C:$C,0)))</f>
        <v>0.02</v>
      </c>
      <c r="O34" s="340" t="str">
        <f>IF(ISBLANK(INDEX('Policy Characteristics'!I:I,MATCH($C34,'Policy Characteristics'!$C:$C,0))),"",INDEX('Policy Characteristics'!I:I,MATCH($C34,'Policy Characteristics'!$C:$C,0)))</f>
        <v>% reduction in emissions</v>
      </c>
      <c r="P34" s="340"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4" s="340" t="str">
        <f>IF(ISBLANK(INDEX('Policy Characteristics'!K:K,MATCH($C34,'Policy Characteristics'!$C:$C,0))),"",INDEX('Policy Characteristics'!K:K,MATCH($C34,'Policy Characteristics'!$C:$C,0)))</f>
        <v>transportation-sector-main.html#conv-pol-stds</v>
      </c>
      <c r="R34" s="340" t="str">
        <f>IF(ISBLANK(INDEX('Policy Characteristics'!L:L,MATCH($C34,'Policy Characteristics'!$C:$C,0))),"",INDEX('Policy Characteristics'!L:L,MATCH($C34,'Policy Characteristics'!$C:$C,0)))</f>
        <v>conventional-pollutant-standards.html</v>
      </c>
    </row>
    <row r="35" spans="1:18" s="2" customFormat="1" x14ac:dyDescent="0.25">
      <c r="A35" s="340" t="str">
        <f>IF(ISBLANK(INDEX('Policy Characteristics'!A:A,MATCH($C35,'Policy Characteristics'!$C:$C,0))),"",INDEX('Policy Characteristics'!A:A,MATCH($C35,'Policy Characteristics'!$C:$C,0)))</f>
        <v>Transportation</v>
      </c>
      <c r="B35" s="340" t="str">
        <f>IF(ISBLANK(INDEX('Policy Characteristics'!B:B,MATCH($C35,'Policy Characteristics'!$C:$C,0))),"",INDEX('Policy Characteristics'!B:B,MATCH($C35,'Policy Characteristics'!$C:$C,0)))</f>
        <v>Conventional Pollutant Standards</v>
      </c>
      <c r="C35" s="342" t="str">
        <f t="shared" si="2"/>
        <v>Percentage Reduction of Separately Regulated Pollutants</v>
      </c>
      <c r="D35" s="2" t="s">
        <v>42</v>
      </c>
      <c r="E35" s="2" t="s">
        <v>2254</v>
      </c>
      <c r="F35" s="2" t="s">
        <v>42</v>
      </c>
      <c r="G35" s="2" t="s">
        <v>2254</v>
      </c>
      <c r="H35" s="193">
        <v>333</v>
      </c>
      <c r="I35" s="53" t="s">
        <v>45</v>
      </c>
      <c r="J35" s="342" t="str">
        <f>IF(ISBLANK(INDEX('Policy Characteristics'!D:D,MATCH($C35,'Policy Characteristics'!$C:$C,0))),"",INDEX('Policy Characteristics'!D:D,MATCH($C35,'Policy Characteristics'!$C:$C,0)))</f>
        <v>Conventional Pollutant Standard</v>
      </c>
      <c r="K35" s="340" t="str">
        <f>IF(ISBLANK(INDEX('Policy Characteristics'!E:E,MATCH($C35,'Policy Characteristics'!$C:$C,0))),"",INDEX('Policy Characteristics'!E:E,MATCH($C35,'Policy Characteristics'!$C:$C,0)))</f>
        <v>trans reduce regulated pollutants</v>
      </c>
      <c r="L35" s="362">
        <f>IF(ISBLANK(INDEX('Policy Characteristics'!F:F,MATCH($C35,'Policy Characteristics'!$C:$C,0))),"",INDEX('Policy Characteristics'!F:F,MATCH($C35,'Policy Characteristics'!$C:$C,0)))</f>
        <v>0</v>
      </c>
      <c r="M35" s="362">
        <f>IF(ISBLANK(INDEX('Policy Characteristics'!G:G,MATCH($C35,'Policy Characteristics'!$C:$C,0))),"",INDEX('Policy Characteristics'!G:G,MATCH($C35,'Policy Characteristics'!$C:$C,0)))</f>
        <v>1</v>
      </c>
      <c r="N35" s="362">
        <f>IF(ISBLANK(INDEX('Policy Characteristics'!H:H,MATCH($C35,'Policy Characteristics'!$C:$C,0))),"",INDEX('Policy Characteristics'!H:H,MATCH($C35,'Policy Characteristics'!$C:$C,0)))</f>
        <v>0.02</v>
      </c>
      <c r="O35" s="340" t="str">
        <f>IF(ISBLANK(INDEX('Policy Characteristics'!I:I,MATCH($C35,'Policy Characteristics'!$C:$C,0))),"",INDEX('Policy Characteristics'!I:I,MATCH($C35,'Policy Characteristics'!$C:$C,0)))</f>
        <v>% reduction in emissions</v>
      </c>
      <c r="P35" s="340"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5" s="340" t="str">
        <f>IF(ISBLANK(INDEX('Policy Characteristics'!K:K,MATCH($C35,'Policy Characteristics'!$C:$C,0))),"",INDEX('Policy Characteristics'!K:K,MATCH($C35,'Policy Characteristics'!$C:$C,0)))</f>
        <v>transportation-sector-main.html#conv-pol-stds</v>
      </c>
      <c r="R35" s="340" t="str">
        <f>IF(ISBLANK(INDEX('Policy Characteristics'!L:L,MATCH($C35,'Policy Characteristics'!$C:$C,0))),"",INDEX('Policy Characteristics'!L:L,MATCH($C35,'Policy Characteristics'!$C:$C,0)))</f>
        <v>conventional-pollutant-standards.html</v>
      </c>
    </row>
    <row r="36" spans="1:18" s="2" customFormat="1" x14ac:dyDescent="0.25">
      <c r="A36" s="340" t="str">
        <f>IF(ISBLANK(INDEX('Policy Characteristics'!A:A,MATCH($C36,'Policy Characteristics'!$C:$C,0))),"",INDEX('Policy Characteristics'!A:A,MATCH($C36,'Policy Characteristics'!$C:$C,0)))</f>
        <v>Transportation</v>
      </c>
      <c r="B36" s="340" t="str">
        <f>IF(ISBLANK(INDEX('Policy Characteristics'!B:B,MATCH($C36,'Policy Characteristics'!$C:$C,0))),"",INDEX('Policy Characteristics'!B:B,MATCH($C36,'Policy Characteristics'!$C:$C,0)))</f>
        <v>Conventional Pollutant Standards</v>
      </c>
      <c r="C36" s="342" t="str">
        <f t="shared" si="2"/>
        <v>Percentage Reduction of Separately Regulated Pollutants</v>
      </c>
      <c r="D36" s="2" t="s">
        <v>42</v>
      </c>
      <c r="E36" s="2" t="s">
        <v>2256</v>
      </c>
      <c r="F36" s="2" t="s">
        <v>42</v>
      </c>
      <c r="G36" s="2" t="s">
        <v>2346</v>
      </c>
      <c r="H36" s="193">
        <v>334</v>
      </c>
      <c r="I36" s="53" t="s">
        <v>45</v>
      </c>
      <c r="J36" s="342" t="str">
        <f>IF(ISBLANK(INDEX('Policy Characteristics'!D:D,MATCH($C36,'Policy Characteristics'!$C:$C,0))),"",INDEX('Policy Characteristics'!D:D,MATCH($C36,'Policy Characteristics'!$C:$C,0)))</f>
        <v>Conventional Pollutant Standard</v>
      </c>
      <c r="K36" s="340" t="str">
        <f>IF(ISBLANK(INDEX('Policy Characteristics'!E:E,MATCH($C36,'Policy Characteristics'!$C:$C,0))),"",INDEX('Policy Characteristics'!E:E,MATCH($C36,'Policy Characteristics'!$C:$C,0)))</f>
        <v>trans reduce regulated pollutants</v>
      </c>
      <c r="L36" s="362">
        <f>IF(ISBLANK(INDEX('Policy Characteristics'!F:F,MATCH($C36,'Policy Characteristics'!$C:$C,0))),"",INDEX('Policy Characteristics'!F:F,MATCH($C36,'Policy Characteristics'!$C:$C,0)))</f>
        <v>0</v>
      </c>
      <c r="M36" s="362">
        <f>IF(ISBLANK(INDEX('Policy Characteristics'!G:G,MATCH($C36,'Policy Characteristics'!$C:$C,0))),"",INDEX('Policy Characteristics'!G:G,MATCH($C36,'Policy Characteristics'!$C:$C,0)))</f>
        <v>1</v>
      </c>
      <c r="N36" s="362">
        <f>IF(ISBLANK(INDEX('Policy Characteristics'!H:H,MATCH($C36,'Policy Characteristics'!$C:$C,0))),"",INDEX('Policy Characteristics'!H:H,MATCH($C36,'Policy Characteristics'!$C:$C,0)))</f>
        <v>0.02</v>
      </c>
      <c r="O36" s="340" t="str">
        <f>IF(ISBLANK(INDEX('Policy Characteristics'!I:I,MATCH($C36,'Policy Characteristics'!$C:$C,0))),"",INDEX('Policy Characteristics'!I:I,MATCH($C36,'Policy Characteristics'!$C:$C,0)))</f>
        <v>% reduction in emissions</v>
      </c>
      <c r="P36" s="340"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6" s="340" t="str">
        <f>IF(ISBLANK(INDEX('Policy Characteristics'!K:K,MATCH($C36,'Policy Characteristics'!$C:$C,0))),"",INDEX('Policy Characteristics'!K:K,MATCH($C36,'Policy Characteristics'!$C:$C,0)))</f>
        <v>transportation-sector-main.html#conv-pol-stds</v>
      </c>
      <c r="R36" s="340" t="str">
        <f>IF(ISBLANK(INDEX('Policy Characteristics'!L:L,MATCH($C36,'Policy Characteristics'!$C:$C,0))),"",INDEX('Policy Characteristics'!L:L,MATCH($C36,'Policy Characteristics'!$C:$C,0)))</f>
        <v>conventional-pollutant-standards.html</v>
      </c>
    </row>
    <row r="37" spans="1:18" s="2" customFormat="1" x14ac:dyDescent="0.25">
      <c r="A37" s="340" t="str">
        <f>IF(ISBLANK(INDEX('Policy Characteristics'!A:A,MATCH($C37,'Policy Characteristics'!$C:$C,0))),"",INDEX('Policy Characteristics'!A:A,MATCH($C37,'Policy Characteristics'!$C:$C,0)))</f>
        <v>Transportation</v>
      </c>
      <c r="B37" s="340" t="str">
        <f>IF(ISBLANK(INDEX('Policy Characteristics'!B:B,MATCH($C37,'Policy Characteristics'!$C:$C,0))),"",INDEX('Policy Characteristics'!B:B,MATCH($C37,'Policy Characteristics'!$C:$C,0)))</f>
        <v>Conventional Pollutant Standards</v>
      </c>
      <c r="C37" s="342" t="str">
        <f t="shared" si="2"/>
        <v>Percentage Reduction of Separately Regulated Pollutants</v>
      </c>
      <c r="D37" s="2" t="s">
        <v>42</v>
      </c>
      <c r="E37" s="2" t="s">
        <v>2257</v>
      </c>
      <c r="F37" s="2" t="s">
        <v>42</v>
      </c>
      <c r="G37" s="2" t="s">
        <v>2257</v>
      </c>
      <c r="H37" s="193">
        <v>335</v>
      </c>
      <c r="I37" s="9" t="s">
        <v>46</v>
      </c>
      <c r="J37" s="342" t="str">
        <f>IF(ISBLANK(INDEX('Policy Characteristics'!D:D,MATCH($C37,'Policy Characteristics'!$C:$C,0))),"",INDEX('Policy Characteristics'!D:D,MATCH($C37,'Policy Characteristics'!$C:$C,0)))</f>
        <v>Conventional Pollutant Standard</v>
      </c>
      <c r="K37" s="340" t="str">
        <f>IF(ISBLANK(INDEX('Policy Characteristics'!E:E,MATCH($C37,'Policy Characteristics'!$C:$C,0))),"",INDEX('Policy Characteristics'!E:E,MATCH($C37,'Policy Characteristics'!$C:$C,0)))</f>
        <v>trans reduce regulated pollutants</v>
      </c>
      <c r="L37" s="362">
        <f>IF(ISBLANK(INDEX('Policy Characteristics'!F:F,MATCH($C37,'Policy Characteristics'!$C:$C,0))),"",INDEX('Policy Characteristics'!F:F,MATCH($C37,'Policy Characteristics'!$C:$C,0)))</f>
        <v>0</v>
      </c>
      <c r="M37" s="362">
        <f>IF(ISBLANK(INDEX('Policy Characteristics'!G:G,MATCH($C37,'Policy Characteristics'!$C:$C,0))),"",INDEX('Policy Characteristics'!G:G,MATCH($C37,'Policy Characteristics'!$C:$C,0)))</f>
        <v>1</v>
      </c>
      <c r="N37" s="362">
        <f>IF(ISBLANK(INDEX('Policy Characteristics'!H:H,MATCH($C37,'Policy Characteristics'!$C:$C,0))),"",INDEX('Policy Characteristics'!H:H,MATCH($C37,'Policy Characteristics'!$C:$C,0)))</f>
        <v>0.02</v>
      </c>
      <c r="O37" s="340" t="str">
        <f>IF(ISBLANK(INDEX('Policy Characteristics'!I:I,MATCH($C37,'Policy Characteristics'!$C:$C,0))),"",INDEX('Policy Characteristics'!I:I,MATCH($C37,'Policy Characteristics'!$C:$C,0)))</f>
        <v>% reduction in emissions</v>
      </c>
      <c r="P37" s="340"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7" s="340" t="str">
        <f>IF(ISBLANK(INDEX('Policy Characteristics'!K:K,MATCH($C37,'Policy Characteristics'!$C:$C,0))),"",INDEX('Policy Characteristics'!K:K,MATCH($C37,'Policy Characteristics'!$C:$C,0)))</f>
        <v>transportation-sector-main.html#conv-pol-stds</v>
      </c>
      <c r="R37" s="340" t="str">
        <f>IF(ISBLANK(INDEX('Policy Characteristics'!L:L,MATCH($C37,'Policy Characteristics'!$C:$C,0))),"",INDEX('Policy Characteristics'!L:L,MATCH($C37,'Policy Characteristics'!$C:$C,0)))</f>
        <v>conventional-pollutant-standards.html</v>
      </c>
    </row>
    <row r="38" spans="1:18" s="2" customFormat="1" x14ac:dyDescent="0.25">
      <c r="A38" s="340" t="str">
        <f>IF(ISBLANK(INDEX('Policy Characteristics'!A:A,MATCH($C38,'Policy Characteristics'!$C:$C,0))),"",INDEX('Policy Characteristics'!A:A,MATCH($C38,'Policy Characteristics'!$C:$C,0)))</f>
        <v>Transportation</v>
      </c>
      <c r="B38" s="340" t="str">
        <f>IF(ISBLANK(INDEX('Policy Characteristics'!B:B,MATCH($C38,'Policy Characteristics'!$C:$C,0))),"",INDEX('Policy Characteristics'!B:B,MATCH($C38,'Policy Characteristics'!$C:$C,0)))</f>
        <v>Conventional Pollutant Standards</v>
      </c>
      <c r="C38" s="342" t="str">
        <f t="shared" si="2"/>
        <v>Percentage Reduction of Separately Regulated Pollutants</v>
      </c>
      <c r="D38" s="2" t="s">
        <v>42</v>
      </c>
      <c r="E38" s="2" t="s">
        <v>2259</v>
      </c>
      <c r="F38" s="2" t="s">
        <v>42</v>
      </c>
      <c r="G38" s="2" t="s">
        <v>2259</v>
      </c>
      <c r="H38" s="193">
        <v>336</v>
      </c>
      <c r="I38" s="53" t="s">
        <v>45</v>
      </c>
      <c r="J38" s="342" t="str">
        <f>IF(ISBLANK(INDEX('Policy Characteristics'!D:D,MATCH($C38,'Policy Characteristics'!$C:$C,0))),"",INDEX('Policy Characteristics'!D:D,MATCH($C38,'Policy Characteristics'!$C:$C,0)))</f>
        <v>Conventional Pollutant Standard</v>
      </c>
      <c r="K38" s="340" t="str">
        <f>IF(ISBLANK(INDEX('Policy Characteristics'!E:E,MATCH($C38,'Policy Characteristics'!$C:$C,0))),"",INDEX('Policy Characteristics'!E:E,MATCH($C38,'Policy Characteristics'!$C:$C,0)))</f>
        <v>trans reduce regulated pollutants</v>
      </c>
      <c r="L38" s="362">
        <f>IF(ISBLANK(INDEX('Policy Characteristics'!F:F,MATCH($C38,'Policy Characteristics'!$C:$C,0))),"",INDEX('Policy Characteristics'!F:F,MATCH($C38,'Policy Characteristics'!$C:$C,0)))</f>
        <v>0</v>
      </c>
      <c r="M38" s="362">
        <f>IF(ISBLANK(INDEX('Policy Characteristics'!G:G,MATCH($C38,'Policy Characteristics'!$C:$C,0))),"",INDEX('Policy Characteristics'!G:G,MATCH($C38,'Policy Characteristics'!$C:$C,0)))</f>
        <v>1</v>
      </c>
      <c r="N38" s="362">
        <f>IF(ISBLANK(INDEX('Policy Characteristics'!H:H,MATCH($C38,'Policy Characteristics'!$C:$C,0))),"",INDEX('Policy Characteristics'!H:H,MATCH($C38,'Policy Characteristics'!$C:$C,0)))</f>
        <v>0.02</v>
      </c>
      <c r="O38" s="340" t="str">
        <f>IF(ISBLANK(INDEX('Policy Characteristics'!I:I,MATCH($C38,'Policy Characteristics'!$C:$C,0))),"",INDEX('Policy Characteristics'!I:I,MATCH($C38,'Policy Characteristics'!$C:$C,0)))</f>
        <v>% reduction in emissions</v>
      </c>
      <c r="P38" s="340"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8" s="340" t="str">
        <f>IF(ISBLANK(INDEX('Policy Characteristics'!K:K,MATCH($C38,'Policy Characteristics'!$C:$C,0))),"",INDEX('Policy Characteristics'!K:K,MATCH($C38,'Policy Characteristics'!$C:$C,0)))</f>
        <v>transportation-sector-main.html#conv-pol-stds</v>
      </c>
      <c r="R38" s="340" t="str">
        <f>IF(ISBLANK(INDEX('Policy Characteristics'!L:L,MATCH($C38,'Policy Characteristics'!$C:$C,0))),"",INDEX('Policy Characteristics'!L:L,MATCH($C38,'Policy Characteristics'!$C:$C,0)))</f>
        <v>conventional-pollutant-standards.html</v>
      </c>
    </row>
    <row r="39" spans="1:18" s="2" customFormat="1" x14ac:dyDescent="0.25">
      <c r="A39" s="340" t="str">
        <f>IF(ISBLANK(INDEX('Policy Characteristics'!A:A,MATCH($C39,'Policy Characteristics'!$C:$C,0))),"",INDEX('Policy Characteristics'!A:A,MATCH($C39,'Policy Characteristics'!$C:$C,0)))</f>
        <v>Transportation</v>
      </c>
      <c r="B39" s="340" t="str">
        <f>IF(ISBLANK(INDEX('Policy Characteristics'!B:B,MATCH($C39,'Policy Characteristics'!$C:$C,0))),"",INDEX('Policy Characteristics'!B:B,MATCH($C39,'Policy Characteristics'!$C:$C,0)))</f>
        <v>Conventional Pollutant Standards</v>
      </c>
      <c r="C39" s="342" t="str">
        <f t="shared" si="2"/>
        <v>Percentage Reduction of Separately Regulated Pollutants</v>
      </c>
      <c r="D39" s="2" t="s">
        <v>42</v>
      </c>
      <c r="E39" s="2" t="s">
        <v>2261</v>
      </c>
      <c r="F39" s="2" t="s">
        <v>42</v>
      </c>
      <c r="G39" s="2" t="s">
        <v>2261</v>
      </c>
      <c r="H39" s="193">
        <v>337</v>
      </c>
      <c r="I39" s="53" t="s">
        <v>45</v>
      </c>
      <c r="J39" s="342" t="str">
        <f>IF(ISBLANK(INDEX('Policy Characteristics'!D:D,MATCH($C39,'Policy Characteristics'!$C:$C,0))),"",INDEX('Policy Characteristics'!D:D,MATCH($C39,'Policy Characteristics'!$C:$C,0)))</f>
        <v>Conventional Pollutant Standard</v>
      </c>
      <c r="K39" s="340" t="str">
        <f>IF(ISBLANK(INDEX('Policy Characteristics'!E:E,MATCH($C39,'Policy Characteristics'!$C:$C,0))),"",INDEX('Policy Characteristics'!E:E,MATCH($C39,'Policy Characteristics'!$C:$C,0)))</f>
        <v>trans reduce regulated pollutants</v>
      </c>
      <c r="L39" s="362">
        <f>IF(ISBLANK(INDEX('Policy Characteristics'!F:F,MATCH($C39,'Policy Characteristics'!$C:$C,0))),"",INDEX('Policy Characteristics'!F:F,MATCH($C39,'Policy Characteristics'!$C:$C,0)))</f>
        <v>0</v>
      </c>
      <c r="M39" s="362">
        <f>IF(ISBLANK(INDEX('Policy Characteristics'!G:G,MATCH($C39,'Policy Characteristics'!$C:$C,0))),"",INDEX('Policy Characteristics'!G:G,MATCH($C39,'Policy Characteristics'!$C:$C,0)))</f>
        <v>1</v>
      </c>
      <c r="N39" s="362">
        <f>IF(ISBLANK(INDEX('Policy Characteristics'!H:H,MATCH($C39,'Policy Characteristics'!$C:$C,0))),"",INDEX('Policy Characteristics'!H:H,MATCH($C39,'Policy Characteristics'!$C:$C,0)))</f>
        <v>0.02</v>
      </c>
      <c r="O39" s="340" t="str">
        <f>IF(ISBLANK(INDEX('Policy Characteristics'!I:I,MATCH($C39,'Policy Characteristics'!$C:$C,0))),"",INDEX('Policy Characteristics'!I:I,MATCH($C39,'Policy Characteristics'!$C:$C,0)))</f>
        <v>% reduction in emissions</v>
      </c>
      <c r="P39" s="340"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9" s="340" t="str">
        <f>IF(ISBLANK(INDEX('Policy Characteristics'!K:K,MATCH($C39,'Policy Characteristics'!$C:$C,0))),"",INDEX('Policy Characteristics'!K:K,MATCH($C39,'Policy Characteristics'!$C:$C,0)))</f>
        <v>transportation-sector-main.html#conv-pol-stds</v>
      </c>
      <c r="R39" s="340" t="str">
        <f>IF(ISBLANK(INDEX('Policy Characteristics'!L:L,MATCH($C39,'Policy Characteristics'!$C:$C,0))),"",INDEX('Policy Characteristics'!L:L,MATCH($C39,'Policy Characteristics'!$C:$C,0)))</f>
        <v>conventional-pollutant-standards.html</v>
      </c>
    </row>
    <row r="40" spans="1:18" s="2" customFormat="1" x14ac:dyDescent="0.25">
      <c r="A40" s="340" t="str">
        <f>IF(ISBLANK(INDEX('Policy Characteristics'!A:A,MATCH($C40,'Policy Characteristics'!$C:$C,0))),"",INDEX('Policy Characteristics'!A:A,MATCH($C40,'Policy Characteristics'!$C:$C,0)))</f>
        <v>Transportation</v>
      </c>
      <c r="B40" s="340" t="str">
        <f>IF(ISBLANK(INDEX('Policy Characteristics'!B:B,MATCH($C40,'Policy Characteristics'!$C:$C,0))),"",INDEX('Policy Characteristics'!B:B,MATCH($C40,'Policy Characteristics'!$C:$C,0)))</f>
        <v>Conventional Pollutant Standards</v>
      </c>
      <c r="C40" s="342" t="str">
        <f t="shared" si="2"/>
        <v>Percentage Reduction of Separately Regulated Pollutants</v>
      </c>
      <c r="D40" s="2" t="s">
        <v>42</v>
      </c>
      <c r="E40" s="2" t="s">
        <v>2263</v>
      </c>
      <c r="F40" s="2" t="s">
        <v>42</v>
      </c>
      <c r="G40" s="2" t="s">
        <v>2263</v>
      </c>
      <c r="H40" s="193">
        <v>338</v>
      </c>
      <c r="I40" s="9" t="s">
        <v>46</v>
      </c>
      <c r="J40" s="342" t="str">
        <f>IF(ISBLANK(INDEX('Policy Characteristics'!D:D,MATCH($C40,'Policy Characteristics'!$C:$C,0))),"",INDEX('Policy Characteristics'!D:D,MATCH($C40,'Policy Characteristics'!$C:$C,0)))</f>
        <v>Conventional Pollutant Standard</v>
      </c>
      <c r="K40" s="340" t="str">
        <f>IF(ISBLANK(INDEX('Policy Characteristics'!E:E,MATCH($C40,'Policy Characteristics'!$C:$C,0))),"",INDEX('Policy Characteristics'!E:E,MATCH($C40,'Policy Characteristics'!$C:$C,0)))</f>
        <v>trans reduce regulated pollutants</v>
      </c>
      <c r="L40" s="362">
        <f>IF(ISBLANK(INDEX('Policy Characteristics'!F:F,MATCH($C40,'Policy Characteristics'!$C:$C,0))),"",INDEX('Policy Characteristics'!F:F,MATCH($C40,'Policy Characteristics'!$C:$C,0)))</f>
        <v>0</v>
      </c>
      <c r="M40" s="362">
        <f>IF(ISBLANK(INDEX('Policy Characteristics'!G:G,MATCH($C40,'Policy Characteristics'!$C:$C,0))),"",INDEX('Policy Characteristics'!G:G,MATCH($C40,'Policy Characteristics'!$C:$C,0)))</f>
        <v>1</v>
      </c>
      <c r="N40" s="362">
        <f>IF(ISBLANK(INDEX('Policy Characteristics'!H:H,MATCH($C40,'Policy Characteristics'!$C:$C,0))),"",INDEX('Policy Characteristics'!H:H,MATCH($C40,'Policy Characteristics'!$C:$C,0)))</f>
        <v>0.02</v>
      </c>
      <c r="O40" s="340" t="str">
        <f>IF(ISBLANK(INDEX('Policy Characteristics'!I:I,MATCH($C40,'Policy Characteristics'!$C:$C,0))),"",INDEX('Policy Characteristics'!I:I,MATCH($C40,'Policy Characteristics'!$C:$C,0)))</f>
        <v>% reduction in emissions</v>
      </c>
      <c r="P40" s="340"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0" s="340" t="str">
        <f>IF(ISBLANK(INDEX('Policy Characteristics'!K:K,MATCH($C40,'Policy Characteristics'!$C:$C,0))),"",INDEX('Policy Characteristics'!K:K,MATCH($C40,'Policy Characteristics'!$C:$C,0)))</f>
        <v>transportation-sector-main.html#conv-pol-stds</v>
      </c>
      <c r="R40" s="340" t="str">
        <f>IF(ISBLANK(INDEX('Policy Characteristics'!L:L,MATCH($C40,'Policy Characteristics'!$C:$C,0))),"",INDEX('Policy Characteristics'!L:L,MATCH($C40,'Policy Characteristics'!$C:$C,0)))</f>
        <v>conventional-pollutant-standards.html</v>
      </c>
    </row>
    <row r="41" spans="1:18" s="2" customFormat="1" x14ac:dyDescent="0.25">
      <c r="A41" s="340" t="str">
        <f>IF(ISBLANK(INDEX('Policy Characteristics'!A:A,MATCH($C41,'Policy Characteristics'!$C:$C,0))),"",INDEX('Policy Characteristics'!A:A,MATCH($C41,'Policy Characteristics'!$C:$C,0)))</f>
        <v>Transportation</v>
      </c>
      <c r="B41" s="340" t="str">
        <f>IF(ISBLANK(INDEX('Policy Characteristics'!B:B,MATCH($C41,'Policy Characteristics'!$C:$C,0))),"",INDEX('Policy Characteristics'!B:B,MATCH($C41,'Policy Characteristics'!$C:$C,0)))</f>
        <v>Conventional Pollutant Standards</v>
      </c>
      <c r="C41" s="342" t="str">
        <f t="shared" si="2"/>
        <v>Percentage Reduction of Separately Regulated Pollutants</v>
      </c>
      <c r="D41" s="2" t="s">
        <v>42</v>
      </c>
      <c r="E41" s="2" t="s">
        <v>2265</v>
      </c>
      <c r="F41" s="2" t="s">
        <v>42</v>
      </c>
      <c r="G41" s="2" t="s">
        <v>2265</v>
      </c>
      <c r="H41" s="193">
        <v>339</v>
      </c>
      <c r="I41" s="9" t="s">
        <v>46</v>
      </c>
      <c r="J41" s="342" t="str">
        <f>IF(ISBLANK(INDEX('Policy Characteristics'!D:D,MATCH($C41,'Policy Characteristics'!$C:$C,0))),"",INDEX('Policy Characteristics'!D:D,MATCH($C41,'Policy Characteristics'!$C:$C,0)))</f>
        <v>Conventional Pollutant Standard</v>
      </c>
      <c r="K41" s="340" t="str">
        <f>IF(ISBLANK(INDEX('Policy Characteristics'!E:E,MATCH($C41,'Policy Characteristics'!$C:$C,0))),"",INDEX('Policy Characteristics'!E:E,MATCH($C41,'Policy Characteristics'!$C:$C,0)))</f>
        <v>trans reduce regulated pollutants</v>
      </c>
      <c r="L41" s="362">
        <f>IF(ISBLANK(INDEX('Policy Characteristics'!F:F,MATCH($C41,'Policy Characteristics'!$C:$C,0))),"",INDEX('Policy Characteristics'!F:F,MATCH($C41,'Policy Characteristics'!$C:$C,0)))</f>
        <v>0</v>
      </c>
      <c r="M41" s="362">
        <f>IF(ISBLANK(INDEX('Policy Characteristics'!G:G,MATCH($C41,'Policy Characteristics'!$C:$C,0))),"",INDEX('Policy Characteristics'!G:G,MATCH($C41,'Policy Characteristics'!$C:$C,0)))</f>
        <v>1</v>
      </c>
      <c r="N41" s="362">
        <f>IF(ISBLANK(INDEX('Policy Characteristics'!H:H,MATCH($C41,'Policy Characteristics'!$C:$C,0))),"",INDEX('Policy Characteristics'!H:H,MATCH($C41,'Policy Characteristics'!$C:$C,0)))</f>
        <v>0.02</v>
      </c>
      <c r="O41" s="340" t="str">
        <f>IF(ISBLANK(INDEX('Policy Characteristics'!I:I,MATCH($C41,'Policy Characteristics'!$C:$C,0))),"",INDEX('Policy Characteristics'!I:I,MATCH($C41,'Policy Characteristics'!$C:$C,0)))</f>
        <v>% reduction in emissions</v>
      </c>
      <c r="P41" s="340"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1" s="340" t="str">
        <f>IF(ISBLANK(INDEX('Policy Characteristics'!K:K,MATCH($C41,'Policy Characteristics'!$C:$C,0))),"",INDEX('Policy Characteristics'!K:K,MATCH($C41,'Policy Characteristics'!$C:$C,0)))</f>
        <v>transportation-sector-main.html#conv-pol-stds</v>
      </c>
      <c r="R41" s="340" t="str">
        <f>IF(ISBLANK(INDEX('Policy Characteristics'!L:L,MATCH($C41,'Policy Characteristics'!$C:$C,0))),"",INDEX('Policy Characteristics'!L:L,MATCH($C41,'Policy Characteristics'!$C:$C,0)))</f>
        <v>conventional-pollutant-standards.html</v>
      </c>
    </row>
    <row r="42" spans="1:18" s="2" customFormat="1" x14ac:dyDescent="0.25">
      <c r="A42" s="340" t="str">
        <f>IF(ISBLANK(INDEX('Policy Characteristics'!A:A,MATCH($C42,'Policy Characteristics'!$C:$C,0))),"",INDEX('Policy Characteristics'!A:A,MATCH($C42,'Policy Characteristics'!$C:$C,0)))</f>
        <v>Transportation</v>
      </c>
      <c r="B42" s="340" t="str">
        <f>IF(ISBLANK(INDEX('Policy Characteristics'!B:B,MATCH($C42,'Policy Characteristics'!$C:$C,0))),"",INDEX('Policy Characteristics'!B:B,MATCH($C42,'Policy Characteristics'!$C:$C,0)))</f>
        <v>Conventional Pollutant Standards</v>
      </c>
      <c r="C42" s="342" t="str">
        <f t="shared" si="2"/>
        <v>Percentage Reduction of Separately Regulated Pollutants</v>
      </c>
      <c r="D42" s="2" t="s">
        <v>43</v>
      </c>
      <c r="E42" s="2" t="s">
        <v>2249</v>
      </c>
      <c r="F42" s="2" t="s">
        <v>43</v>
      </c>
      <c r="G42" s="2" t="s">
        <v>2474</v>
      </c>
      <c r="H42" s="193">
        <v>340</v>
      </c>
      <c r="I42" s="53" t="s">
        <v>45</v>
      </c>
      <c r="J42" s="342" t="str">
        <f>IF(ISBLANK(INDEX('Policy Characteristics'!D:D,MATCH($C42,'Policy Characteristics'!$C:$C,0))),"",INDEX('Policy Characteristics'!D:D,MATCH($C42,'Policy Characteristics'!$C:$C,0)))</f>
        <v>Conventional Pollutant Standard</v>
      </c>
      <c r="K42" s="340" t="str">
        <f>IF(ISBLANK(INDEX('Policy Characteristics'!E:E,MATCH($C42,'Policy Characteristics'!$C:$C,0))),"",INDEX('Policy Characteristics'!E:E,MATCH($C42,'Policy Characteristics'!$C:$C,0)))</f>
        <v>trans reduce regulated pollutants</v>
      </c>
      <c r="L42" s="362">
        <f>IF(ISBLANK(INDEX('Policy Characteristics'!F:F,MATCH($C42,'Policy Characteristics'!$C:$C,0))),"",INDEX('Policy Characteristics'!F:F,MATCH($C42,'Policy Characteristics'!$C:$C,0)))</f>
        <v>0</v>
      </c>
      <c r="M42" s="362">
        <f>IF(ISBLANK(INDEX('Policy Characteristics'!G:G,MATCH($C42,'Policy Characteristics'!$C:$C,0))),"",INDEX('Policy Characteristics'!G:G,MATCH($C42,'Policy Characteristics'!$C:$C,0)))</f>
        <v>1</v>
      </c>
      <c r="N42" s="362">
        <f>IF(ISBLANK(INDEX('Policy Characteristics'!H:H,MATCH($C42,'Policy Characteristics'!$C:$C,0))),"",INDEX('Policy Characteristics'!H:H,MATCH($C42,'Policy Characteristics'!$C:$C,0)))</f>
        <v>0.02</v>
      </c>
      <c r="O42" s="340" t="str">
        <f>IF(ISBLANK(INDEX('Policy Characteristics'!I:I,MATCH($C42,'Policy Characteristics'!$C:$C,0))),"",INDEX('Policy Characteristics'!I:I,MATCH($C42,'Policy Characteristics'!$C:$C,0)))</f>
        <v>% reduction in emissions</v>
      </c>
      <c r="P42" s="340"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2" s="340" t="str">
        <f>IF(ISBLANK(INDEX('Policy Characteristics'!K:K,MATCH($C42,'Policy Characteristics'!$C:$C,0))),"",INDEX('Policy Characteristics'!K:K,MATCH($C42,'Policy Characteristics'!$C:$C,0)))</f>
        <v>transportation-sector-main.html#conv-pol-stds</v>
      </c>
      <c r="R42" s="340" t="str">
        <f>IF(ISBLANK(INDEX('Policy Characteristics'!L:L,MATCH($C42,'Policy Characteristics'!$C:$C,0))),"",INDEX('Policy Characteristics'!L:L,MATCH($C42,'Policy Characteristics'!$C:$C,0)))</f>
        <v>conventional-pollutant-standards.html</v>
      </c>
    </row>
    <row r="43" spans="1:18" s="2" customFormat="1" x14ac:dyDescent="0.25">
      <c r="A43" s="340" t="str">
        <f>IF(ISBLANK(INDEX('Policy Characteristics'!A:A,MATCH($C43,'Policy Characteristics'!$C:$C,0))),"",INDEX('Policy Characteristics'!A:A,MATCH($C43,'Policy Characteristics'!$C:$C,0)))</f>
        <v>Transportation</v>
      </c>
      <c r="B43" s="340" t="str">
        <f>IF(ISBLANK(INDEX('Policy Characteristics'!B:B,MATCH($C43,'Policy Characteristics'!$C:$C,0))),"",INDEX('Policy Characteristics'!B:B,MATCH($C43,'Policy Characteristics'!$C:$C,0)))</f>
        <v>Conventional Pollutant Standards</v>
      </c>
      <c r="C43" s="342" t="str">
        <f t="shared" si="2"/>
        <v>Percentage Reduction of Separately Regulated Pollutants</v>
      </c>
      <c r="D43" s="2" t="s">
        <v>43</v>
      </c>
      <c r="E43" s="2" t="s">
        <v>512</v>
      </c>
      <c r="F43" s="2" t="s">
        <v>43</v>
      </c>
      <c r="G43" s="2" t="s">
        <v>512</v>
      </c>
      <c r="H43" s="193">
        <v>341</v>
      </c>
      <c r="I43" s="53" t="s">
        <v>45</v>
      </c>
      <c r="J43" s="342" t="str">
        <f>IF(ISBLANK(INDEX('Policy Characteristics'!D:D,MATCH($C43,'Policy Characteristics'!$C:$C,0))),"",INDEX('Policy Characteristics'!D:D,MATCH($C43,'Policy Characteristics'!$C:$C,0)))</f>
        <v>Conventional Pollutant Standard</v>
      </c>
      <c r="K43" s="340" t="str">
        <f>IF(ISBLANK(INDEX('Policy Characteristics'!E:E,MATCH($C43,'Policy Characteristics'!$C:$C,0))),"",INDEX('Policy Characteristics'!E:E,MATCH($C43,'Policy Characteristics'!$C:$C,0)))</f>
        <v>trans reduce regulated pollutants</v>
      </c>
      <c r="L43" s="362">
        <f>IF(ISBLANK(INDEX('Policy Characteristics'!F:F,MATCH($C43,'Policy Characteristics'!$C:$C,0))),"",INDEX('Policy Characteristics'!F:F,MATCH($C43,'Policy Characteristics'!$C:$C,0)))</f>
        <v>0</v>
      </c>
      <c r="M43" s="362">
        <f>IF(ISBLANK(INDEX('Policy Characteristics'!G:G,MATCH($C43,'Policy Characteristics'!$C:$C,0))),"",INDEX('Policy Characteristics'!G:G,MATCH($C43,'Policy Characteristics'!$C:$C,0)))</f>
        <v>1</v>
      </c>
      <c r="N43" s="362">
        <f>IF(ISBLANK(INDEX('Policy Characteristics'!H:H,MATCH($C43,'Policy Characteristics'!$C:$C,0))),"",INDEX('Policy Characteristics'!H:H,MATCH($C43,'Policy Characteristics'!$C:$C,0)))</f>
        <v>0.02</v>
      </c>
      <c r="O43" s="340" t="str">
        <f>IF(ISBLANK(INDEX('Policy Characteristics'!I:I,MATCH($C43,'Policy Characteristics'!$C:$C,0))),"",INDEX('Policy Characteristics'!I:I,MATCH($C43,'Policy Characteristics'!$C:$C,0)))</f>
        <v>% reduction in emissions</v>
      </c>
      <c r="P43" s="340"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3" s="340" t="str">
        <f>IF(ISBLANK(INDEX('Policy Characteristics'!K:K,MATCH($C43,'Policy Characteristics'!$C:$C,0))),"",INDEX('Policy Characteristics'!K:K,MATCH($C43,'Policy Characteristics'!$C:$C,0)))</f>
        <v>transportation-sector-main.html#conv-pol-stds</v>
      </c>
      <c r="R43" s="340" t="str">
        <f>IF(ISBLANK(INDEX('Policy Characteristics'!L:L,MATCH($C43,'Policy Characteristics'!$C:$C,0))),"",INDEX('Policy Characteristics'!L:L,MATCH($C43,'Policy Characteristics'!$C:$C,0)))</f>
        <v>conventional-pollutant-standards.html</v>
      </c>
    </row>
    <row r="44" spans="1:18" s="2" customFormat="1" x14ac:dyDescent="0.25">
      <c r="A44" s="340" t="str">
        <f>IF(ISBLANK(INDEX('Policy Characteristics'!A:A,MATCH($C44,'Policy Characteristics'!$C:$C,0))),"",INDEX('Policy Characteristics'!A:A,MATCH($C44,'Policy Characteristics'!$C:$C,0)))</f>
        <v>Transportation</v>
      </c>
      <c r="B44" s="340" t="str">
        <f>IF(ISBLANK(INDEX('Policy Characteristics'!B:B,MATCH($C44,'Policy Characteristics'!$C:$C,0))),"",INDEX('Policy Characteristics'!B:B,MATCH($C44,'Policy Characteristics'!$C:$C,0)))</f>
        <v>Conventional Pollutant Standards</v>
      </c>
      <c r="C44" s="342" t="str">
        <f t="shared" si="2"/>
        <v>Percentage Reduction of Separately Regulated Pollutants</v>
      </c>
      <c r="D44" s="2" t="s">
        <v>43</v>
      </c>
      <c r="E44" s="2" t="s">
        <v>2252</v>
      </c>
      <c r="F44" s="2" t="s">
        <v>43</v>
      </c>
      <c r="G44" s="2" t="s">
        <v>2252</v>
      </c>
      <c r="H44" s="193">
        <v>342</v>
      </c>
      <c r="I44" s="53" t="s">
        <v>45</v>
      </c>
      <c r="J44" s="342" t="str">
        <f>IF(ISBLANK(INDEX('Policy Characteristics'!D:D,MATCH($C44,'Policy Characteristics'!$C:$C,0))),"",INDEX('Policy Characteristics'!D:D,MATCH($C44,'Policy Characteristics'!$C:$C,0)))</f>
        <v>Conventional Pollutant Standard</v>
      </c>
      <c r="K44" s="340" t="str">
        <f>IF(ISBLANK(INDEX('Policy Characteristics'!E:E,MATCH($C44,'Policy Characteristics'!$C:$C,0))),"",INDEX('Policy Characteristics'!E:E,MATCH($C44,'Policy Characteristics'!$C:$C,0)))</f>
        <v>trans reduce regulated pollutants</v>
      </c>
      <c r="L44" s="362">
        <f>IF(ISBLANK(INDEX('Policy Characteristics'!F:F,MATCH($C44,'Policy Characteristics'!$C:$C,0))),"",INDEX('Policy Characteristics'!F:F,MATCH($C44,'Policy Characteristics'!$C:$C,0)))</f>
        <v>0</v>
      </c>
      <c r="M44" s="362">
        <f>IF(ISBLANK(INDEX('Policy Characteristics'!G:G,MATCH($C44,'Policy Characteristics'!$C:$C,0))),"",INDEX('Policy Characteristics'!G:G,MATCH($C44,'Policy Characteristics'!$C:$C,0)))</f>
        <v>1</v>
      </c>
      <c r="N44" s="362">
        <f>IF(ISBLANK(INDEX('Policy Characteristics'!H:H,MATCH($C44,'Policy Characteristics'!$C:$C,0))),"",INDEX('Policy Characteristics'!H:H,MATCH($C44,'Policy Characteristics'!$C:$C,0)))</f>
        <v>0.02</v>
      </c>
      <c r="O44" s="340" t="str">
        <f>IF(ISBLANK(INDEX('Policy Characteristics'!I:I,MATCH($C44,'Policy Characteristics'!$C:$C,0))),"",INDEX('Policy Characteristics'!I:I,MATCH($C44,'Policy Characteristics'!$C:$C,0)))</f>
        <v>% reduction in emissions</v>
      </c>
      <c r="P44" s="340"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4" s="340" t="str">
        <f>IF(ISBLANK(INDEX('Policy Characteristics'!K:K,MATCH($C44,'Policy Characteristics'!$C:$C,0))),"",INDEX('Policy Characteristics'!K:K,MATCH($C44,'Policy Characteristics'!$C:$C,0)))</f>
        <v>transportation-sector-main.html#conv-pol-stds</v>
      </c>
      <c r="R44" s="340" t="str">
        <f>IF(ISBLANK(INDEX('Policy Characteristics'!L:L,MATCH($C44,'Policy Characteristics'!$C:$C,0))),"",INDEX('Policy Characteristics'!L:L,MATCH($C44,'Policy Characteristics'!$C:$C,0)))</f>
        <v>conventional-pollutant-standards.html</v>
      </c>
    </row>
    <row r="45" spans="1:18" s="2" customFormat="1" x14ac:dyDescent="0.25">
      <c r="A45" s="340" t="str">
        <f>IF(ISBLANK(INDEX('Policy Characteristics'!A:A,MATCH($C45,'Policy Characteristics'!$C:$C,0))),"",INDEX('Policy Characteristics'!A:A,MATCH($C45,'Policy Characteristics'!$C:$C,0)))</f>
        <v>Transportation</v>
      </c>
      <c r="B45" s="340" t="str">
        <f>IF(ISBLANK(INDEX('Policy Characteristics'!B:B,MATCH($C45,'Policy Characteristics'!$C:$C,0))),"",INDEX('Policy Characteristics'!B:B,MATCH($C45,'Policy Characteristics'!$C:$C,0)))</f>
        <v>Conventional Pollutant Standards</v>
      </c>
      <c r="C45" s="342" t="str">
        <f t="shared" si="2"/>
        <v>Percentage Reduction of Separately Regulated Pollutants</v>
      </c>
      <c r="D45" s="2" t="s">
        <v>43</v>
      </c>
      <c r="E45" s="2" t="s">
        <v>2254</v>
      </c>
      <c r="F45" s="2" t="s">
        <v>43</v>
      </c>
      <c r="G45" s="2" t="s">
        <v>2254</v>
      </c>
      <c r="H45" s="193">
        <v>343</v>
      </c>
      <c r="I45" s="53" t="s">
        <v>45</v>
      </c>
      <c r="J45" s="342" t="str">
        <f>IF(ISBLANK(INDEX('Policy Characteristics'!D:D,MATCH($C45,'Policy Characteristics'!$C:$C,0))),"",INDEX('Policy Characteristics'!D:D,MATCH($C45,'Policy Characteristics'!$C:$C,0)))</f>
        <v>Conventional Pollutant Standard</v>
      </c>
      <c r="K45" s="340" t="str">
        <f>IF(ISBLANK(INDEX('Policy Characteristics'!E:E,MATCH($C45,'Policy Characteristics'!$C:$C,0))),"",INDEX('Policy Characteristics'!E:E,MATCH($C45,'Policy Characteristics'!$C:$C,0)))</f>
        <v>trans reduce regulated pollutants</v>
      </c>
      <c r="L45" s="362">
        <f>IF(ISBLANK(INDEX('Policy Characteristics'!F:F,MATCH($C45,'Policy Characteristics'!$C:$C,0))),"",INDEX('Policy Characteristics'!F:F,MATCH($C45,'Policy Characteristics'!$C:$C,0)))</f>
        <v>0</v>
      </c>
      <c r="M45" s="362">
        <f>IF(ISBLANK(INDEX('Policy Characteristics'!G:G,MATCH($C45,'Policy Characteristics'!$C:$C,0))),"",INDEX('Policy Characteristics'!G:G,MATCH($C45,'Policy Characteristics'!$C:$C,0)))</f>
        <v>1</v>
      </c>
      <c r="N45" s="362">
        <f>IF(ISBLANK(INDEX('Policy Characteristics'!H:H,MATCH($C45,'Policy Characteristics'!$C:$C,0))),"",INDEX('Policy Characteristics'!H:H,MATCH($C45,'Policy Characteristics'!$C:$C,0)))</f>
        <v>0.02</v>
      </c>
      <c r="O45" s="340" t="str">
        <f>IF(ISBLANK(INDEX('Policy Characteristics'!I:I,MATCH($C45,'Policy Characteristics'!$C:$C,0))),"",INDEX('Policy Characteristics'!I:I,MATCH($C45,'Policy Characteristics'!$C:$C,0)))</f>
        <v>% reduction in emissions</v>
      </c>
      <c r="P45" s="340"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5" s="340" t="str">
        <f>IF(ISBLANK(INDEX('Policy Characteristics'!K:K,MATCH($C45,'Policy Characteristics'!$C:$C,0))),"",INDEX('Policy Characteristics'!K:K,MATCH($C45,'Policy Characteristics'!$C:$C,0)))</f>
        <v>transportation-sector-main.html#conv-pol-stds</v>
      </c>
      <c r="R45" s="340" t="str">
        <f>IF(ISBLANK(INDEX('Policy Characteristics'!L:L,MATCH($C45,'Policy Characteristics'!$C:$C,0))),"",INDEX('Policy Characteristics'!L:L,MATCH($C45,'Policy Characteristics'!$C:$C,0)))</f>
        <v>conventional-pollutant-standards.html</v>
      </c>
    </row>
    <row r="46" spans="1:18" s="2" customFormat="1" x14ac:dyDescent="0.25">
      <c r="A46" s="340" t="str">
        <f>IF(ISBLANK(INDEX('Policy Characteristics'!A:A,MATCH($C46,'Policy Characteristics'!$C:$C,0))),"",INDEX('Policy Characteristics'!A:A,MATCH($C46,'Policy Characteristics'!$C:$C,0)))</f>
        <v>Transportation</v>
      </c>
      <c r="B46" s="340" t="str">
        <f>IF(ISBLANK(INDEX('Policy Characteristics'!B:B,MATCH($C46,'Policy Characteristics'!$C:$C,0))),"",INDEX('Policy Characteristics'!B:B,MATCH($C46,'Policy Characteristics'!$C:$C,0)))</f>
        <v>Conventional Pollutant Standards</v>
      </c>
      <c r="C46" s="342" t="str">
        <f t="shared" si="2"/>
        <v>Percentage Reduction of Separately Regulated Pollutants</v>
      </c>
      <c r="D46" s="2" t="s">
        <v>43</v>
      </c>
      <c r="E46" s="2" t="s">
        <v>2256</v>
      </c>
      <c r="F46" s="2" t="s">
        <v>43</v>
      </c>
      <c r="G46" s="2" t="s">
        <v>2346</v>
      </c>
      <c r="H46" s="193">
        <v>344</v>
      </c>
      <c r="I46" s="53" t="s">
        <v>45</v>
      </c>
      <c r="J46" s="342" t="str">
        <f>IF(ISBLANK(INDEX('Policy Characteristics'!D:D,MATCH($C46,'Policy Characteristics'!$C:$C,0))),"",INDEX('Policy Characteristics'!D:D,MATCH($C46,'Policy Characteristics'!$C:$C,0)))</f>
        <v>Conventional Pollutant Standard</v>
      </c>
      <c r="K46" s="340" t="str">
        <f>IF(ISBLANK(INDEX('Policy Characteristics'!E:E,MATCH($C46,'Policy Characteristics'!$C:$C,0))),"",INDEX('Policy Characteristics'!E:E,MATCH($C46,'Policy Characteristics'!$C:$C,0)))</f>
        <v>trans reduce regulated pollutants</v>
      </c>
      <c r="L46" s="362">
        <f>IF(ISBLANK(INDEX('Policy Characteristics'!F:F,MATCH($C46,'Policy Characteristics'!$C:$C,0))),"",INDEX('Policy Characteristics'!F:F,MATCH($C46,'Policy Characteristics'!$C:$C,0)))</f>
        <v>0</v>
      </c>
      <c r="M46" s="362">
        <f>IF(ISBLANK(INDEX('Policy Characteristics'!G:G,MATCH($C46,'Policy Characteristics'!$C:$C,0))),"",INDEX('Policy Characteristics'!G:G,MATCH($C46,'Policy Characteristics'!$C:$C,0)))</f>
        <v>1</v>
      </c>
      <c r="N46" s="362">
        <f>IF(ISBLANK(INDEX('Policy Characteristics'!H:H,MATCH($C46,'Policy Characteristics'!$C:$C,0))),"",INDEX('Policy Characteristics'!H:H,MATCH($C46,'Policy Characteristics'!$C:$C,0)))</f>
        <v>0.02</v>
      </c>
      <c r="O46" s="340" t="str">
        <f>IF(ISBLANK(INDEX('Policy Characteristics'!I:I,MATCH($C46,'Policy Characteristics'!$C:$C,0))),"",INDEX('Policy Characteristics'!I:I,MATCH($C46,'Policy Characteristics'!$C:$C,0)))</f>
        <v>% reduction in emissions</v>
      </c>
      <c r="P46" s="340"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6" s="340" t="str">
        <f>IF(ISBLANK(INDEX('Policy Characteristics'!K:K,MATCH($C46,'Policy Characteristics'!$C:$C,0))),"",INDEX('Policy Characteristics'!K:K,MATCH($C46,'Policy Characteristics'!$C:$C,0)))</f>
        <v>transportation-sector-main.html#conv-pol-stds</v>
      </c>
      <c r="R46" s="340" t="str">
        <f>IF(ISBLANK(INDEX('Policy Characteristics'!L:L,MATCH($C46,'Policy Characteristics'!$C:$C,0))),"",INDEX('Policy Characteristics'!L:L,MATCH($C46,'Policy Characteristics'!$C:$C,0)))</f>
        <v>conventional-pollutant-standards.html</v>
      </c>
    </row>
    <row r="47" spans="1:18" s="2" customFormat="1" x14ac:dyDescent="0.25">
      <c r="A47" s="340" t="str">
        <f>IF(ISBLANK(INDEX('Policy Characteristics'!A:A,MATCH($C47,'Policy Characteristics'!$C:$C,0))),"",INDEX('Policy Characteristics'!A:A,MATCH($C47,'Policy Characteristics'!$C:$C,0)))</f>
        <v>Transportation</v>
      </c>
      <c r="B47" s="340" t="str">
        <f>IF(ISBLANK(INDEX('Policy Characteristics'!B:B,MATCH($C47,'Policy Characteristics'!$C:$C,0))),"",INDEX('Policy Characteristics'!B:B,MATCH($C47,'Policy Characteristics'!$C:$C,0)))</f>
        <v>Conventional Pollutant Standards</v>
      </c>
      <c r="C47" s="342" t="str">
        <f t="shared" si="2"/>
        <v>Percentage Reduction of Separately Regulated Pollutants</v>
      </c>
      <c r="D47" s="2" t="s">
        <v>43</v>
      </c>
      <c r="E47" s="2" t="s">
        <v>2257</v>
      </c>
      <c r="F47" s="2" t="s">
        <v>43</v>
      </c>
      <c r="G47" s="2" t="s">
        <v>2257</v>
      </c>
      <c r="H47" s="193">
        <v>345</v>
      </c>
      <c r="I47" s="9" t="s">
        <v>46</v>
      </c>
      <c r="J47" s="342" t="str">
        <f>IF(ISBLANK(INDEX('Policy Characteristics'!D:D,MATCH($C47,'Policy Characteristics'!$C:$C,0))),"",INDEX('Policy Characteristics'!D:D,MATCH($C47,'Policy Characteristics'!$C:$C,0)))</f>
        <v>Conventional Pollutant Standard</v>
      </c>
      <c r="K47" s="340" t="str">
        <f>IF(ISBLANK(INDEX('Policy Characteristics'!E:E,MATCH($C47,'Policy Characteristics'!$C:$C,0))),"",INDEX('Policy Characteristics'!E:E,MATCH($C47,'Policy Characteristics'!$C:$C,0)))</f>
        <v>trans reduce regulated pollutants</v>
      </c>
      <c r="L47" s="362">
        <f>IF(ISBLANK(INDEX('Policy Characteristics'!F:F,MATCH($C47,'Policy Characteristics'!$C:$C,0))),"",INDEX('Policy Characteristics'!F:F,MATCH($C47,'Policy Characteristics'!$C:$C,0)))</f>
        <v>0</v>
      </c>
      <c r="M47" s="362">
        <f>IF(ISBLANK(INDEX('Policy Characteristics'!G:G,MATCH($C47,'Policy Characteristics'!$C:$C,0))),"",INDEX('Policy Characteristics'!G:G,MATCH($C47,'Policy Characteristics'!$C:$C,0)))</f>
        <v>1</v>
      </c>
      <c r="N47" s="362">
        <f>IF(ISBLANK(INDEX('Policy Characteristics'!H:H,MATCH($C47,'Policy Characteristics'!$C:$C,0))),"",INDEX('Policy Characteristics'!H:H,MATCH($C47,'Policy Characteristics'!$C:$C,0)))</f>
        <v>0.02</v>
      </c>
      <c r="O47" s="340" t="str">
        <f>IF(ISBLANK(INDEX('Policy Characteristics'!I:I,MATCH($C47,'Policy Characteristics'!$C:$C,0))),"",INDEX('Policy Characteristics'!I:I,MATCH($C47,'Policy Characteristics'!$C:$C,0)))</f>
        <v>% reduction in emissions</v>
      </c>
      <c r="P47" s="340"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7" s="340" t="str">
        <f>IF(ISBLANK(INDEX('Policy Characteristics'!K:K,MATCH($C47,'Policy Characteristics'!$C:$C,0))),"",INDEX('Policy Characteristics'!K:K,MATCH($C47,'Policy Characteristics'!$C:$C,0)))</f>
        <v>transportation-sector-main.html#conv-pol-stds</v>
      </c>
      <c r="R47" s="340" t="str">
        <f>IF(ISBLANK(INDEX('Policy Characteristics'!L:L,MATCH($C47,'Policy Characteristics'!$C:$C,0))),"",INDEX('Policy Characteristics'!L:L,MATCH($C47,'Policy Characteristics'!$C:$C,0)))</f>
        <v>conventional-pollutant-standards.html</v>
      </c>
    </row>
    <row r="48" spans="1:18" s="2" customFormat="1" x14ac:dyDescent="0.25">
      <c r="A48" s="340" t="str">
        <f>IF(ISBLANK(INDEX('Policy Characteristics'!A:A,MATCH($C48,'Policy Characteristics'!$C:$C,0))),"",INDEX('Policy Characteristics'!A:A,MATCH($C48,'Policy Characteristics'!$C:$C,0)))</f>
        <v>Transportation</v>
      </c>
      <c r="B48" s="340" t="str">
        <f>IF(ISBLANK(INDEX('Policy Characteristics'!B:B,MATCH($C48,'Policy Characteristics'!$C:$C,0))),"",INDEX('Policy Characteristics'!B:B,MATCH($C48,'Policy Characteristics'!$C:$C,0)))</f>
        <v>Conventional Pollutant Standards</v>
      </c>
      <c r="C48" s="342" t="str">
        <f t="shared" si="2"/>
        <v>Percentage Reduction of Separately Regulated Pollutants</v>
      </c>
      <c r="D48" s="2" t="s">
        <v>43</v>
      </c>
      <c r="E48" s="2" t="s">
        <v>2259</v>
      </c>
      <c r="F48" s="2" t="s">
        <v>43</v>
      </c>
      <c r="G48" s="2" t="s">
        <v>2259</v>
      </c>
      <c r="H48" s="193">
        <v>346</v>
      </c>
      <c r="I48" s="53" t="s">
        <v>45</v>
      </c>
      <c r="J48" s="342" t="str">
        <f>IF(ISBLANK(INDEX('Policy Characteristics'!D:D,MATCH($C48,'Policy Characteristics'!$C:$C,0))),"",INDEX('Policy Characteristics'!D:D,MATCH($C48,'Policy Characteristics'!$C:$C,0)))</f>
        <v>Conventional Pollutant Standard</v>
      </c>
      <c r="K48" s="340" t="str">
        <f>IF(ISBLANK(INDEX('Policy Characteristics'!E:E,MATCH($C48,'Policy Characteristics'!$C:$C,0))),"",INDEX('Policy Characteristics'!E:E,MATCH($C48,'Policy Characteristics'!$C:$C,0)))</f>
        <v>trans reduce regulated pollutants</v>
      </c>
      <c r="L48" s="362">
        <f>IF(ISBLANK(INDEX('Policy Characteristics'!F:F,MATCH($C48,'Policy Characteristics'!$C:$C,0))),"",INDEX('Policy Characteristics'!F:F,MATCH($C48,'Policy Characteristics'!$C:$C,0)))</f>
        <v>0</v>
      </c>
      <c r="M48" s="362">
        <f>IF(ISBLANK(INDEX('Policy Characteristics'!G:G,MATCH($C48,'Policy Characteristics'!$C:$C,0))),"",INDEX('Policy Characteristics'!G:G,MATCH($C48,'Policy Characteristics'!$C:$C,0)))</f>
        <v>1</v>
      </c>
      <c r="N48" s="362">
        <f>IF(ISBLANK(INDEX('Policy Characteristics'!H:H,MATCH($C48,'Policy Characteristics'!$C:$C,0))),"",INDEX('Policy Characteristics'!H:H,MATCH($C48,'Policy Characteristics'!$C:$C,0)))</f>
        <v>0.02</v>
      </c>
      <c r="O48" s="340" t="str">
        <f>IF(ISBLANK(INDEX('Policy Characteristics'!I:I,MATCH($C48,'Policy Characteristics'!$C:$C,0))),"",INDEX('Policy Characteristics'!I:I,MATCH($C48,'Policy Characteristics'!$C:$C,0)))</f>
        <v>% reduction in emissions</v>
      </c>
      <c r="P48" s="340"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8" s="340" t="str">
        <f>IF(ISBLANK(INDEX('Policy Characteristics'!K:K,MATCH($C48,'Policy Characteristics'!$C:$C,0))),"",INDEX('Policy Characteristics'!K:K,MATCH($C48,'Policy Characteristics'!$C:$C,0)))</f>
        <v>transportation-sector-main.html#conv-pol-stds</v>
      </c>
      <c r="R48" s="340" t="str">
        <f>IF(ISBLANK(INDEX('Policy Characteristics'!L:L,MATCH($C48,'Policy Characteristics'!$C:$C,0))),"",INDEX('Policy Characteristics'!L:L,MATCH($C48,'Policy Characteristics'!$C:$C,0)))</f>
        <v>conventional-pollutant-standards.html</v>
      </c>
    </row>
    <row r="49" spans="1:18" s="2" customFormat="1" x14ac:dyDescent="0.25">
      <c r="A49" s="340" t="str">
        <f>IF(ISBLANK(INDEX('Policy Characteristics'!A:A,MATCH($C49,'Policy Characteristics'!$C:$C,0))),"",INDEX('Policy Characteristics'!A:A,MATCH($C49,'Policy Characteristics'!$C:$C,0)))</f>
        <v>Transportation</v>
      </c>
      <c r="B49" s="340" t="str">
        <f>IF(ISBLANK(INDEX('Policy Characteristics'!B:B,MATCH($C49,'Policy Characteristics'!$C:$C,0))),"",INDEX('Policy Characteristics'!B:B,MATCH($C49,'Policy Characteristics'!$C:$C,0)))</f>
        <v>Conventional Pollutant Standards</v>
      </c>
      <c r="C49" s="342" t="str">
        <f t="shared" si="2"/>
        <v>Percentage Reduction of Separately Regulated Pollutants</v>
      </c>
      <c r="D49" s="2" t="s">
        <v>43</v>
      </c>
      <c r="E49" s="2" t="s">
        <v>2261</v>
      </c>
      <c r="F49" s="2" t="s">
        <v>43</v>
      </c>
      <c r="G49" s="2" t="s">
        <v>2261</v>
      </c>
      <c r="H49" s="193">
        <v>347</v>
      </c>
      <c r="I49" s="53" t="s">
        <v>45</v>
      </c>
      <c r="J49" s="342" t="str">
        <f>IF(ISBLANK(INDEX('Policy Characteristics'!D:D,MATCH($C49,'Policy Characteristics'!$C:$C,0))),"",INDEX('Policy Characteristics'!D:D,MATCH($C49,'Policy Characteristics'!$C:$C,0)))</f>
        <v>Conventional Pollutant Standard</v>
      </c>
      <c r="K49" s="340" t="str">
        <f>IF(ISBLANK(INDEX('Policy Characteristics'!E:E,MATCH($C49,'Policy Characteristics'!$C:$C,0))),"",INDEX('Policy Characteristics'!E:E,MATCH($C49,'Policy Characteristics'!$C:$C,0)))</f>
        <v>trans reduce regulated pollutants</v>
      </c>
      <c r="L49" s="362">
        <f>IF(ISBLANK(INDEX('Policy Characteristics'!F:F,MATCH($C49,'Policy Characteristics'!$C:$C,0))),"",INDEX('Policy Characteristics'!F:F,MATCH($C49,'Policy Characteristics'!$C:$C,0)))</f>
        <v>0</v>
      </c>
      <c r="M49" s="362">
        <f>IF(ISBLANK(INDEX('Policy Characteristics'!G:G,MATCH($C49,'Policy Characteristics'!$C:$C,0))),"",INDEX('Policy Characteristics'!G:G,MATCH($C49,'Policy Characteristics'!$C:$C,0)))</f>
        <v>1</v>
      </c>
      <c r="N49" s="362">
        <f>IF(ISBLANK(INDEX('Policy Characteristics'!H:H,MATCH($C49,'Policy Characteristics'!$C:$C,0))),"",INDEX('Policy Characteristics'!H:H,MATCH($C49,'Policy Characteristics'!$C:$C,0)))</f>
        <v>0.02</v>
      </c>
      <c r="O49" s="340" t="str">
        <f>IF(ISBLANK(INDEX('Policy Characteristics'!I:I,MATCH($C49,'Policy Characteristics'!$C:$C,0))),"",INDEX('Policy Characteristics'!I:I,MATCH($C49,'Policy Characteristics'!$C:$C,0)))</f>
        <v>% reduction in emissions</v>
      </c>
      <c r="P49" s="340"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9" s="340" t="str">
        <f>IF(ISBLANK(INDEX('Policy Characteristics'!K:K,MATCH($C49,'Policy Characteristics'!$C:$C,0))),"",INDEX('Policy Characteristics'!K:K,MATCH($C49,'Policy Characteristics'!$C:$C,0)))</f>
        <v>transportation-sector-main.html#conv-pol-stds</v>
      </c>
      <c r="R49" s="340" t="str">
        <f>IF(ISBLANK(INDEX('Policy Characteristics'!L:L,MATCH($C49,'Policy Characteristics'!$C:$C,0))),"",INDEX('Policy Characteristics'!L:L,MATCH($C49,'Policy Characteristics'!$C:$C,0)))</f>
        <v>conventional-pollutant-standards.html</v>
      </c>
    </row>
    <row r="50" spans="1:18" s="2" customFormat="1" x14ac:dyDescent="0.25">
      <c r="A50" s="340" t="str">
        <f>IF(ISBLANK(INDEX('Policy Characteristics'!A:A,MATCH($C50,'Policy Characteristics'!$C:$C,0))),"",INDEX('Policy Characteristics'!A:A,MATCH($C50,'Policy Characteristics'!$C:$C,0)))</f>
        <v>Transportation</v>
      </c>
      <c r="B50" s="340" t="str">
        <f>IF(ISBLANK(INDEX('Policy Characteristics'!B:B,MATCH($C50,'Policy Characteristics'!$C:$C,0))),"",INDEX('Policy Characteristics'!B:B,MATCH($C50,'Policy Characteristics'!$C:$C,0)))</f>
        <v>Conventional Pollutant Standards</v>
      </c>
      <c r="C50" s="342" t="str">
        <f t="shared" si="2"/>
        <v>Percentage Reduction of Separately Regulated Pollutants</v>
      </c>
      <c r="D50" s="2" t="s">
        <v>43</v>
      </c>
      <c r="E50" s="2" t="s">
        <v>2263</v>
      </c>
      <c r="F50" s="2" t="s">
        <v>43</v>
      </c>
      <c r="G50" s="2" t="s">
        <v>2263</v>
      </c>
      <c r="H50" s="193">
        <v>348</v>
      </c>
      <c r="I50" s="9" t="s">
        <v>46</v>
      </c>
      <c r="J50" s="342" t="str">
        <f>IF(ISBLANK(INDEX('Policy Characteristics'!D:D,MATCH($C50,'Policy Characteristics'!$C:$C,0))),"",INDEX('Policy Characteristics'!D:D,MATCH($C50,'Policy Characteristics'!$C:$C,0)))</f>
        <v>Conventional Pollutant Standard</v>
      </c>
      <c r="K50" s="340" t="str">
        <f>IF(ISBLANK(INDEX('Policy Characteristics'!E:E,MATCH($C50,'Policy Characteristics'!$C:$C,0))),"",INDEX('Policy Characteristics'!E:E,MATCH($C50,'Policy Characteristics'!$C:$C,0)))</f>
        <v>trans reduce regulated pollutants</v>
      </c>
      <c r="L50" s="362">
        <f>IF(ISBLANK(INDEX('Policy Characteristics'!F:F,MATCH($C50,'Policy Characteristics'!$C:$C,0))),"",INDEX('Policy Characteristics'!F:F,MATCH($C50,'Policy Characteristics'!$C:$C,0)))</f>
        <v>0</v>
      </c>
      <c r="M50" s="362">
        <f>IF(ISBLANK(INDEX('Policy Characteristics'!G:G,MATCH($C50,'Policy Characteristics'!$C:$C,0))),"",INDEX('Policy Characteristics'!G:G,MATCH($C50,'Policy Characteristics'!$C:$C,0)))</f>
        <v>1</v>
      </c>
      <c r="N50" s="362">
        <f>IF(ISBLANK(INDEX('Policy Characteristics'!H:H,MATCH($C50,'Policy Characteristics'!$C:$C,0))),"",INDEX('Policy Characteristics'!H:H,MATCH($C50,'Policy Characteristics'!$C:$C,0)))</f>
        <v>0.02</v>
      </c>
      <c r="O50" s="340" t="str">
        <f>IF(ISBLANK(INDEX('Policy Characteristics'!I:I,MATCH($C50,'Policy Characteristics'!$C:$C,0))),"",INDEX('Policy Characteristics'!I:I,MATCH($C50,'Policy Characteristics'!$C:$C,0)))</f>
        <v>% reduction in emissions</v>
      </c>
      <c r="P50" s="340"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0" s="340" t="str">
        <f>IF(ISBLANK(INDEX('Policy Characteristics'!K:K,MATCH($C50,'Policy Characteristics'!$C:$C,0))),"",INDEX('Policy Characteristics'!K:K,MATCH($C50,'Policy Characteristics'!$C:$C,0)))</f>
        <v>transportation-sector-main.html#conv-pol-stds</v>
      </c>
      <c r="R50" s="340" t="str">
        <f>IF(ISBLANK(INDEX('Policy Characteristics'!L:L,MATCH($C50,'Policy Characteristics'!$C:$C,0))),"",INDEX('Policy Characteristics'!L:L,MATCH($C50,'Policy Characteristics'!$C:$C,0)))</f>
        <v>conventional-pollutant-standards.html</v>
      </c>
    </row>
    <row r="51" spans="1:18" s="2" customFormat="1" x14ac:dyDescent="0.25">
      <c r="A51" s="340" t="str">
        <f>IF(ISBLANK(INDEX('Policy Characteristics'!A:A,MATCH($C51,'Policy Characteristics'!$C:$C,0))),"",INDEX('Policy Characteristics'!A:A,MATCH($C51,'Policy Characteristics'!$C:$C,0)))</f>
        <v>Transportation</v>
      </c>
      <c r="B51" s="340" t="str">
        <f>IF(ISBLANK(INDEX('Policy Characteristics'!B:B,MATCH($C51,'Policy Characteristics'!$C:$C,0))),"",INDEX('Policy Characteristics'!B:B,MATCH($C51,'Policy Characteristics'!$C:$C,0)))</f>
        <v>Conventional Pollutant Standards</v>
      </c>
      <c r="C51" s="342" t="str">
        <f t="shared" si="2"/>
        <v>Percentage Reduction of Separately Regulated Pollutants</v>
      </c>
      <c r="D51" s="2" t="s">
        <v>43</v>
      </c>
      <c r="E51" s="2" t="s">
        <v>2265</v>
      </c>
      <c r="F51" s="2" t="s">
        <v>43</v>
      </c>
      <c r="G51" s="2" t="s">
        <v>2265</v>
      </c>
      <c r="H51" s="193">
        <v>349</v>
      </c>
      <c r="I51" s="9" t="s">
        <v>46</v>
      </c>
      <c r="J51" s="342" t="str">
        <f>IF(ISBLANK(INDEX('Policy Characteristics'!D:D,MATCH($C51,'Policy Characteristics'!$C:$C,0))),"",INDEX('Policy Characteristics'!D:D,MATCH($C51,'Policy Characteristics'!$C:$C,0)))</f>
        <v>Conventional Pollutant Standard</v>
      </c>
      <c r="K51" s="340" t="str">
        <f>IF(ISBLANK(INDEX('Policy Characteristics'!E:E,MATCH($C51,'Policy Characteristics'!$C:$C,0))),"",INDEX('Policy Characteristics'!E:E,MATCH($C51,'Policy Characteristics'!$C:$C,0)))</f>
        <v>trans reduce regulated pollutants</v>
      </c>
      <c r="L51" s="362">
        <f>IF(ISBLANK(INDEX('Policy Characteristics'!F:F,MATCH($C51,'Policy Characteristics'!$C:$C,0))),"",INDEX('Policy Characteristics'!F:F,MATCH($C51,'Policy Characteristics'!$C:$C,0)))</f>
        <v>0</v>
      </c>
      <c r="M51" s="362">
        <f>IF(ISBLANK(INDEX('Policy Characteristics'!G:G,MATCH($C51,'Policy Characteristics'!$C:$C,0))),"",INDEX('Policy Characteristics'!G:G,MATCH($C51,'Policy Characteristics'!$C:$C,0)))</f>
        <v>1</v>
      </c>
      <c r="N51" s="362">
        <f>IF(ISBLANK(INDEX('Policy Characteristics'!H:H,MATCH($C51,'Policy Characteristics'!$C:$C,0))),"",INDEX('Policy Characteristics'!H:H,MATCH($C51,'Policy Characteristics'!$C:$C,0)))</f>
        <v>0.02</v>
      </c>
      <c r="O51" s="340" t="str">
        <f>IF(ISBLANK(INDEX('Policy Characteristics'!I:I,MATCH($C51,'Policy Characteristics'!$C:$C,0))),"",INDEX('Policy Characteristics'!I:I,MATCH($C51,'Policy Characteristics'!$C:$C,0)))</f>
        <v>% reduction in emissions</v>
      </c>
      <c r="P51" s="340"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1" s="340" t="str">
        <f>IF(ISBLANK(INDEX('Policy Characteristics'!K:K,MATCH($C51,'Policy Characteristics'!$C:$C,0))),"",INDEX('Policy Characteristics'!K:K,MATCH($C51,'Policy Characteristics'!$C:$C,0)))</f>
        <v>transportation-sector-main.html#conv-pol-stds</v>
      </c>
      <c r="R51" s="340" t="str">
        <f>IF(ISBLANK(INDEX('Policy Characteristics'!L:L,MATCH($C51,'Policy Characteristics'!$C:$C,0))),"",INDEX('Policy Characteristics'!L:L,MATCH($C51,'Policy Characteristics'!$C:$C,0)))</f>
        <v>conventional-pollutant-standards.html</v>
      </c>
    </row>
    <row r="52" spans="1:18" s="2" customFormat="1" x14ac:dyDescent="0.25">
      <c r="A52" s="340" t="str">
        <f>IF(ISBLANK(INDEX('Policy Characteristics'!A:A,MATCH($C52,'Policy Characteristics'!$C:$C,0))),"",INDEX('Policy Characteristics'!A:A,MATCH($C52,'Policy Characteristics'!$C:$C,0)))</f>
        <v>Transportation</v>
      </c>
      <c r="B52" s="340" t="str">
        <f>IF(ISBLANK(INDEX('Policy Characteristics'!B:B,MATCH($C52,'Policy Characteristics'!$C:$C,0))),"",INDEX('Policy Characteristics'!B:B,MATCH($C52,'Policy Characteristics'!$C:$C,0)))</f>
        <v>Conventional Pollutant Standards</v>
      </c>
      <c r="C52" s="342" t="str">
        <f t="shared" si="2"/>
        <v>Percentage Reduction of Separately Regulated Pollutants</v>
      </c>
      <c r="D52" s="2" t="s">
        <v>118</v>
      </c>
      <c r="E52" s="2" t="s">
        <v>2249</v>
      </c>
      <c r="F52" s="2" t="s">
        <v>118</v>
      </c>
      <c r="G52" s="2" t="s">
        <v>2474</v>
      </c>
      <c r="H52" s="193">
        <v>350</v>
      </c>
      <c r="I52" s="53" t="s">
        <v>45</v>
      </c>
      <c r="J52" s="342" t="str">
        <f>IF(ISBLANK(INDEX('Policy Characteristics'!D:D,MATCH($C52,'Policy Characteristics'!$C:$C,0))),"",INDEX('Policy Characteristics'!D:D,MATCH($C52,'Policy Characteristics'!$C:$C,0)))</f>
        <v>Conventional Pollutant Standard</v>
      </c>
      <c r="K52" s="340" t="str">
        <f>IF(ISBLANK(INDEX('Policy Characteristics'!E:E,MATCH($C52,'Policy Characteristics'!$C:$C,0))),"",INDEX('Policy Characteristics'!E:E,MATCH($C52,'Policy Characteristics'!$C:$C,0)))</f>
        <v>trans reduce regulated pollutants</v>
      </c>
      <c r="L52" s="362">
        <f>IF(ISBLANK(INDEX('Policy Characteristics'!F:F,MATCH($C52,'Policy Characteristics'!$C:$C,0))),"",INDEX('Policy Characteristics'!F:F,MATCH($C52,'Policy Characteristics'!$C:$C,0)))</f>
        <v>0</v>
      </c>
      <c r="M52" s="362">
        <f>IF(ISBLANK(INDEX('Policy Characteristics'!G:G,MATCH($C52,'Policy Characteristics'!$C:$C,0))),"",INDEX('Policy Characteristics'!G:G,MATCH($C52,'Policy Characteristics'!$C:$C,0)))</f>
        <v>1</v>
      </c>
      <c r="N52" s="362">
        <f>IF(ISBLANK(INDEX('Policy Characteristics'!H:H,MATCH($C52,'Policy Characteristics'!$C:$C,0))),"",INDEX('Policy Characteristics'!H:H,MATCH($C52,'Policy Characteristics'!$C:$C,0)))</f>
        <v>0.02</v>
      </c>
      <c r="O52" s="340" t="str">
        <f>IF(ISBLANK(INDEX('Policy Characteristics'!I:I,MATCH($C52,'Policy Characteristics'!$C:$C,0))),"",INDEX('Policy Characteristics'!I:I,MATCH($C52,'Policy Characteristics'!$C:$C,0)))</f>
        <v>% reduction in emissions</v>
      </c>
      <c r="P52" s="340"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2" s="340" t="str">
        <f>IF(ISBLANK(INDEX('Policy Characteristics'!K:K,MATCH($C52,'Policy Characteristics'!$C:$C,0))),"",INDEX('Policy Characteristics'!K:K,MATCH($C52,'Policy Characteristics'!$C:$C,0)))</f>
        <v>transportation-sector-main.html#conv-pol-stds</v>
      </c>
      <c r="R52" s="340" t="str">
        <f>IF(ISBLANK(INDEX('Policy Characteristics'!L:L,MATCH($C52,'Policy Characteristics'!$C:$C,0))),"",INDEX('Policy Characteristics'!L:L,MATCH($C52,'Policy Characteristics'!$C:$C,0)))</f>
        <v>conventional-pollutant-standards.html</v>
      </c>
    </row>
    <row r="53" spans="1:18" s="2" customFormat="1" x14ac:dyDescent="0.25">
      <c r="A53" s="340" t="str">
        <f>IF(ISBLANK(INDEX('Policy Characteristics'!A:A,MATCH($C53,'Policy Characteristics'!$C:$C,0))),"",INDEX('Policy Characteristics'!A:A,MATCH($C53,'Policy Characteristics'!$C:$C,0)))</f>
        <v>Transportation</v>
      </c>
      <c r="B53" s="340" t="str">
        <f>IF(ISBLANK(INDEX('Policy Characteristics'!B:B,MATCH($C53,'Policy Characteristics'!$C:$C,0))),"",INDEX('Policy Characteristics'!B:B,MATCH($C53,'Policy Characteristics'!$C:$C,0)))</f>
        <v>Conventional Pollutant Standards</v>
      </c>
      <c r="C53" s="342" t="str">
        <f t="shared" si="2"/>
        <v>Percentage Reduction of Separately Regulated Pollutants</v>
      </c>
      <c r="D53" s="2" t="s">
        <v>118</v>
      </c>
      <c r="E53" s="2" t="s">
        <v>512</v>
      </c>
      <c r="F53" s="2" t="s">
        <v>118</v>
      </c>
      <c r="G53" s="2" t="s">
        <v>512</v>
      </c>
      <c r="H53" s="193">
        <v>351</v>
      </c>
      <c r="I53" s="53" t="s">
        <v>45</v>
      </c>
      <c r="J53" s="342" t="str">
        <f>IF(ISBLANK(INDEX('Policy Characteristics'!D:D,MATCH($C53,'Policy Characteristics'!$C:$C,0))),"",INDEX('Policy Characteristics'!D:D,MATCH($C53,'Policy Characteristics'!$C:$C,0)))</f>
        <v>Conventional Pollutant Standard</v>
      </c>
      <c r="K53" s="340" t="str">
        <f>IF(ISBLANK(INDEX('Policy Characteristics'!E:E,MATCH($C53,'Policy Characteristics'!$C:$C,0))),"",INDEX('Policy Characteristics'!E:E,MATCH($C53,'Policy Characteristics'!$C:$C,0)))</f>
        <v>trans reduce regulated pollutants</v>
      </c>
      <c r="L53" s="362">
        <f>IF(ISBLANK(INDEX('Policy Characteristics'!F:F,MATCH($C53,'Policy Characteristics'!$C:$C,0))),"",INDEX('Policy Characteristics'!F:F,MATCH($C53,'Policy Characteristics'!$C:$C,0)))</f>
        <v>0</v>
      </c>
      <c r="M53" s="362">
        <f>IF(ISBLANK(INDEX('Policy Characteristics'!G:G,MATCH($C53,'Policy Characteristics'!$C:$C,0))),"",INDEX('Policy Characteristics'!G:G,MATCH($C53,'Policy Characteristics'!$C:$C,0)))</f>
        <v>1</v>
      </c>
      <c r="N53" s="362">
        <f>IF(ISBLANK(INDEX('Policy Characteristics'!H:H,MATCH($C53,'Policy Characteristics'!$C:$C,0))),"",INDEX('Policy Characteristics'!H:H,MATCH($C53,'Policy Characteristics'!$C:$C,0)))</f>
        <v>0.02</v>
      </c>
      <c r="O53" s="340" t="str">
        <f>IF(ISBLANK(INDEX('Policy Characteristics'!I:I,MATCH($C53,'Policy Characteristics'!$C:$C,0))),"",INDEX('Policy Characteristics'!I:I,MATCH($C53,'Policy Characteristics'!$C:$C,0)))</f>
        <v>% reduction in emissions</v>
      </c>
      <c r="P53" s="340"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3" s="340" t="str">
        <f>IF(ISBLANK(INDEX('Policy Characteristics'!K:K,MATCH($C53,'Policy Characteristics'!$C:$C,0))),"",INDEX('Policy Characteristics'!K:K,MATCH($C53,'Policy Characteristics'!$C:$C,0)))</f>
        <v>transportation-sector-main.html#conv-pol-stds</v>
      </c>
      <c r="R53" s="340" t="str">
        <f>IF(ISBLANK(INDEX('Policy Characteristics'!L:L,MATCH($C53,'Policy Characteristics'!$C:$C,0))),"",INDEX('Policy Characteristics'!L:L,MATCH($C53,'Policy Characteristics'!$C:$C,0)))</f>
        <v>conventional-pollutant-standards.html</v>
      </c>
    </row>
    <row r="54" spans="1:18" s="2" customFormat="1" x14ac:dyDescent="0.25">
      <c r="A54" s="340" t="str">
        <f>IF(ISBLANK(INDEX('Policy Characteristics'!A:A,MATCH($C54,'Policy Characteristics'!$C:$C,0))),"",INDEX('Policy Characteristics'!A:A,MATCH($C54,'Policy Characteristics'!$C:$C,0)))</f>
        <v>Transportation</v>
      </c>
      <c r="B54" s="340" t="str">
        <f>IF(ISBLANK(INDEX('Policy Characteristics'!B:B,MATCH($C54,'Policy Characteristics'!$C:$C,0))),"",INDEX('Policy Characteristics'!B:B,MATCH($C54,'Policy Characteristics'!$C:$C,0)))</f>
        <v>Conventional Pollutant Standards</v>
      </c>
      <c r="C54" s="342" t="str">
        <f t="shared" si="2"/>
        <v>Percentage Reduction of Separately Regulated Pollutants</v>
      </c>
      <c r="D54" s="2" t="s">
        <v>118</v>
      </c>
      <c r="E54" s="2" t="s">
        <v>2252</v>
      </c>
      <c r="F54" s="2" t="s">
        <v>118</v>
      </c>
      <c r="G54" s="2" t="s">
        <v>2252</v>
      </c>
      <c r="H54" s="193">
        <v>352</v>
      </c>
      <c r="I54" s="53" t="s">
        <v>45</v>
      </c>
      <c r="J54" s="342" t="str">
        <f>IF(ISBLANK(INDEX('Policy Characteristics'!D:D,MATCH($C54,'Policy Characteristics'!$C:$C,0))),"",INDEX('Policy Characteristics'!D:D,MATCH($C54,'Policy Characteristics'!$C:$C,0)))</f>
        <v>Conventional Pollutant Standard</v>
      </c>
      <c r="K54" s="340" t="str">
        <f>IF(ISBLANK(INDEX('Policy Characteristics'!E:E,MATCH($C54,'Policy Characteristics'!$C:$C,0))),"",INDEX('Policy Characteristics'!E:E,MATCH($C54,'Policy Characteristics'!$C:$C,0)))</f>
        <v>trans reduce regulated pollutants</v>
      </c>
      <c r="L54" s="362">
        <f>IF(ISBLANK(INDEX('Policy Characteristics'!F:F,MATCH($C54,'Policy Characteristics'!$C:$C,0))),"",INDEX('Policy Characteristics'!F:F,MATCH($C54,'Policy Characteristics'!$C:$C,0)))</f>
        <v>0</v>
      </c>
      <c r="M54" s="362">
        <f>IF(ISBLANK(INDEX('Policy Characteristics'!G:G,MATCH($C54,'Policy Characteristics'!$C:$C,0))),"",INDEX('Policy Characteristics'!G:G,MATCH($C54,'Policy Characteristics'!$C:$C,0)))</f>
        <v>1</v>
      </c>
      <c r="N54" s="362">
        <f>IF(ISBLANK(INDEX('Policy Characteristics'!H:H,MATCH($C54,'Policy Characteristics'!$C:$C,0))),"",INDEX('Policy Characteristics'!H:H,MATCH($C54,'Policy Characteristics'!$C:$C,0)))</f>
        <v>0.02</v>
      </c>
      <c r="O54" s="340" t="str">
        <f>IF(ISBLANK(INDEX('Policy Characteristics'!I:I,MATCH($C54,'Policy Characteristics'!$C:$C,0))),"",INDEX('Policy Characteristics'!I:I,MATCH($C54,'Policy Characteristics'!$C:$C,0)))</f>
        <v>% reduction in emissions</v>
      </c>
      <c r="P54" s="340"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4" s="340" t="str">
        <f>IF(ISBLANK(INDEX('Policy Characteristics'!K:K,MATCH($C54,'Policy Characteristics'!$C:$C,0))),"",INDEX('Policy Characteristics'!K:K,MATCH($C54,'Policy Characteristics'!$C:$C,0)))</f>
        <v>transportation-sector-main.html#conv-pol-stds</v>
      </c>
      <c r="R54" s="340" t="str">
        <f>IF(ISBLANK(INDEX('Policy Characteristics'!L:L,MATCH($C54,'Policy Characteristics'!$C:$C,0))),"",INDEX('Policy Characteristics'!L:L,MATCH($C54,'Policy Characteristics'!$C:$C,0)))</f>
        <v>conventional-pollutant-standards.html</v>
      </c>
    </row>
    <row r="55" spans="1:18" s="2" customFormat="1" x14ac:dyDescent="0.25">
      <c r="A55" s="340" t="str">
        <f>IF(ISBLANK(INDEX('Policy Characteristics'!A:A,MATCH($C55,'Policy Characteristics'!$C:$C,0))),"",INDEX('Policy Characteristics'!A:A,MATCH($C55,'Policy Characteristics'!$C:$C,0)))</f>
        <v>Transportation</v>
      </c>
      <c r="B55" s="340" t="str">
        <f>IF(ISBLANK(INDEX('Policy Characteristics'!B:B,MATCH($C55,'Policy Characteristics'!$C:$C,0))),"",INDEX('Policy Characteristics'!B:B,MATCH($C55,'Policy Characteristics'!$C:$C,0)))</f>
        <v>Conventional Pollutant Standards</v>
      </c>
      <c r="C55" s="342" t="str">
        <f t="shared" si="2"/>
        <v>Percentage Reduction of Separately Regulated Pollutants</v>
      </c>
      <c r="D55" s="2" t="s">
        <v>118</v>
      </c>
      <c r="E55" s="2" t="s">
        <v>2254</v>
      </c>
      <c r="F55" s="2" t="s">
        <v>118</v>
      </c>
      <c r="G55" s="2" t="s">
        <v>2254</v>
      </c>
      <c r="H55" s="193">
        <v>353</v>
      </c>
      <c r="I55" s="53" t="s">
        <v>45</v>
      </c>
      <c r="J55" s="342" t="str">
        <f>IF(ISBLANK(INDEX('Policy Characteristics'!D:D,MATCH($C55,'Policy Characteristics'!$C:$C,0))),"",INDEX('Policy Characteristics'!D:D,MATCH($C55,'Policy Characteristics'!$C:$C,0)))</f>
        <v>Conventional Pollutant Standard</v>
      </c>
      <c r="K55" s="340" t="str">
        <f>IF(ISBLANK(INDEX('Policy Characteristics'!E:E,MATCH($C55,'Policy Characteristics'!$C:$C,0))),"",INDEX('Policy Characteristics'!E:E,MATCH($C55,'Policy Characteristics'!$C:$C,0)))</f>
        <v>trans reduce regulated pollutants</v>
      </c>
      <c r="L55" s="362">
        <f>IF(ISBLANK(INDEX('Policy Characteristics'!F:F,MATCH($C55,'Policy Characteristics'!$C:$C,0))),"",INDEX('Policy Characteristics'!F:F,MATCH($C55,'Policy Characteristics'!$C:$C,0)))</f>
        <v>0</v>
      </c>
      <c r="M55" s="362">
        <f>IF(ISBLANK(INDEX('Policy Characteristics'!G:G,MATCH($C55,'Policy Characteristics'!$C:$C,0))),"",INDEX('Policy Characteristics'!G:G,MATCH($C55,'Policy Characteristics'!$C:$C,0)))</f>
        <v>1</v>
      </c>
      <c r="N55" s="362">
        <f>IF(ISBLANK(INDEX('Policy Characteristics'!H:H,MATCH($C55,'Policy Characteristics'!$C:$C,0))),"",INDEX('Policy Characteristics'!H:H,MATCH($C55,'Policy Characteristics'!$C:$C,0)))</f>
        <v>0.02</v>
      </c>
      <c r="O55" s="340" t="str">
        <f>IF(ISBLANK(INDEX('Policy Characteristics'!I:I,MATCH($C55,'Policy Characteristics'!$C:$C,0))),"",INDEX('Policy Characteristics'!I:I,MATCH($C55,'Policy Characteristics'!$C:$C,0)))</f>
        <v>% reduction in emissions</v>
      </c>
      <c r="P55" s="340"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5" s="340" t="str">
        <f>IF(ISBLANK(INDEX('Policy Characteristics'!K:K,MATCH($C55,'Policy Characteristics'!$C:$C,0))),"",INDEX('Policy Characteristics'!K:K,MATCH($C55,'Policy Characteristics'!$C:$C,0)))</f>
        <v>transportation-sector-main.html#conv-pol-stds</v>
      </c>
      <c r="R55" s="340" t="str">
        <f>IF(ISBLANK(INDEX('Policy Characteristics'!L:L,MATCH($C55,'Policy Characteristics'!$C:$C,0))),"",INDEX('Policy Characteristics'!L:L,MATCH($C55,'Policy Characteristics'!$C:$C,0)))</f>
        <v>conventional-pollutant-standards.html</v>
      </c>
    </row>
    <row r="56" spans="1:18" s="2" customFormat="1" x14ac:dyDescent="0.25">
      <c r="A56" s="340" t="str">
        <f>IF(ISBLANK(INDEX('Policy Characteristics'!A:A,MATCH($C56,'Policy Characteristics'!$C:$C,0))),"",INDEX('Policy Characteristics'!A:A,MATCH($C56,'Policy Characteristics'!$C:$C,0)))</f>
        <v>Transportation</v>
      </c>
      <c r="B56" s="340" t="str">
        <f>IF(ISBLANK(INDEX('Policy Characteristics'!B:B,MATCH($C56,'Policy Characteristics'!$C:$C,0))),"",INDEX('Policy Characteristics'!B:B,MATCH($C56,'Policy Characteristics'!$C:$C,0)))</f>
        <v>Conventional Pollutant Standards</v>
      </c>
      <c r="C56" s="342" t="str">
        <f t="shared" si="2"/>
        <v>Percentage Reduction of Separately Regulated Pollutants</v>
      </c>
      <c r="D56" s="2" t="s">
        <v>118</v>
      </c>
      <c r="E56" s="2" t="s">
        <v>2256</v>
      </c>
      <c r="F56" s="2" t="s">
        <v>118</v>
      </c>
      <c r="G56" s="2" t="s">
        <v>2346</v>
      </c>
      <c r="H56" s="193">
        <v>354</v>
      </c>
      <c r="I56" s="53" t="s">
        <v>45</v>
      </c>
      <c r="J56" s="342" t="str">
        <f>IF(ISBLANK(INDEX('Policy Characteristics'!D:D,MATCH($C56,'Policy Characteristics'!$C:$C,0))),"",INDEX('Policy Characteristics'!D:D,MATCH($C56,'Policy Characteristics'!$C:$C,0)))</f>
        <v>Conventional Pollutant Standard</v>
      </c>
      <c r="K56" s="340" t="str">
        <f>IF(ISBLANK(INDEX('Policy Characteristics'!E:E,MATCH($C56,'Policy Characteristics'!$C:$C,0))),"",INDEX('Policy Characteristics'!E:E,MATCH($C56,'Policy Characteristics'!$C:$C,0)))</f>
        <v>trans reduce regulated pollutants</v>
      </c>
      <c r="L56" s="362">
        <f>IF(ISBLANK(INDEX('Policy Characteristics'!F:F,MATCH($C56,'Policy Characteristics'!$C:$C,0))),"",INDEX('Policy Characteristics'!F:F,MATCH($C56,'Policy Characteristics'!$C:$C,0)))</f>
        <v>0</v>
      </c>
      <c r="M56" s="362">
        <f>IF(ISBLANK(INDEX('Policy Characteristics'!G:G,MATCH($C56,'Policy Characteristics'!$C:$C,0))),"",INDEX('Policy Characteristics'!G:G,MATCH($C56,'Policy Characteristics'!$C:$C,0)))</f>
        <v>1</v>
      </c>
      <c r="N56" s="362">
        <f>IF(ISBLANK(INDEX('Policy Characteristics'!H:H,MATCH($C56,'Policy Characteristics'!$C:$C,0))),"",INDEX('Policy Characteristics'!H:H,MATCH($C56,'Policy Characteristics'!$C:$C,0)))</f>
        <v>0.02</v>
      </c>
      <c r="O56" s="340" t="str">
        <f>IF(ISBLANK(INDEX('Policy Characteristics'!I:I,MATCH($C56,'Policy Characteristics'!$C:$C,0))),"",INDEX('Policy Characteristics'!I:I,MATCH($C56,'Policy Characteristics'!$C:$C,0)))</f>
        <v>% reduction in emissions</v>
      </c>
      <c r="P56" s="340"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6" s="340" t="str">
        <f>IF(ISBLANK(INDEX('Policy Characteristics'!K:K,MATCH($C56,'Policy Characteristics'!$C:$C,0))),"",INDEX('Policy Characteristics'!K:K,MATCH($C56,'Policy Characteristics'!$C:$C,0)))</f>
        <v>transportation-sector-main.html#conv-pol-stds</v>
      </c>
      <c r="R56" s="340" t="str">
        <f>IF(ISBLANK(INDEX('Policy Characteristics'!L:L,MATCH($C56,'Policy Characteristics'!$C:$C,0))),"",INDEX('Policy Characteristics'!L:L,MATCH($C56,'Policy Characteristics'!$C:$C,0)))</f>
        <v>conventional-pollutant-standards.html</v>
      </c>
    </row>
    <row r="57" spans="1:18" s="2" customFormat="1" x14ac:dyDescent="0.25">
      <c r="A57" s="340" t="str">
        <f>IF(ISBLANK(INDEX('Policy Characteristics'!A:A,MATCH($C57,'Policy Characteristics'!$C:$C,0))),"",INDEX('Policy Characteristics'!A:A,MATCH($C57,'Policy Characteristics'!$C:$C,0)))</f>
        <v>Transportation</v>
      </c>
      <c r="B57" s="340" t="str">
        <f>IF(ISBLANK(INDEX('Policy Characteristics'!B:B,MATCH($C57,'Policy Characteristics'!$C:$C,0))),"",INDEX('Policy Characteristics'!B:B,MATCH($C57,'Policy Characteristics'!$C:$C,0)))</f>
        <v>Conventional Pollutant Standards</v>
      </c>
      <c r="C57" s="342" t="str">
        <f t="shared" si="2"/>
        <v>Percentage Reduction of Separately Regulated Pollutants</v>
      </c>
      <c r="D57" s="2" t="s">
        <v>118</v>
      </c>
      <c r="E57" s="2" t="s">
        <v>2257</v>
      </c>
      <c r="F57" s="2" t="s">
        <v>118</v>
      </c>
      <c r="G57" s="2" t="s">
        <v>2257</v>
      </c>
      <c r="H57" s="193">
        <v>355</v>
      </c>
      <c r="I57" s="53" t="s">
        <v>45</v>
      </c>
      <c r="J57" s="342" t="str">
        <f>IF(ISBLANK(INDEX('Policy Characteristics'!D:D,MATCH($C57,'Policy Characteristics'!$C:$C,0))),"",INDEX('Policy Characteristics'!D:D,MATCH($C57,'Policy Characteristics'!$C:$C,0)))</f>
        <v>Conventional Pollutant Standard</v>
      </c>
      <c r="K57" s="340" t="str">
        <f>IF(ISBLANK(INDEX('Policy Characteristics'!E:E,MATCH($C57,'Policy Characteristics'!$C:$C,0))),"",INDEX('Policy Characteristics'!E:E,MATCH($C57,'Policy Characteristics'!$C:$C,0)))</f>
        <v>trans reduce regulated pollutants</v>
      </c>
      <c r="L57" s="362">
        <f>IF(ISBLANK(INDEX('Policy Characteristics'!F:F,MATCH($C57,'Policy Characteristics'!$C:$C,0))),"",INDEX('Policy Characteristics'!F:F,MATCH($C57,'Policy Characteristics'!$C:$C,0)))</f>
        <v>0</v>
      </c>
      <c r="M57" s="362">
        <f>IF(ISBLANK(INDEX('Policy Characteristics'!G:G,MATCH($C57,'Policy Characteristics'!$C:$C,0))),"",INDEX('Policy Characteristics'!G:G,MATCH($C57,'Policy Characteristics'!$C:$C,0)))</f>
        <v>1</v>
      </c>
      <c r="N57" s="362">
        <f>IF(ISBLANK(INDEX('Policy Characteristics'!H:H,MATCH($C57,'Policy Characteristics'!$C:$C,0))),"",INDEX('Policy Characteristics'!H:H,MATCH($C57,'Policy Characteristics'!$C:$C,0)))</f>
        <v>0.02</v>
      </c>
      <c r="O57" s="340" t="str">
        <f>IF(ISBLANK(INDEX('Policy Characteristics'!I:I,MATCH($C57,'Policy Characteristics'!$C:$C,0))),"",INDEX('Policy Characteristics'!I:I,MATCH($C57,'Policy Characteristics'!$C:$C,0)))</f>
        <v>% reduction in emissions</v>
      </c>
      <c r="P57" s="340"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7" s="340" t="str">
        <f>IF(ISBLANK(INDEX('Policy Characteristics'!K:K,MATCH($C57,'Policy Characteristics'!$C:$C,0))),"",INDEX('Policy Characteristics'!K:K,MATCH($C57,'Policy Characteristics'!$C:$C,0)))</f>
        <v>transportation-sector-main.html#conv-pol-stds</v>
      </c>
      <c r="R57" s="340" t="str">
        <f>IF(ISBLANK(INDEX('Policy Characteristics'!L:L,MATCH($C57,'Policy Characteristics'!$C:$C,0))),"",INDEX('Policy Characteristics'!L:L,MATCH($C57,'Policy Characteristics'!$C:$C,0)))</f>
        <v>conventional-pollutant-standards.html</v>
      </c>
    </row>
    <row r="58" spans="1:18" s="2" customFormat="1" x14ac:dyDescent="0.25">
      <c r="A58" s="340" t="str">
        <f>IF(ISBLANK(INDEX('Policy Characteristics'!A:A,MATCH($C58,'Policy Characteristics'!$C:$C,0))),"",INDEX('Policy Characteristics'!A:A,MATCH($C58,'Policy Characteristics'!$C:$C,0)))</f>
        <v>Transportation</v>
      </c>
      <c r="B58" s="340" t="str">
        <f>IF(ISBLANK(INDEX('Policy Characteristics'!B:B,MATCH($C58,'Policy Characteristics'!$C:$C,0))),"",INDEX('Policy Characteristics'!B:B,MATCH($C58,'Policy Characteristics'!$C:$C,0)))</f>
        <v>Conventional Pollutant Standards</v>
      </c>
      <c r="C58" s="342" t="str">
        <f t="shared" si="2"/>
        <v>Percentage Reduction of Separately Regulated Pollutants</v>
      </c>
      <c r="D58" s="2" t="s">
        <v>118</v>
      </c>
      <c r="E58" s="2" t="s">
        <v>2259</v>
      </c>
      <c r="F58" s="2" t="s">
        <v>118</v>
      </c>
      <c r="G58" s="2" t="s">
        <v>2259</v>
      </c>
      <c r="H58" s="193">
        <v>356</v>
      </c>
      <c r="I58" s="53" t="s">
        <v>45</v>
      </c>
      <c r="J58" s="342" t="str">
        <f>IF(ISBLANK(INDEX('Policy Characteristics'!D:D,MATCH($C58,'Policy Characteristics'!$C:$C,0))),"",INDEX('Policy Characteristics'!D:D,MATCH($C58,'Policy Characteristics'!$C:$C,0)))</f>
        <v>Conventional Pollutant Standard</v>
      </c>
      <c r="K58" s="340" t="str">
        <f>IF(ISBLANK(INDEX('Policy Characteristics'!E:E,MATCH($C58,'Policy Characteristics'!$C:$C,0))),"",INDEX('Policy Characteristics'!E:E,MATCH($C58,'Policy Characteristics'!$C:$C,0)))</f>
        <v>trans reduce regulated pollutants</v>
      </c>
      <c r="L58" s="362">
        <f>IF(ISBLANK(INDEX('Policy Characteristics'!F:F,MATCH($C58,'Policy Characteristics'!$C:$C,0))),"",INDEX('Policy Characteristics'!F:F,MATCH($C58,'Policy Characteristics'!$C:$C,0)))</f>
        <v>0</v>
      </c>
      <c r="M58" s="362">
        <f>IF(ISBLANK(INDEX('Policy Characteristics'!G:G,MATCH($C58,'Policy Characteristics'!$C:$C,0))),"",INDEX('Policy Characteristics'!G:G,MATCH($C58,'Policy Characteristics'!$C:$C,0)))</f>
        <v>1</v>
      </c>
      <c r="N58" s="362">
        <f>IF(ISBLANK(INDEX('Policy Characteristics'!H:H,MATCH($C58,'Policy Characteristics'!$C:$C,0))),"",INDEX('Policy Characteristics'!H:H,MATCH($C58,'Policy Characteristics'!$C:$C,0)))</f>
        <v>0.02</v>
      </c>
      <c r="O58" s="340" t="str">
        <f>IF(ISBLANK(INDEX('Policy Characteristics'!I:I,MATCH($C58,'Policy Characteristics'!$C:$C,0))),"",INDEX('Policy Characteristics'!I:I,MATCH($C58,'Policy Characteristics'!$C:$C,0)))</f>
        <v>% reduction in emissions</v>
      </c>
      <c r="P58" s="340"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8" s="340" t="str">
        <f>IF(ISBLANK(INDEX('Policy Characteristics'!K:K,MATCH($C58,'Policy Characteristics'!$C:$C,0))),"",INDEX('Policy Characteristics'!K:K,MATCH($C58,'Policy Characteristics'!$C:$C,0)))</f>
        <v>transportation-sector-main.html#conv-pol-stds</v>
      </c>
      <c r="R58" s="340" t="str">
        <f>IF(ISBLANK(INDEX('Policy Characteristics'!L:L,MATCH($C58,'Policy Characteristics'!$C:$C,0))),"",INDEX('Policy Characteristics'!L:L,MATCH($C58,'Policy Characteristics'!$C:$C,0)))</f>
        <v>conventional-pollutant-standards.html</v>
      </c>
    </row>
    <row r="59" spans="1:18" s="2" customFormat="1" x14ac:dyDescent="0.25">
      <c r="A59" s="340" t="str">
        <f>IF(ISBLANK(INDEX('Policy Characteristics'!A:A,MATCH($C59,'Policy Characteristics'!$C:$C,0))),"",INDEX('Policy Characteristics'!A:A,MATCH($C59,'Policy Characteristics'!$C:$C,0)))</f>
        <v>Transportation</v>
      </c>
      <c r="B59" s="340" t="str">
        <f>IF(ISBLANK(INDEX('Policy Characteristics'!B:B,MATCH($C59,'Policy Characteristics'!$C:$C,0))),"",INDEX('Policy Characteristics'!B:B,MATCH($C59,'Policy Characteristics'!$C:$C,0)))</f>
        <v>Conventional Pollutant Standards</v>
      </c>
      <c r="C59" s="342" t="str">
        <f t="shared" si="2"/>
        <v>Percentage Reduction of Separately Regulated Pollutants</v>
      </c>
      <c r="D59" s="2" t="s">
        <v>118</v>
      </c>
      <c r="E59" s="2" t="s">
        <v>2261</v>
      </c>
      <c r="F59" s="2" t="s">
        <v>118</v>
      </c>
      <c r="G59" s="2" t="s">
        <v>2261</v>
      </c>
      <c r="H59" s="193">
        <v>357</v>
      </c>
      <c r="I59" s="53" t="s">
        <v>45</v>
      </c>
      <c r="J59" s="342" t="str">
        <f>IF(ISBLANK(INDEX('Policy Characteristics'!D:D,MATCH($C59,'Policy Characteristics'!$C:$C,0))),"",INDEX('Policy Characteristics'!D:D,MATCH($C59,'Policy Characteristics'!$C:$C,0)))</f>
        <v>Conventional Pollutant Standard</v>
      </c>
      <c r="K59" s="340" t="str">
        <f>IF(ISBLANK(INDEX('Policy Characteristics'!E:E,MATCH($C59,'Policy Characteristics'!$C:$C,0))),"",INDEX('Policy Characteristics'!E:E,MATCH($C59,'Policy Characteristics'!$C:$C,0)))</f>
        <v>trans reduce regulated pollutants</v>
      </c>
      <c r="L59" s="362">
        <f>IF(ISBLANK(INDEX('Policy Characteristics'!F:F,MATCH($C59,'Policy Characteristics'!$C:$C,0))),"",INDEX('Policy Characteristics'!F:F,MATCH($C59,'Policy Characteristics'!$C:$C,0)))</f>
        <v>0</v>
      </c>
      <c r="M59" s="362">
        <f>IF(ISBLANK(INDEX('Policy Characteristics'!G:G,MATCH($C59,'Policy Characteristics'!$C:$C,0))),"",INDEX('Policy Characteristics'!G:G,MATCH($C59,'Policy Characteristics'!$C:$C,0)))</f>
        <v>1</v>
      </c>
      <c r="N59" s="362">
        <f>IF(ISBLANK(INDEX('Policy Characteristics'!H:H,MATCH($C59,'Policy Characteristics'!$C:$C,0))),"",INDEX('Policy Characteristics'!H:H,MATCH($C59,'Policy Characteristics'!$C:$C,0)))</f>
        <v>0.02</v>
      </c>
      <c r="O59" s="340" t="str">
        <f>IF(ISBLANK(INDEX('Policy Characteristics'!I:I,MATCH($C59,'Policy Characteristics'!$C:$C,0))),"",INDEX('Policy Characteristics'!I:I,MATCH($C59,'Policy Characteristics'!$C:$C,0)))</f>
        <v>% reduction in emissions</v>
      </c>
      <c r="P59" s="340"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9" s="340" t="str">
        <f>IF(ISBLANK(INDEX('Policy Characteristics'!K:K,MATCH($C59,'Policy Characteristics'!$C:$C,0))),"",INDEX('Policy Characteristics'!K:K,MATCH($C59,'Policy Characteristics'!$C:$C,0)))</f>
        <v>transportation-sector-main.html#conv-pol-stds</v>
      </c>
      <c r="R59" s="340" t="str">
        <f>IF(ISBLANK(INDEX('Policy Characteristics'!L:L,MATCH($C59,'Policy Characteristics'!$C:$C,0))),"",INDEX('Policy Characteristics'!L:L,MATCH($C59,'Policy Characteristics'!$C:$C,0)))</f>
        <v>conventional-pollutant-standards.html</v>
      </c>
    </row>
    <row r="60" spans="1:18" s="2" customFormat="1" x14ac:dyDescent="0.25">
      <c r="A60" s="340" t="str">
        <f>IF(ISBLANK(INDEX('Policy Characteristics'!A:A,MATCH($C60,'Policy Characteristics'!$C:$C,0))),"",INDEX('Policy Characteristics'!A:A,MATCH($C60,'Policy Characteristics'!$C:$C,0)))</f>
        <v>Transportation</v>
      </c>
      <c r="B60" s="340" t="str">
        <f>IF(ISBLANK(INDEX('Policy Characteristics'!B:B,MATCH($C60,'Policy Characteristics'!$C:$C,0))),"",INDEX('Policy Characteristics'!B:B,MATCH($C60,'Policy Characteristics'!$C:$C,0)))</f>
        <v>Conventional Pollutant Standards</v>
      </c>
      <c r="C60" s="342" t="str">
        <f t="shared" si="2"/>
        <v>Percentage Reduction of Separately Regulated Pollutants</v>
      </c>
      <c r="D60" s="2" t="s">
        <v>118</v>
      </c>
      <c r="E60" s="2" t="s">
        <v>2263</v>
      </c>
      <c r="F60" s="2" t="s">
        <v>118</v>
      </c>
      <c r="G60" s="2" t="s">
        <v>2263</v>
      </c>
      <c r="H60" s="193">
        <v>358</v>
      </c>
      <c r="I60" s="9" t="s">
        <v>46</v>
      </c>
      <c r="J60" s="342" t="str">
        <f>IF(ISBLANK(INDEX('Policy Characteristics'!D:D,MATCH($C60,'Policy Characteristics'!$C:$C,0))),"",INDEX('Policy Characteristics'!D:D,MATCH($C60,'Policy Characteristics'!$C:$C,0)))</f>
        <v>Conventional Pollutant Standard</v>
      </c>
      <c r="K60" s="340" t="str">
        <f>IF(ISBLANK(INDEX('Policy Characteristics'!E:E,MATCH($C60,'Policy Characteristics'!$C:$C,0))),"",INDEX('Policy Characteristics'!E:E,MATCH($C60,'Policy Characteristics'!$C:$C,0)))</f>
        <v>trans reduce regulated pollutants</v>
      </c>
      <c r="L60" s="362">
        <f>IF(ISBLANK(INDEX('Policy Characteristics'!F:F,MATCH($C60,'Policy Characteristics'!$C:$C,0))),"",INDEX('Policy Characteristics'!F:F,MATCH($C60,'Policy Characteristics'!$C:$C,0)))</f>
        <v>0</v>
      </c>
      <c r="M60" s="362">
        <f>IF(ISBLANK(INDEX('Policy Characteristics'!G:G,MATCH($C60,'Policy Characteristics'!$C:$C,0))),"",INDEX('Policy Characteristics'!G:G,MATCH($C60,'Policy Characteristics'!$C:$C,0)))</f>
        <v>1</v>
      </c>
      <c r="N60" s="362">
        <f>IF(ISBLANK(INDEX('Policy Characteristics'!H:H,MATCH($C60,'Policy Characteristics'!$C:$C,0))),"",INDEX('Policy Characteristics'!H:H,MATCH($C60,'Policy Characteristics'!$C:$C,0)))</f>
        <v>0.02</v>
      </c>
      <c r="O60" s="340" t="str">
        <f>IF(ISBLANK(INDEX('Policy Characteristics'!I:I,MATCH($C60,'Policy Characteristics'!$C:$C,0))),"",INDEX('Policy Characteristics'!I:I,MATCH($C60,'Policy Characteristics'!$C:$C,0)))</f>
        <v>% reduction in emissions</v>
      </c>
      <c r="P60" s="340"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0" s="340" t="str">
        <f>IF(ISBLANK(INDEX('Policy Characteristics'!K:K,MATCH($C60,'Policy Characteristics'!$C:$C,0))),"",INDEX('Policy Characteristics'!K:K,MATCH($C60,'Policy Characteristics'!$C:$C,0)))</f>
        <v>transportation-sector-main.html#conv-pol-stds</v>
      </c>
      <c r="R60" s="340" t="str">
        <f>IF(ISBLANK(INDEX('Policy Characteristics'!L:L,MATCH($C60,'Policy Characteristics'!$C:$C,0))),"",INDEX('Policy Characteristics'!L:L,MATCH($C60,'Policy Characteristics'!$C:$C,0)))</f>
        <v>conventional-pollutant-standards.html</v>
      </c>
    </row>
    <row r="61" spans="1:18" s="2" customFormat="1" x14ac:dyDescent="0.25">
      <c r="A61" s="340" t="str">
        <f>IF(ISBLANK(INDEX('Policy Characteristics'!A:A,MATCH($C61,'Policy Characteristics'!$C:$C,0))),"",INDEX('Policy Characteristics'!A:A,MATCH($C61,'Policy Characteristics'!$C:$C,0)))</f>
        <v>Transportation</v>
      </c>
      <c r="B61" s="340" t="str">
        <f>IF(ISBLANK(INDEX('Policy Characteristics'!B:B,MATCH($C61,'Policy Characteristics'!$C:$C,0))),"",INDEX('Policy Characteristics'!B:B,MATCH($C61,'Policy Characteristics'!$C:$C,0)))</f>
        <v>Conventional Pollutant Standards</v>
      </c>
      <c r="C61" s="342" t="str">
        <f t="shared" si="2"/>
        <v>Percentage Reduction of Separately Regulated Pollutants</v>
      </c>
      <c r="D61" s="2" t="s">
        <v>118</v>
      </c>
      <c r="E61" s="2" t="s">
        <v>2265</v>
      </c>
      <c r="F61" s="2" t="s">
        <v>118</v>
      </c>
      <c r="G61" s="2" t="s">
        <v>2265</v>
      </c>
      <c r="H61" s="193">
        <v>359</v>
      </c>
      <c r="I61" s="9" t="s">
        <v>46</v>
      </c>
      <c r="J61" s="342" t="str">
        <f>IF(ISBLANK(INDEX('Policy Characteristics'!D:D,MATCH($C61,'Policy Characteristics'!$C:$C,0))),"",INDEX('Policy Characteristics'!D:D,MATCH($C61,'Policy Characteristics'!$C:$C,0)))</f>
        <v>Conventional Pollutant Standard</v>
      </c>
      <c r="K61" s="340" t="str">
        <f>IF(ISBLANK(INDEX('Policy Characteristics'!E:E,MATCH($C61,'Policy Characteristics'!$C:$C,0))),"",INDEX('Policy Characteristics'!E:E,MATCH($C61,'Policy Characteristics'!$C:$C,0)))</f>
        <v>trans reduce regulated pollutants</v>
      </c>
      <c r="L61" s="362">
        <f>IF(ISBLANK(INDEX('Policy Characteristics'!F:F,MATCH($C61,'Policy Characteristics'!$C:$C,0))),"",INDEX('Policy Characteristics'!F:F,MATCH($C61,'Policy Characteristics'!$C:$C,0)))</f>
        <v>0</v>
      </c>
      <c r="M61" s="362">
        <f>IF(ISBLANK(INDEX('Policy Characteristics'!G:G,MATCH($C61,'Policy Characteristics'!$C:$C,0))),"",INDEX('Policy Characteristics'!G:G,MATCH($C61,'Policy Characteristics'!$C:$C,0)))</f>
        <v>1</v>
      </c>
      <c r="N61" s="362">
        <f>IF(ISBLANK(INDEX('Policy Characteristics'!H:H,MATCH($C61,'Policy Characteristics'!$C:$C,0))),"",INDEX('Policy Characteristics'!H:H,MATCH($C61,'Policy Characteristics'!$C:$C,0)))</f>
        <v>0.02</v>
      </c>
      <c r="O61" s="340" t="str">
        <f>IF(ISBLANK(INDEX('Policy Characteristics'!I:I,MATCH($C61,'Policy Characteristics'!$C:$C,0))),"",INDEX('Policy Characteristics'!I:I,MATCH($C61,'Policy Characteristics'!$C:$C,0)))</f>
        <v>% reduction in emissions</v>
      </c>
      <c r="P61" s="340"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1" s="340" t="str">
        <f>IF(ISBLANK(INDEX('Policy Characteristics'!K:K,MATCH($C61,'Policy Characteristics'!$C:$C,0))),"",INDEX('Policy Characteristics'!K:K,MATCH($C61,'Policy Characteristics'!$C:$C,0)))</f>
        <v>transportation-sector-main.html#conv-pol-stds</v>
      </c>
      <c r="R61" s="340" t="str">
        <f>IF(ISBLANK(INDEX('Policy Characteristics'!L:L,MATCH($C61,'Policy Characteristics'!$C:$C,0))),"",INDEX('Policy Characteristics'!L:L,MATCH($C61,'Policy Characteristics'!$C:$C,0)))</f>
        <v>conventional-pollutant-standards.html</v>
      </c>
    </row>
    <row r="62" spans="1:18" s="2" customFormat="1" x14ac:dyDescent="0.25">
      <c r="A62" s="340" t="str">
        <f>IF(ISBLANK(INDEX('Policy Characteristics'!A:A,MATCH($C62,'Policy Characteristics'!$C:$C,0))),"",INDEX('Policy Characteristics'!A:A,MATCH($C62,'Policy Characteristics'!$C:$C,0)))</f>
        <v>Transportation</v>
      </c>
      <c r="B62" s="340" t="str">
        <f>IF(ISBLANK(INDEX('Policy Characteristics'!B:B,MATCH($C62,'Policy Characteristics'!$C:$C,0))),"",INDEX('Policy Characteristics'!B:B,MATCH($C62,'Policy Characteristics'!$C:$C,0)))</f>
        <v>Electric Vehicle Charger Deployment</v>
      </c>
      <c r="C62" s="341" t="s">
        <v>2507</v>
      </c>
      <c r="H62" s="193">
        <v>360</v>
      </c>
      <c r="I62" s="9" t="s">
        <v>45</v>
      </c>
      <c r="J62" s="342" t="str">
        <f>IF(ISBLANK(INDEX('Policy Characteristics'!D:D,MATCH($C62,'Policy Characteristics'!$C:$C,0))),"",INDEX('Policy Characteristics'!D:D,MATCH($C62,'Policy Characteristics'!$C:$C,0)))</f>
        <v>EV Charger Deployment</v>
      </c>
      <c r="K62" s="340" t="str">
        <f>IF(ISBLANK(INDEX('Policy Characteristics'!E:E,MATCH($C62,'Policy Characteristics'!$C:$C,0))),"",INDEX('Policy Characteristics'!E:E,MATCH($C62,'Policy Characteristics'!$C:$C,0)))</f>
        <v>trans EV charger deployment</v>
      </c>
      <c r="L62" s="340">
        <f>IF(ISBLANK(INDEX('Policy Characteristics'!F:F,MATCH($C62,'Policy Characteristics'!$C:$C,0))),"",INDEX('Policy Characteristics'!F:F,MATCH($C62,'Policy Characteristics'!$C:$C,0)))</f>
        <v>0</v>
      </c>
      <c r="M62" s="340">
        <f>IF(ISBLANK(INDEX('Policy Characteristics'!G:G,MATCH($C62,'Policy Characteristics'!$C:$C,0))),"",INDEX('Policy Characteristics'!G:G,MATCH($C62,'Policy Characteristics'!$C:$C,0)))</f>
        <v>300</v>
      </c>
      <c r="N62" s="340">
        <f>IF(ISBLANK(INDEX('Policy Characteristics'!H:H,MATCH($C62,'Policy Characteristics'!$C:$C,0))),"",INDEX('Policy Characteristics'!H:H,MATCH($C62,'Policy Characteristics'!$C:$C,0)))</f>
        <v>5</v>
      </c>
      <c r="O62" s="340" t="str">
        <f>IF(ISBLANK(INDEX('Policy Characteristics'!I:I,MATCH($C62,'Policy Characteristics'!$C:$C,0))),"",INDEX('Policy Characteristics'!I:I,MATCH($C62,'Policy Characteristics'!$C:$C,0)))</f>
        <v>chargers / 100k pop</v>
      </c>
      <c r="P62" s="340" t="str">
        <f>IF(ISBLANK(INDEX('Policy Characteristics'!J:J,MATCH($C62,'Policy Characteristics'!$C:$C,0))),"",INDEX('Policy Characteristics'!J:J,MATCH($C62,'Policy Characteristics'!$C:$C,0)))</f>
        <v>**Description:**This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**Guidance for setting values: ** As of January 2021, Oregon had 1864 chargers, or roughly 43 chargers per 100k pop.  In 2016, the U.S. had approximately 275 gas fuel pumps per 100k pop.  Therefore, a lever setting of 232 would cause the population density of EV chargers to equal the 2016 population density of fuel pumps.</v>
      </c>
      <c r="Q62" s="340" t="str">
        <f>IF(ISBLANK(INDEX('Policy Characteristics'!K:K,MATCH($C62,'Policy Characteristics'!$C:$C,0))),"",INDEX('Policy Characteristics'!K:K,MATCH($C62,'Policy Characteristics'!$C:$C,0)))</f>
        <v/>
      </c>
      <c r="R62" s="340" t="str">
        <f>IF(ISBLANK(INDEX('Policy Characteristics'!L:L,MATCH($C62,'Policy Characteristics'!$C:$C,0))),"",INDEX('Policy Characteristics'!L:L,MATCH($C62,'Policy Characteristics'!$C:$C,0)))</f>
        <v>ev-charger-deployment.html</v>
      </c>
    </row>
    <row r="63" spans="1:18" s="2" customFormat="1" x14ac:dyDescent="0.25">
      <c r="A63" s="340" t="str">
        <f>IF(ISBLANK(INDEX('Policy Characteristics'!A:A,MATCH($C63,'Policy Characteristics'!$C:$C,0))),"",INDEX('Policy Characteristics'!A:A,MATCH($C63,'Policy Characteristics'!$C:$C,0)))</f>
        <v>Transportation</v>
      </c>
      <c r="B63" s="340" t="str">
        <f>IF(ISBLANK(INDEX('Policy Characteristics'!B:B,MATCH($C63,'Policy Characteristics'!$C:$C,0))),"",INDEX('Policy Characteristics'!B:B,MATCH($C63,'Policy Characteristics'!$C:$C,0)))</f>
        <v>Electric Vehicle Range &amp; Charging Time</v>
      </c>
      <c r="C63" s="343" t="s">
        <v>2503</v>
      </c>
      <c r="D63" s="53"/>
      <c r="E63" s="53"/>
      <c r="F63" s="53"/>
      <c r="G63" s="53"/>
      <c r="H63" s="193">
        <v>361</v>
      </c>
      <c r="I63" s="53" t="s">
        <v>46</v>
      </c>
      <c r="J63" s="342" t="str">
        <f>IF(ISBLANK(INDEX('Policy Characteristics'!D:D,MATCH($C63,'Policy Characteristics'!$C:$C,0))),"",INDEX('Policy Characteristics'!D:D,MATCH($C63,'Policy Characteristics'!$C:$C,0)))</f>
        <v>EV Range &amp; Charging Time</v>
      </c>
      <c r="K63" s="340" t="str">
        <f>IF(ISBLANK(INDEX('Policy Characteristics'!E:E,MATCH($C63,'Policy Characteristics'!$C:$C,0))),"",INDEX('Policy Characteristics'!E:E,MATCH($C63,'Policy Characteristics'!$C:$C,0)))</f>
        <v>trans reduce EV range anxiety and charging time</v>
      </c>
      <c r="L63" s="362">
        <f>IF(ISBLANK(INDEX('Policy Characteristics'!F:F,MATCH($C63,'Policy Characteristics'!$C:$C,0))),"",INDEX('Policy Characteristics'!F:F,MATCH($C63,'Policy Characteristics'!$C:$C,0)))</f>
        <v>0</v>
      </c>
      <c r="M63" s="362">
        <f>IF(ISBLANK(INDEX('Policy Characteristics'!G:G,MATCH($C63,'Policy Characteristics'!$C:$C,0))),"",INDEX('Policy Characteristics'!G:G,MATCH($C63,'Policy Characteristics'!$C:$C,0)))</f>
        <v>1</v>
      </c>
      <c r="N63" s="362">
        <f>IF(ISBLANK(INDEX('Policy Characteristics'!H:H,MATCH($C63,'Policy Characteristics'!$C:$C,0))),"",INDEX('Policy Characteristics'!H:H,MATCH($C63,'Policy Characteristics'!$C:$C,0)))</f>
        <v>0.02</v>
      </c>
      <c r="O63" s="340" t="str">
        <f>IF(ISBLANK(INDEX('Policy Characteristics'!I:I,MATCH($C63,'Policy Characteristics'!$C:$C,0))),"",INDEX('Policy Characteristics'!I:I,MATCH($C63,'Policy Characteristics'!$C:$C,0)))</f>
        <v>% reduction in concern</v>
      </c>
      <c r="P63" s="340"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c r="Q63" s="340" t="str">
        <f>IF(ISBLANK(INDEX('Policy Characteristics'!K:K,MATCH($C63,'Policy Characteristics'!$C:$C,0))),"",INDEX('Policy Characteristics'!K:K,MATCH($C63,'Policy Characteristics'!$C:$C,0)))</f>
        <v/>
      </c>
      <c r="R63" s="340" t="str">
        <f>IF(ISBLANK(INDEX('Policy Characteristics'!L:L,MATCH($C63,'Policy Characteristics'!$C:$C,0))),"",INDEX('Policy Characteristics'!L:L,MATCH($C63,'Policy Characteristics'!$C:$C,0)))</f>
        <v>reduce-range-anxiety-charging-time.html</v>
      </c>
    </row>
    <row r="64" spans="1:18" s="2" customFormat="1" x14ac:dyDescent="0.25">
      <c r="A64" s="340" t="str">
        <f>IF(ISBLANK(INDEX('Policy Characteristics'!A:A,MATCH($C64,'Policy Characteristics'!$C:$C,0))),"",INDEX('Policy Characteristics'!A:A,MATCH($C64,'Policy Characteristics'!$C:$C,0)))</f>
        <v>Transportation</v>
      </c>
      <c r="B64" s="340" t="str">
        <f>IF(ISBLANK(INDEX('Policy Characteristics'!B:B,MATCH($C64,'Policy Characteristics'!$C:$C,0))),"",INDEX('Policy Characteristics'!B:B,MATCH($C64,'Policy Characteristics'!$C:$C,0)))</f>
        <v>Electric Vehicle Sales Standard</v>
      </c>
      <c r="C64" s="343" t="s">
        <v>488</v>
      </c>
      <c r="D64" s="53" t="s">
        <v>47</v>
      </c>
      <c r="E64" s="53" t="s">
        <v>39</v>
      </c>
      <c r="F64" s="53" t="s">
        <v>87</v>
      </c>
      <c r="G64" s="53" t="s">
        <v>39</v>
      </c>
      <c r="H64" s="56">
        <v>186</v>
      </c>
      <c r="I64" s="53" t="s">
        <v>45</v>
      </c>
      <c r="J64" s="342" t="str">
        <f>IF(ISBLANK(INDEX('Policy Characteristics'!D:D,MATCH($C64,'Policy Characteristics'!$C:$C,0))),"",INDEX('Policy Characteristics'!D:D,MATCH($C64,'Policy Characteristics'!$C:$C,0)))</f>
        <v>EV Sales Standard</v>
      </c>
      <c r="K64" s="340" t="str">
        <f>IF(ISBLANK(INDEX('Policy Characteristics'!E:E,MATCH($C64,'Policy Characteristics'!$C:$C,0))),"",INDEX('Policy Characteristics'!E:E,MATCH($C64,'Policy Characteristics'!$C:$C,0)))</f>
        <v>trans EV minimum</v>
      </c>
      <c r="L64" s="362">
        <f>IF(ISBLANK(INDEX('Policy Characteristics'!F:F,MATCH($C64,'Policy Characteristics'!$C:$C,0))),"",INDEX('Policy Characteristics'!F:F,MATCH($C64,'Policy Characteristics'!$C:$C,0)))</f>
        <v>0</v>
      </c>
      <c r="M64" s="362">
        <f>IF(ISBLANK(INDEX('Policy Characteristics'!G:G,MATCH($C64,'Policy Characteristics'!$C:$C,0))),"",INDEX('Policy Characteristics'!G:G,MATCH($C64,'Policy Characteristics'!$C:$C,0)))</f>
        <v>1</v>
      </c>
      <c r="N64" s="362">
        <f>IF(ISBLANK(INDEX('Policy Characteristics'!H:H,MATCH($C64,'Policy Characteristics'!$C:$C,0))),"",INDEX('Policy Characteristics'!H:H,MATCH($C64,'Policy Characteristics'!$C:$C,0)))</f>
        <v>0.01</v>
      </c>
      <c r="O64" s="340" t="str">
        <f>IF(ISBLANK(INDEX('Policy Characteristics'!I:I,MATCH($C64,'Policy Characteristics'!$C:$C,0))),"",INDEX('Policy Characteristics'!I:I,MATCH($C64,'Policy Characteristics'!$C:$C,0)))</f>
        <v>% of new vehicles sold</v>
      </c>
      <c r="P64" s="340"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4" s="340" t="str">
        <f>IF(ISBLANK(INDEX('Policy Characteristics'!K:K,MATCH($C64,'Policy Characteristics'!$C:$C,0))),"",INDEX('Policy Characteristics'!K:K,MATCH($C64,'Policy Characteristics'!$C:$C,0)))</f>
        <v>transportation-sector-main.html#ev-mandate</v>
      </c>
      <c r="R64" s="340" t="str">
        <f>IF(ISBLANK(INDEX('Policy Characteristics'!L:L,MATCH($C64,'Policy Characteristics'!$C:$C,0))),"",INDEX('Policy Characteristics'!L:L,MATCH($C64,'Policy Characteristics'!$C:$C,0)))</f>
        <v>ev-mandate.html</v>
      </c>
    </row>
    <row r="65" spans="1:18" s="2" customFormat="1" x14ac:dyDescent="0.25">
      <c r="A65" s="340" t="str">
        <f>IF(ISBLANK(INDEX('Policy Characteristics'!A:A,MATCH($C65,'Policy Characteristics'!$C:$C,0))),"",INDEX('Policy Characteristics'!A:A,MATCH($C65,'Policy Characteristics'!$C:$C,0)))</f>
        <v>Transportation</v>
      </c>
      <c r="B65" s="340" t="str">
        <f>IF(ISBLANK(INDEX('Policy Characteristics'!B:B,MATCH($C65,'Policy Characteristics'!$C:$C,0))),"",INDEX('Policy Characteristics'!B:B,MATCH($C65,'Policy Characteristics'!$C:$C,0)))</f>
        <v>Electric Vehicle Sales Standard</v>
      </c>
      <c r="C65" s="344" t="str">
        <f t="shared" ref="C65:C75" si="3">C$64</f>
        <v>Additional Minimum Required EV Sales Percentage</v>
      </c>
      <c r="D65" s="61" t="s">
        <v>44</v>
      </c>
      <c r="E65" s="61" t="s">
        <v>39</v>
      </c>
      <c r="F65" s="61" t="s">
        <v>88</v>
      </c>
      <c r="G65" s="61" t="s">
        <v>39</v>
      </c>
      <c r="H65" s="56">
        <v>203</v>
      </c>
      <c r="I65" s="9" t="s">
        <v>45</v>
      </c>
      <c r="J65" s="342" t="str">
        <f>IF(ISBLANK(INDEX('Policy Characteristics'!D:D,MATCH($C65,'Policy Characteristics'!$C:$C,0))),"",INDEX('Policy Characteristics'!D:D,MATCH($C65,'Policy Characteristics'!$C:$C,0)))</f>
        <v>EV Sales Standard</v>
      </c>
      <c r="K65" s="340" t="str">
        <f>IF(ISBLANK(INDEX('Policy Characteristics'!E:E,MATCH($C65,'Policy Characteristics'!$C:$C,0))),"",INDEX('Policy Characteristics'!E:E,MATCH($C65,'Policy Characteristics'!$C:$C,0)))</f>
        <v>trans EV minimum</v>
      </c>
      <c r="L65" s="362">
        <f>IF(ISBLANK(INDEX('Policy Characteristics'!F:F,MATCH($C65,'Policy Characteristics'!$C:$C,0))),"",INDEX('Policy Characteristics'!F:F,MATCH($C65,'Policy Characteristics'!$C:$C,0)))</f>
        <v>0</v>
      </c>
      <c r="M65" s="362">
        <f>IF(ISBLANK(INDEX('Policy Characteristics'!G:G,MATCH($C65,'Policy Characteristics'!$C:$C,0))),"",INDEX('Policy Characteristics'!G:G,MATCH($C65,'Policy Characteristics'!$C:$C,0)))</f>
        <v>1</v>
      </c>
      <c r="N65" s="362">
        <f>IF(ISBLANK(INDEX('Policy Characteristics'!H:H,MATCH($C65,'Policy Characteristics'!$C:$C,0))),"",INDEX('Policy Characteristics'!H:H,MATCH($C65,'Policy Characteristics'!$C:$C,0)))</f>
        <v>0.01</v>
      </c>
      <c r="O65" s="340" t="str">
        <f>IF(ISBLANK(INDEX('Policy Characteristics'!I:I,MATCH($C65,'Policy Characteristics'!$C:$C,0))),"",INDEX('Policy Characteristics'!I:I,MATCH($C65,'Policy Characteristics'!$C:$C,0)))</f>
        <v>% of new vehicles sold</v>
      </c>
      <c r="P65" s="340"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5" s="340" t="str">
        <f>IF(ISBLANK(INDEX('Policy Characteristics'!K:K,MATCH($C65,'Policy Characteristics'!$C:$C,0))),"",INDEX('Policy Characteristics'!K:K,MATCH($C65,'Policy Characteristics'!$C:$C,0)))</f>
        <v>transportation-sector-main.html#ev-mandate</v>
      </c>
      <c r="R65" s="340" t="str">
        <f>IF(ISBLANK(INDEX('Policy Characteristics'!L:L,MATCH($C65,'Policy Characteristics'!$C:$C,0))),"",INDEX('Policy Characteristics'!L:L,MATCH($C65,'Policy Characteristics'!$C:$C,0)))</f>
        <v>ev-mandate.html</v>
      </c>
    </row>
    <row r="66" spans="1:18" s="2" customFormat="1" x14ac:dyDescent="0.25">
      <c r="A66" s="340" t="str">
        <f>IF(ISBLANK(INDEX('Policy Characteristics'!A:A,MATCH($C66,'Policy Characteristics'!$C:$C,0))),"",INDEX('Policy Characteristics'!A:A,MATCH($C66,'Policy Characteristics'!$C:$C,0)))</f>
        <v>Transportation</v>
      </c>
      <c r="B66" s="340" t="str">
        <f>IF(ISBLANK(INDEX('Policy Characteristics'!B:B,MATCH($C66,'Policy Characteristics'!$C:$C,0))),"",INDEX('Policy Characteristics'!B:B,MATCH($C66,'Policy Characteristics'!$C:$C,0)))</f>
        <v>Electric Vehicle Sales Standard</v>
      </c>
      <c r="C66" s="344" t="str">
        <f t="shared" si="3"/>
        <v>Additional Minimum Required EV Sales Percentage</v>
      </c>
      <c r="D66" s="61" t="s">
        <v>47</v>
      </c>
      <c r="E66" s="61" t="s">
        <v>40</v>
      </c>
      <c r="F66" s="61" t="s">
        <v>87</v>
      </c>
      <c r="G66" s="61" t="s">
        <v>40</v>
      </c>
      <c r="H66" s="56">
        <v>187</v>
      </c>
      <c r="I66" s="53" t="s">
        <v>45</v>
      </c>
      <c r="J66" s="342" t="str">
        <f>IF(ISBLANK(INDEX('Policy Characteristics'!D:D,MATCH($C66,'Policy Characteristics'!$C:$C,0))),"",INDEX('Policy Characteristics'!D:D,MATCH($C66,'Policy Characteristics'!$C:$C,0)))</f>
        <v>EV Sales Standard</v>
      </c>
      <c r="K66" s="340" t="str">
        <f>IF(ISBLANK(INDEX('Policy Characteristics'!E:E,MATCH($C66,'Policy Characteristics'!$C:$C,0))),"",INDEX('Policy Characteristics'!E:E,MATCH($C66,'Policy Characteristics'!$C:$C,0)))</f>
        <v>trans EV minimum</v>
      </c>
      <c r="L66" s="362">
        <f>IF(ISBLANK(INDEX('Policy Characteristics'!F:F,MATCH($C66,'Policy Characteristics'!$C:$C,0))),"",INDEX('Policy Characteristics'!F:F,MATCH($C66,'Policy Characteristics'!$C:$C,0)))</f>
        <v>0</v>
      </c>
      <c r="M66" s="362">
        <f>IF(ISBLANK(INDEX('Policy Characteristics'!G:G,MATCH($C66,'Policy Characteristics'!$C:$C,0))),"",INDEX('Policy Characteristics'!G:G,MATCH($C66,'Policy Characteristics'!$C:$C,0)))</f>
        <v>1</v>
      </c>
      <c r="N66" s="362">
        <f>IF(ISBLANK(INDEX('Policy Characteristics'!H:H,MATCH($C66,'Policy Characteristics'!$C:$C,0))),"",INDEX('Policy Characteristics'!H:H,MATCH($C66,'Policy Characteristics'!$C:$C,0)))</f>
        <v>0.01</v>
      </c>
      <c r="O66" s="340" t="str">
        <f>IF(ISBLANK(INDEX('Policy Characteristics'!I:I,MATCH($C66,'Policy Characteristics'!$C:$C,0))),"",INDEX('Policy Characteristics'!I:I,MATCH($C66,'Policy Characteristics'!$C:$C,0)))</f>
        <v>% of new vehicles sold</v>
      </c>
      <c r="P66" s="340"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6" s="340" t="str">
        <f>IF(ISBLANK(INDEX('Policy Characteristics'!K:K,MATCH($C66,'Policy Characteristics'!$C:$C,0))),"",INDEX('Policy Characteristics'!K:K,MATCH($C66,'Policy Characteristics'!$C:$C,0)))</f>
        <v>transportation-sector-main.html#ev-mandate</v>
      </c>
      <c r="R66" s="340" t="str">
        <f>IF(ISBLANK(INDEX('Policy Characteristics'!L:L,MATCH($C66,'Policy Characteristics'!$C:$C,0))),"",INDEX('Policy Characteristics'!L:L,MATCH($C66,'Policy Characteristics'!$C:$C,0)))</f>
        <v>ev-mandate.html</v>
      </c>
    </row>
    <row r="67" spans="1:18" s="2" customFormat="1" x14ac:dyDescent="0.25">
      <c r="A67" s="340" t="str">
        <f>IF(ISBLANK(INDEX('Policy Characteristics'!A:A,MATCH($C67,'Policy Characteristics'!$C:$C,0))),"",INDEX('Policy Characteristics'!A:A,MATCH($C67,'Policy Characteristics'!$C:$C,0)))</f>
        <v>Transportation</v>
      </c>
      <c r="B67" s="340" t="str">
        <f>IF(ISBLANK(INDEX('Policy Characteristics'!B:B,MATCH($C67,'Policy Characteristics'!$C:$C,0))),"",INDEX('Policy Characteristics'!B:B,MATCH($C67,'Policy Characteristics'!$C:$C,0)))</f>
        <v>Electric Vehicle Sales Standard</v>
      </c>
      <c r="C67" s="344" t="str">
        <f t="shared" si="3"/>
        <v>Additional Minimum Required EV Sales Percentage</v>
      </c>
      <c r="D67" s="61" t="s">
        <v>44</v>
      </c>
      <c r="E67" s="61" t="s">
        <v>40</v>
      </c>
      <c r="F67" s="61" t="s">
        <v>88</v>
      </c>
      <c r="G67" s="61" t="s">
        <v>40</v>
      </c>
      <c r="H67" s="56">
        <v>191</v>
      </c>
      <c r="I67" s="53" t="s">
        <v>45</v>
      </c>
      <c r="J67" s="342" t="str">
        <f>IF(ISBLANK(INDEX('Policy Characteristics'!D:D,MATCH($C67,'Policy Characteristics'!$C:$C,0))),"",INDEX('Policy Characteristics'!D:D,MATCH($C67,'Policy Characteristics'!$C:$C,0)))</f>
        <v>EV Sales Standard</v>
      </c>
      <c r="K67" s="340" t="str">
        <f>IF(ISBLANK(INDEX('Policy Characteristics'!E:E,MATCH($C67,'Policy Characteristics'!$C:$C,0))),"",INDEX('Policy Characteristics'!E:E,MATCH($C67,'Policy Characteristics'!$C:$C,0)))</f>
        <v>trans EV minimum</v>
      </c>
      <c r="L67" s="362">
        <f>IF(ISBLANK(INDEX('Policy Characteristics'!F:F,MATCH($C67,'Policy Characteristics'!$C:$C,0))),"",INDEX('Policy Characteristics'!F:F,MATCH($C67,'Policy Characteristics'!$C:$C,0)))</f>
        <v>0</v>
      </c>
      <c r="M67" s="362">
        <f>IF(ISBLANK(INDEX('Policy Characteristics'!G:G,MATCH($C67,'Policy Characteristics'!$C:$C,0))),"",INDEX('Policy Characteristics'!G:G,MATCH($C67,'Policy Characteristics'!$C:$C,0)))</f>
        <v>1</v>
      </c>
      <c r="N67" s="362">
        <f>IF(ISBLANK(INDEX('Policy Characteristics'!H:H,MATCH($C67,'Policy Characteristics'!$C:$C,0))),"",INDEX('Policy Characteristics'!H:H,MATCH($C67,'Policy Characteristics'!$C:$C,0)))</f>
        <v>0.01</v>
      </c>
      <c r="O67" s="340" t="str">
        <f>IF(ISBLANK(INDEX('Policy Characteristics'!I:I,MATCH($C67,'Policy Characteristics'!$C:$C,0))),"",INDEX('Policy Characteristics'!I:I,MATCH($C67,'Policy Characteristics'!$C:$C,0)))</f>
        <v>% of new vehicles sold</v>
      </c>
      <c r="P67" s="340"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7" s="340" t="str">
        <f>IF(ISBLANK(INDEX('Policy Characteristics'!K:K,MATCH($C67,'Policy Characteristics'!$C:$C,0))),"",INDEX('Policy Characteristics'!K:K,MATCH($C67,'Policy Characteristics'!$C:$C,0)))</f>
        <v>transportation-sector-main.html#ev-mandate</v>
      </c>
      <c r="R67" s="340" t="str">
        <f>IF(ISBLANK(INDEX('Policy Characteristics'!L:L,MATCH($C67,'Policy Characteristics'!$C:$C,0))),"",INDEX('Policy Characteristics'!L:L,MATCH($C67,'Policy Characteristics'!$C:$C,0)))</f>
        <v>ev-mandate.html</v>
      </c>
    </row>
    <row r="68" spans="1:18" s="2" customFormat="1" x14ac:dyDescent="0.25">
      <c r="A68" s="340" t="str">
        <f>IF(ISBLANK(INDEX('Policy Characteristics'!A:A,MATCH($C68,'Policy Characteristics'!$C:$C,0))),"",INDEX('Policy Characteristics'!A:A,MATCH($C68,'Policy Characteristics'!$C:$C,0)))</f>
        <v>Transportation</v>
      </c>
      <c r="B68" s="340" t="str">
        <f>IF(ISBLANK(INDEX('Policy Characteristics'!B:B,MATCH($C68,'Policy Characteristics'!$C:$C,0))),"",INDEX('Policy Characteristics'!B:B,MATCH($C68,'Policy Characteristics'!$C:$C,0)))</f>
        <v>Electric Vehicle Sales Standard</v>
      </c>
      <c r="C68" s="344" t="str">
        <f t="shared" si="3"/>
        <v>Additional Minimum Required EV Sales Percentage</v>
      </c>
      <c r="D68" s="61" t="s">
        <v>47</v>
      </c>
      <c r="E68" s="61" t="s">
        <v>41</v>
      </c>
      <c r="F68" s="61" t="s">
        <v>87</v>
      </c>
      <c r="G68" s="61" t="s">
        <v>89</v>
      </c>
      <c r="H68" s="56">
        <v>496</v>
      </c>
      <c r="I68" s="53" t="s">
        <v>45</v>
      </c>
      <c r="J68" s="342" t="str">
        <f>IF(ISBLANK(INDEX('Policy Characteristics'!D:D,MATCH($C68,'Policy Characteristics'!$C:$C,0))),"",INDEX('Policy Characteristics'!D:D,MATCH($C68,'Policy Characteristics'!$C:$C,0)))</f>
        <v>EV Sales Standard</v>
      </c>
      <c r="K68" s="340" t="str">
        <f>IF(ISBLANK(INDEX('Policy Characteristics'!E:E,MATCH($C68,'Policy Characteristics'!$C:$C,0))),"",INDEX('Policy Characteristics'!E:E,MATCH($C68,'Policy Characteristics'!$C:$C,0)))</f>
        <v>trans EV minimum</v>
      </c>
      <c r="L68" s="362">
        <f>IF(ISBLANK(INDEX('Policy Characteristics'!F:F,MATCH($C68,'Policy Characteristics'!$C:$C,0))),"",INDEX('Policy Characteristics'!F:F,MATCH($C68,'Policy Characteristics'!$C:$C,0)))</f>
        <v>0</v>
      </c>
      <c r="M68" s="362">
        <f>IF(ISBLANK(INDEX('Policy Characteristics'!G:G,MATCH($C68,'Policy Characteristics'!$C:$C,0))),"",INDEX('Policy Characteristics'!G:G,MATCH($C68,'Policy Characteristics'!$C:$C,0)))</f>
        <v>1</v>
      </c>
      <c r="N68" s="362">
        <f>IF(ISBLANK(INDEX('Policy Characteristics'!H:H,MATCH($C68,'Policy Characteristics'!$C:$C,0))),"",INDEX('Policy Characteristics'!H:H,MATCH($C68,'Policy Characteristics'!$C:$C,0)))</f>
        <v>0.01</v>
      </c>
      <c r="O68" s="340" t="str">
        <f>IF(ISBLANK(INDEX('Policy Characteristics'!I:I,MATCH($C68,'Policy Characteristics'!$C:$C,0))),"",INDEX('Policy Characteristics'!I:I,MATCH($C68,'Policy Characteristics'!$C:$C,0)))</f>
        <v>% of new vehicles sold</v>
      </c>
      <c r="P68" s="340"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8" s="340" t="str">
        <f>IF(ISBLANK(INDEX('Policy Characteristics'!K:K,MATCH($C68,'Policy Characteristics'!$C:$C,0))),"",INDEX('Policy Characteristics'!K:K,MATCH($C68,'Policy Characteristics'!$C:$C,0)))</f>
        <v>transportation-sector-main.html#ev-mandate</v>
      </c>
      <c r="R68" s="340" t="str">
        <f>IF(ISBLANK(INDEX('Policy Characteristics'!L:L,MATCH($C68,'Policy Characteristics'!$C:$C,0))),"",INDEX('Policy Characteristics'!L:L,MATCH($C68,'Policy Characteristics'!$C:$C,0)))</f>
        <v>ev-mandate.html</v>
      </c>
    </row>
    <row r="69" spans="1:18" s="2" customFormat="1" x14ac:dyDescent="0.25">
      <c r="A69" s="340" t="str">
        <f>IF(ISBLANK(INDEX('Policy Characteristics'!A:A,MATCH($C69,'Policy Characteristics'!$C:$C,0))),"",INDEX('Policy Characteristics'!A:A,MATCH($C69,'Policy Characteristics'!$C:$C,0)))</f>
        <v>Transportation</v>
      </c>
      <c r="B69" s="340" t="str">
        <f>IF(ISBLANK(INDEX('Policy Characteristics'!B:B,MATCH($C69,'Policy Characteristics'!$C:$C,0))),"",INDEX('Policy Characteristics'!B:B,MATCH($C69,'Policy Characteristics'!$C:$C,0)))</f>
        <v>Electric Vehicle Sales Standard</v>
      </c>
      <c r="C69" s="344" t="str">
        <f t="shared" si="3"/>
        <v>Additional Minimum Required EV Sales Percentage</v>
      </c>
      <c r="D69" s="61" t="s">
        <v>44</v>
      </c>
      <c r="E69" s="61" t="s">
        <v>41</v>
      </c>
      <c r="F69" s="61" t="s">
        <v>88</v>
      </c>
      <c r="G69" s="61" t="s">
        <v>89</v>
      </c>
      <c r="H69" s="56">
        <v>497</v>
      </c>
      <c r="I69" s="53" t="s">
        <v>46</v>
      </c>
      <c r="J69" s="342" t="str">
        <f>IF(ISBLANK(INDEX('Policy Characteristics'!D:D,MATCH($C69,'Policy Characteristics'!$C:$C,0))),"",INDEX('Policy Characteristics'!D:D,MATCH($C69,'Policy Characteristics'!$C:$C,0)))</f>
        <v>EV Sales Standard</v>
      </c>
      <c r="K69" s="340" t="str">
        <f>IF(ISBLANK(INDEX('Policy Characteristics'!E:E,MATCH($C69,'Policy Characteristics'!$C:$C,0))),"",INDEX('Policy Characteristics'!E:E,MATCH($C69,'Policy Characteristics'!$C:$C,0)))</f>
        <v>trans EV minimum</v>
      </c>
      <c r="L69" s="362">
        <f>IF(ISBLANK(INDEX('Policy Characteristics'!F:F,MATCH($C69,'Policy Characteristics'!$C:$C,0))),"",INDEX('Policy Characteristics'!F:F,MATCH($C69,'Policy Characteristics'!$C:$C,0)))</f>
        <v>0</v>
      </c>
      <c r="M69" s="362">
        <f>IF(ISBLANK(INDEX('Policy Characteristics'!G:G,MATCH($C69,'Policy Characteristics'!$C:$C,0))),"",INDEX('Policy Characteristics'!G:G,MATCH($C69,'Policy Characteristics'!$C:$C,0)))</f>
        <v>1</v>
      </c>
      <c r="N69" s="362">
        <f>IF(ISBLANK(INDEX('Policy Characteristics'!H:H,MATCH($C69,'Policy Characteristics'!$C:$C,0))),"",INDEX('Policy Characteristics'!H:H,MATCH($C69,'Policy Characteristics'!$C:$C,0)))</f>
        <v>0.01</v>
      </c>
      <c r="O69" s="340" t="str">
        <f>IF(ISBLANK(INDEX('Policy Characteristics'!I:I,MATCH($C69,'Policy Characteristics'!$C:$C,0))),"",INDEX('Policy Characteristics'!I:I,MATCH($C69,'Policy Characteristics'!$C:$C,0)))</f>
        <v>% of new vehicles sold</v>
      </c>
      <c r="P69" s="340"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9" s="340" t="str">
        <f>IF(ISBLANK(INDEX('Policy Characteristics'!K:K,MATCH($C69,'Policy Characteristics'!$C:$C,0))),"",INDEX('Policy Characteristics'!K:K,MATCH($C69,'Policy Characteristics'!$C:$C,0)))</f>
        <v>transportation-sector-main.html#ev-mandate</v>
      </c>
      <c r="R69" s="340" t="str">
        <f>IF(ISBLANK(INDEX('Policy Characteristics'!L:L,MATCH($C69,'Policy Characteristics'!$C:$C,0))),"",INDEX('Policy Characteristics'!L:L,MATCH($C69,'Policy Characteristics'!$C:$C,0)))</f>
        <v>ev-mandate.html</v>
      </c>
    </row>
    <row r="70" spans="1:18" s="2" customFormat="1" x14ac:dyDescent="0.25">
      <c r="A70" s="340" t="str">
        <f>IF(ISBLANK(INDEX('Policy Characteristics'!A:A,MATCH($C70,'Policy Characteristics'!$C:$C,0))),"",INDEX('Policy Characteristics'!A:A,MATCH($C70,'Policy Characteristics'!$C:$C,0)))</f>
        <v>Transportation</v>
      </c>
      <c r="B70" s="340" t="str">
        <f>IF(ISBLANK(INDEX('Policy Characteristics'!B:B,MATCH($C70,'Policy Characteristics'!$C:$C,0))),"",INDEX('Policy Characteristics'!B:B,MATCH($C70,'Policy Characteristics'!$C:$C,0)))</f>
        <v>Electric Vehicle Sales Standard</v>
      </c>
      <c r="C70" s="344" t="str">
        <f t="shared" si="3"/>
        <v>Additional Minimum Required EV Sales Percentage</v>
      </c>
      <c r="D70" s="61" t="s">
        <v>47</v>
      </c>
      <c r="E70" s="61" t="s">
        <v>42</v>
      </c>
      <c r="F70" s="61" t="s">
        <v>87</v>
      </c>
      <c r="G70" s="61" t="s">
        <v>90</v>
      </c>
      <c r="H70" s="56">
        <v>498</v>
      </c>
      <c r="I70" s="53" t="s">
        <v>45</v>
      </c>
      <c r="J70" s="342" t="str">
        <f>IF(ISBLANK(INDEX('Policy Characteristics'!D:D,MATCH($C70,'Policy Characteristics'!$C:$C,0))),"",INDEX('Policy Characteristics'!D:D,MATCH($C70,'Policy Characteristics'!$C:$C,0)))</f>
        <v>EV Sales Standard</v>
      </c>
      <c r="K70" s="340" t="str">
        <f>IF(ISBLANK(INDEX('Policy Characteristics'!E:E,MATCH($C70,'Policy Characteristics'!$C:$C,0))),"",INDEX('Policy Characteristics'!E:E,MATCH($C70,'Policy Characteristics'!$C:$C,0)))</f>
        <v>trans EV minimum</v>
      </c>
      <c r="L70" s="362">
        <f>IF(ISBLANK(INDEX('Policy Characteristics'!F:F,MATCH($C70,'Policy Characteristics'!$C:$C,0))),"",INDEX('Policy Characteristics'!F:F,MATCH($C70,'Policy Characteristics'!$C:$C,0)))</f>
        <v>0</v>
      </c>
      <c r="M70" s="362">
        <f>IF(ISBLANK(INDEX('Policy Characteristics'!G:G,MATCH($C70,'Policy Characteristics'!$C:$C,0))),"",INDEX('Policy Characteristics'!G:G,MATCH($C70,'Policy Characteristics'!$C:$C,0)))</f>
        <v>1</v>
      </c>
      <c r="N70" s="362">
        <f>IF(ISBLANK(INDEX('Policy Characteristics'!H:H,MATCH($C70,'Policy Characteristics'!$C:$C,0))),"",INDEX('Policy Characteristics'!H:H,MATCH($C70,'Policy Characteristics'!$C:$C,0)))</f>
        <v>0.01</v>
      </c>
      <c r="O70" s="340" t="str">
        <f>IF(ISBLANK(INDEX('Policy Characteristics'!I:I,MATCH($C70,'Policy Characteristics'!$C:$C,0))),"",INDEX('Policy Characteristics'!I:I,MATCH($C70,'Policy Characteristics'!$C:$C,0)))</f>
        <v>% of new vehicles sold</v>
      </c>
      <c r="P70" s="340"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0" s="340" t="str">
        <f>IF(ISBLANK(INDEX('Policy Characteristics'!K:K,MATCH($C70,'Policy Characteristics'!$C:$C,0))),"",INDEX('Policy Characteristics'!K:K,MATCH($C70,'Policy Characteristics'!$C:$C,0)))</f>
        <v>transportation-sector-main.html#ev-mandate</v>
      </c>
      <c r="R70" s="340" t="str">
        <f>IF(ISBLANK(INDEX('Policy Characteristics'!L:L,MATCH($C70,'Policy Characteristics'!$C:$C,0))),"",INDEX('Policy Characteristics'!L:L,MATCH($C70,'Policy Characteristics'!$C:$C,0)))</f>
        <v>ev-mandate.html</v>
      </c>
    </row>
    <row r="71" spans="1:18" s="2" customFormat="1" x14ac:dyDescent="0.25">
      <c r="A71" s="340" t="str">
        <f>IF(ISBLANK(INDEX('Policy Characteristics'!A:A,MATCH($C71,'Policy Characteristics'!$C:$C,0))),"",INDEX('Policy Characteristics'!A:A,MATCH($C71,'Policy Characteristics'!$C:$C,0)))</f>
        <v>Transportation</v>
      </c>
      <c r="B71" s="340" t="str">
        <f>IF(ISBLANK(INDEX('Policy Characteristics'!B:B,MATCH($C71,'Policy Characteristics'!$C:$C,0))),"",INDEX('Policy Characteristics'!B:B,MATCH($C71,'Policy Characteristics'!$C:$C,0)))</f>
        <v>Electric Vehicle Sales Standard</v>
      </c>
      <c r="C71" s="344" t="str">
        <f t="shared" si="3"/>
        <v>Additional Minimum Required EV Sales Percentage</v>
      </c>
      <c r="D71" s="61" t="s">
        <v>44</v>
      </c>
      <c r="E71" s="61" t="s">
        <v>42</v>
      </c>
      <c r="F71" s="61" t="s">
        <v>88</v>
      </c>
      <c r="G71" s="61" t="s">
        <v>90</v>
      </c>
      <c r="H71" s="56">
        <v>499</v>
      </c>
      <c r="I71" s="53" t="s">
        <v>45</v>
      </c>
      <c r="J71" s="342" t="str">
        <f>IF(ISBLANK(INDEX('Policy Characteristics'!D:D,MATCH($C71,'Policy Characteristics'!$C:$C,0))),"",INDEX('Policy Characteristics'!D:D,MATCH($C71,'Policy Characteristics'!$C:$C,0)))</f>
        <v>EV Sales Standard</v>
      </c>
      <c r="K71" s="340" t="str">
        <f>IF(ISBLANK(INDEX('Policy Characteristics'!E:E,MATCH($C71,'Policy Characteristics'!$C:$C,0))),"",INDEX('Policy Characteristics'!E:E,MATCH($C71,'Policy Characteristics'!$C:$C,0)))</f>
        <v>trans EV minimum</v>
      </c>
      <c r="L71" s="362">
        <f>IF(ISBLANK(INDEX('Policy Characteristics'!F:F,MATCH($C71,'Policy Characteristics'!$C:$C,0))),"",INDEX('Policy Characteristics'!F:F,MATCH($C71,'Policy Characteristics'!$C:$C,0)))</f>
        <v>0</v>
      </c>
      <c r="M71" s="362">
        <f>IF(ISBLANK(INDEX('Policy Characteristics'!G:G,MATCH($C71,'Policy Characteristics'!$C:$C,0))),"",INDEX('Policy Characteristics'!G:G,MATCH($C71,'Policy Characteristics'!$C:$C,0)))</f>
        <v>1</v>
      </c>
      <c r="N71" s="362">
        <f>IF(ISBLANK(INDEX('Policy Characteristics'!H:H,MATCH($C71,'Policy Characteristics'!$C:$C,0))),"",INDEX('Policy Characteristics'!H:H,MATCH($C71,'Policy Characteristics'!$C:$C,0)))</f>
        <v>0.01</v>
      </c>
      <c r="O71" s="340" t="str">
        <f>IF(ISBLANK(INDEX('Policy Characteristics'!I:I,MATCH($C71,'Policy Characteristics'!$C:$C,0))),"",INDEX('Policy Characteristics'!I:I,MATCH($C71,'Policy Characteristics'!$C:$C,0)))</f>
        <v>% of new vehicles sold</v>
      </c>
      <c r="P71" s="340"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1" s="340" t="str">
        <f>IF(ISBLANK(INDEX('Policy Characteristics'!K:K,MATCH($C71,'Policy Characteristics'!$C:$C,0))),"",INDEX('Policy Characteristics'!K:K,MATCH($C71,'Policy Characteristics'!$C:$C,0)))</f>
        <v>transportation-sector-main.html#ev-mandate</v>
      </c>
      <c r="R71" s="340" t="str">
        <f>IF(ISBLANK(INDEX('Policy Characteristics'!L:L,MATCH($C71,'Policy Characteristics'!$C:$C,0))),"",INDEX('Policy Characteristics'!L:L,MATCH($C71,'Policy Characteristics'!$C:$C,0)))</f>
        <v>ev-mandate.html</v>
      </c>
    </row>
    <row r="72" spans="1:18" s="2" customFormat="1" x14ac:dyDescent="0.25">
      <c r="A72" s="340" t="str">
        <f>IF(ISBLANK(INDEX('Policy Characteristics'!A:A,MATCH($C72,'Policy Characteristics'!$C:$C,0))),"",INDEX('Policy Characteristics'!A:A,MATCH($C72,'Policy Characteristics'!$C:$C,0)))</f>
        <v>Transportation</v>
      </c>
      <c r="B72" s="340" t="str">
        <f>IF(ISBLANK(INDEX('Policy Characteristics'!B:B,MATCH($C72,'Policy Characteristics'!$C:$C,0))),"",INDEX('Policy Characteristics'!B:B,MATCH($C72,'Policy Characteristics'!$C:$C,0)))</f>
        <v>Electric Vehicle Sales Standard</v>
      </c>
      <c r="C72" s="344" t="str">
        <f t="shared" si="3"/>
        <v>Additional Minimum Required EV Sales Percentage</v>
      </c>
      <c r="D72" s="61" t="s">
        <v>47</v>
      </c>
      <c r="E72" s="61" t="s">
        <v>43</v>
      </c>
      <c r="F72" s="61" t="s">
        <v>87</v>
      </c>
      <c r="G72" s="61" t="s">
        <v>91</v>
      </c>
      <c r="H72" s="56">
        <v>500</v>
      </c>
      <c r="I72" s="53" t="s">
        <v>46</v>
      </c>
      <c r="J72" s="342" t="str">
        <f>IF(ISBLANK(INDEX('Policy Characteristics'!D:D,MATCH($C72,'Policy Characteristics'!$C:$C,0))),"",INDEX('Policy Characteristics'!D:D,MATCH($C72,'Policy Characteristics'!$C:$C,0)))</f>
        <v>EV Sales Standard</v>
      </c>
      <c r="K72" s="340" t="str">
        <f>IF(ISBLANK(INDEX('Policy Characteristics'!E:E,MATCH($C72,'Policy Characteristics'!$C:$C,0))),"",INDEX('Policy Characteristics'!E:E,MATCH($C72,'Policy Characteristics'!$C:$C,0)))</f>
        <v>trans EV minimum</v>
      </c>
      <c r="L72" s="362">
        <f>IF(ISBLANK(INDEX('Policy Characteristics'!F:F,MATCH($C72,'Policy Characteristics'!$C:$C,0))),"",INDEX('Policy Characteristics'!F:F,MATCH($C72,'Policy Characteristics'!$C:$C,0)))</f>
        <v>0</v>
      </c>
      <c r="M72" s="362">
        <f>IF(ISBLANK(INDEX('Policy Characteristics'!G:G,MATCH($C72,'Policy Characteristics'!$C:$C,0))),"",INDEX('Policy Characteristics'!G:G,MATCH($C72,'Policy Characteristics'!$C:$C,0)))</f>
        <v>1</v>
      </c>
      <c r="N72" s="362">
        <f>IF(ISBLANK(INDEX('Policy Characteristics'!H:H,MATCH($C72,'Policy Characteristics'!$C:$C,0))),"",INDEX('Policy Characteristics'!H:H,MATCH($C72,'Policy Characteristics'!$C:$C,0)))</f>
        <v>0.01</v>
      </c>
      <c r="O72" s="340" t="str">
        <f>IF(ISBLANK(INDEX('Policy Characteristics'!I:I,MATCH($C72,'Policy Characteristics'!$C:$C,0))),"",INDEX('Policy Characteristics'!I:I,MATCH($C72,'Policy Characteristics'!$C:$C,0)))</f>
        <v>% of new vehicles sold</v>
      </c>
      <c r="P72" s="340"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2" s="340" t="str">
        <f>IF(ISBLANK(INDEX('Policy Characteristics'!K:K,MATCH($C72,'Policy Characteristics'!$C:$C,0))),"",INDEX('Policy Characteristics'!K:K,MATCH($C72,'Policy Characteristics'!$C:$C,0)))</f>
        <v>transportation-sector-main.html#ev-mandate</v>
      </c>
      <c r="R72" s="340" t="str">
        <f>IF(ISBLANK(INDEX('Policy Characteristics'!L:L,MATCH($C72,'Policy Characteristics'!$C:$C,0))),"",INDEX('Policy Characteristics'!L:L,MATCH($C72,'Policy Characteristics'!$C:$C,0)))</f>
        <v>ev-mandate.html</v>
      </c>
    </row>
    <row r="73" spans="1:18" s="2" customFormat="1" x14ac:dyDescent="0.25">
      <c r="A73" s="340" t="str">
        <f>IF(ISBLANK(INDEX('Policy Characteristics'!A:A,MATCH($C73,'Policy Characteristics'!$C:$C,0))),"",INDEX('Policy Characteristics'!A:A,MATCH($C73,'Policy Characteristics'!$C:$C,0)))</f>
        <v>Transportation</v>
      </c>
      <c r="B73" s="340" t="str">
        <f>IF(ISBLANK(INDEX('Policy Characteristics'!B:B,MATCH($C73,'Policy Characteristics'!$C:$C,0))),"",INDEX('Policy Characteristics'!B:B,MATCH($C73,'Policy Characteristics'!$C:$C,0)))</f>
        <v>Electric Vehicle Sales Standard</v>
      </c>
      <c r="C73" s="344" t="str">
        <f t="shared" si="3"/>
        <v>Additional Minimum Required EV Sales Percentage</v>
      </c>
      <c r="D73" s="61" t="s">
        <v>44</v>
      </c>
      <c r="E73" s="61" t="s">
        <v>43</v>
      </c>
      <c r="F73" s="61" t="s">
        <v>88</v>
      </c>
      <c r="G73" s="61" t="s">
        <v>91</v>
      </c>
      <c r="H73" s="56">
        <v>501</v>
      </c>
      <c r="I73" s="53" t="s">
        <v>45</v>
      </c>
      <c r="J73" s="342" t="str">
        <f>IF(ISBLANK(INDEX('Policy Characteristics'!D:D,MATCH($C73,'Policy Characteristics'!$C:$C,0))),"",INDEX('Policy Characteristics'!D:D,MATCH($C73,'Policy Characteristics'!$C:$C,0)))</f>
        <v>EV Sales Standard</v>
      </c>
      <c r="K73" s="340" t="str">
        <f>IF(ISBLANK(INDEX('Policy Characteristics'!E:E,MATCH($C73,'Policy Characteristics'!$C:$C,0))),"",INDEX('Policy Characteristics'!E:E,MATCH($C73,'Policy Characteristics'!$C:$C,0)))</f>
        <v>trans EV minimum</v>
      </c>
      <c r="L73" s="362">
        <f>IF(ISBLANK(INDEX('Policy Characteristics'!F:F,MATCH($C73,'Policy Characteristics'!$C:$C,0))),"",INDEX('Policy Characteristics'!F:F,MATCH($C73,'Policy Characteristics'!$C:$C,0)))</f>
        <v>0</v>
      </c>
      <c r="M73" s="362">
        <f>IF(ISBLANK(INDEX('Policy Characteristics'!G:G,MATCH($C73,'Policy Characteristics'!$C:$C,0))),"",INDEX('Policy Characteristics'!G:G,MATCH($C73,'Policy Characteristics'!$C:$C,0)))</f>
        <v>1</v>
      </c>
      <c r="N73" s="362">
        <f>IF(ISBLANK(INDEX('Policy Characteristics'!H:H,MATCH($C73,'Policy Characteristics'!$C:$C,0))),"",INDEX('Policy Characteristics'!H:H,MATCH($C73,'Policy Characteristics'!$C:$C,0)))</f>
        <v>0.01</v>
      </c>
      <c r="O73" s="340" t="str">
        <f>IF(ISBLANK(INDEX('Policy Characteristics'!I:I,MATCH($C73,'Policy Characteristics'!$C:$C,0))),"",INDEX('Policy Characteristics'!I:I,MATCH($C73,'Policy Characteristics'!$C:$C,0)))</f>
        <v>% of new vehicles sold</v>
      </c>
      <c r="P73" s="340"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3" s="340" t="str">
        <f>IF(ISBLANK(INDEX('Policy Characteristics'!K:K,MATCH($C73,'Policy Characteristics'!$C:$C,0))),"",INDEX('Policy Characteristics'!K:K,MATCH($C73,'Policy Characteristics'!$C:$C,0)))</f>
        <v>transportation-sector-main.html#ev-mandate</v>
      </c>
      <c r="R73" s="340" t="str">
        <f>IF(ISBLANK(INDEX('Policy Characteristics'!L:L,MATCH($C73,'Policy Characteristics'!$C:$C,0))),"",INDEX('Policy Characteristics'!L:L,MATCH($C73,'Policy Characteristics'!$C:$C,0)))</f>
        <v>ev-mandate.html</v>
      </c>
    </row>
    <row r="74" spans="1:18" s="2" customFormat="1" x14ac:dyDescent="0.25">
      <c r="A74" s="340" t="str">
        <f>IF(ISBLANK(INDEX('Policy Characteristics'!A:A,MATCH($C74,'Policy Characteristics'!$C:$C,0))),"",INDEX('Policy Characteristics'!A:A,MATCH($C74,'Policy Characteristics'!$C:$C,0)))</f>
        <v>Transportation</v>
      </c>
      <c r="B74" s="340" t="str">
        <f>IF(ISBLANK(INDEX('Policy Characteristics'!B:B,MATCH($C74,'Policy Characteristics'!$C:$C,0))),"",INDEX('Policy Characteristics'!B:B,MATCH($C74,'Policy Characteristics'!$C:$C,0)))</f>
        <v>Electric Vehicle Sales Standard</v>
      </c>
      <c r="C74" s="344" t="str">
        <f t="shared" si="3"/>
        <v>Additional Minimum Required EV Sales Percentage</v>
      </c>
      <c r="D74" s="61" t="s">
        <v>47</v>
      </c>
      <c r="E74" s="61" t="s">
        <v>118</v>
      </c>
      <c r="F74" s="61" t="s">
        <v>87</v>
      </c>
      <c r="G74" s="61" t="s">
        <v>149</v>
      </c>
      <c r="H74" s="56">
        <v>188</v>
      </c>
      <c r="I74" s="53" t="s">
        <v>45</v>
      </c>
      <c r="J74" s="342" t="str">
        <f>IF(ISBLANK(INDEX('Policy Characteristics'!D:D,MATCH($C74,'Policy Characteristics'!$C:$C,0))),"",INDEX('Policy Characteristics'!D:D,MATCH($C74,'Policy Characteristics'!$C:$C,0)))</f>
        <v>EV Sales Standard</v>
      </c>
      <c r="K74" s="340" t="str">
        <f>IF(ISBLANK(INDEX('Policy Characteristics'!E:E,MATCH($C74,'Policy Characteristics'!$C:$C,0))),"",INDEX('Policy Characteristics'!E:E,MATCH($C74,'Policy Characteristics'!$C:$C,0)))</f>
        <v>trans EV minimum</v>
      </c>
      <c r="L74" s="362">
        <f>IF(ISBLANK(INDEX('Policy Characteristics'!F:F,MATCH($C74,'Policy Characteristics'!$C:$C,0))),"",INDEX('Policy Characteristics'!F:F,MATCH($C74,'Policy Characteristics'!$C:$C,0)))</f>
        <v>0</v>
      </c>
      <c r="M74" s="362">
        <f>IF(ISBLANK(INDEX('Policy Characteristics'!G:G,MATCH($C74,'Policy Characteristics'!$C:$C,0))),"",INDEX('Policy Characteristics'!G:G,MATCH($C74,'Policy Characteristics'!$C:$C,0)))</f>
        <v>1</v>
      </c>
      <c r="N74" s="362">
        <f>IF(ISBLANK(INDEX('Policy Characteristics'!H:H,MATCH($C74,'Policy Characteristics'!$C:$C,0))),"",INDEX('Policy Characteristics'!H:H,MATCH($C74,'Policy Characteristics'!$C:$C,0)))</f>
        <v>0.01</v>
      </c>
      <c r="O74" s="340" t="str">
        <f>IF(ISBLANK(INDEX('Policy Characteristics'!I:I,MATCH($C74,'Policy Characteristics'!$C:$C,0))),"",INDEX('Policy Characteristics'!I:I,MATCH($C74,'Policy Characteristics'!$C:$C,0)))</f>
        <v>% of new vehicles sold</v>
      </c>
      <c r="P74" s="340"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4" s="340" t="str">
        <f>IF(ISBLANK(INDEX('Policy Characteristics'!K:K,MATCH($C74,'Policy Characteristics'!$C:$C,0))),"",INDEX('Policy Characteristics'!K:K,MATCH($C74,'Policy Characteristics'!$C:$C,0)))</f>
        <v>transportation-sector-main.html#ev-mandate</v>
      </c>
      <c r="R74" s="340" t="str">
        <f>IF(ISBLANK(INDEX('Policy Characteristics'!L:L,MATCH($C74,'Policy Characteristics'!$C:$C,0))),"",INDEX('Policy Characteristics'!L:L,MATCH($C74,'Policy Characteristics'!$C:$C,0)))</f>
        <v>ev-mandate.html</v>
      </c>
    </row>
    <row r="75" spans="1:18" s="2" customFormat="1" x14ac:dyDescent="0.25">
      <c r="A75" s="340" t="str">
        <f>IF(ISBLANK(INDEX('Policy Characteristics'!A:A,MATCH($C75,'Policy Characteristics'!$C:$C,0))),"",INDEX('Policy Characteristics'!A:A,MATCH($C75,'Policy Characteristics'!$C:$C,0)))</f>
        <v>Transportation</v>
      </c>
      <c r="B75" s="340" t="str">
        <f>IF(ISBLANK(INDEX('Policy Characteristics'!B:B,MATCH($C75,'Policy Characteristics'!$C:$C,0))),"",INDEX('Policy Characteristics'!B:B,MATCH($C75,'Policy Characteristics'!$C:$C,0)))</f>
        <v>Electric Vehicle Sales Standard</v>
      </c>
      <c r="C75" s="344" t="str">
        <f t="shared" si="3"/>
        <v>Additional Minimum Required EV Sales Percentage</v>
      </c>
      <c r="D75" s="61" t="s">
        <v>44</v>
      </c>
      <c r="E75" s="61" t="s">
        <v>118</v>
      </c>
      <c r="F75" s="61" t="s">
        <v>88</v>
      </c>
      <c r="G75" s="61" t="s">
        <v>149</v>
      </c>
      <c r="H75" s="56">
        <v>591</v>
      </c>
      <c r="I75" s="9" t="s">
        <v>46</v>
      </c>
      <c r="J75" s="342" t="str">
        <f>IF(ISBLANK(INDEX('Policy Characteristics'!D:D,MATCH($C75,'Policy Characteristics'!$C:$C,0))),"",INDEX('Policy Characteristics'!D:D,MATCH($C75,'Policy Characteristics'!$C:$C,0)))</f>
        <v>EV Sales Standard</v>
      </c>
      <c r="K75" s="340" t="str">
        <f>IF(ISBLANK(INDEX('Policy Characteristics'!E:E,MATCH($C75,'Policy Characteristics'!$C:$C,0))),"",INDEX('Policy Characteristics'!E:E,MATCH($C75,'Policy Characteristics'!$C:$C,0)))</f>
        <v>trans EV minimum</v>
      </c>
      <c r="L75" s="362">
        <f>IF(ISBLANK(INDEX('Policy Characteristics'!F:F,MATCH($C75,'Policy Characteristics'!$C:$C,0))),"",INDEX('Policy Characteristics'!F:F,MATCH($C75,'Policy Characteristics'!$C:$C,0)))</f>
        <v>0</v>
      </c>
      <c r="M75" s="362">
        <f>IF(ISBLANK(INDEX('Policy Characteristics'!G:G,MATCH($C75,'Policy Characteristics'!$C:$C,0))),"",INDEX('Policy Characteristics'!G:G,MATCH($C75,'Policy Characteristics'!$C:$C,0)))</f>
        <v>1</v>
      </c>
      <c r="N75" s="362">
        <f>IF(ISBLANK(INDEX('Policy Characteristics'!H:H,MATCH($C75,'Policy Characteristics'!$C:$C,0))),"",INDEX('Policy Characteristics'!H:H,MATCH($C75,'Policy Characteristics'!$C:$C,0)))</f>
        <v>0.01</v>
      </c>
      <c r="O75" s="340" t="str">
        <f>IF(ISBLANK(INDEX('Policy Characteristics'!I:I,MATCH($C75,'Policy Characteristics'!$C:$C,0))),"",INDEX('Policy Characteristics'!I:I,MATCH($C75,'Policy Characteristics'!$C:$C,0)))</f>
        <v>% of new vehicles sold</v>
      </c>
      <c r="P75" s="340"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5" s="340" t="str">
        <f>IF(ISBLANK(INDEX('Policy Characteristics'!K:K,MATCH($C75,'Policy Characteristics'!$C:$C,0))),"",INDEX('Policy Characteristics'!K:K,MATCH($C75,'Policy Characteristics'!$C:$C,0)))</f>
        <v>transportation-sector-main.html#ev-mandate</v>
      </c>
      <c r="R75" s="340" t="str">
        <f>IF(ISBLANK(INDEX('Policy Characteristics'!L:L,MATCH($C75,'Policy Characteristics'!$C:$C,0))),"",INDEX('Policy Characteristics'!L:L,MATCH($C75,'Policy Characteristics'!$C:$C,0)))</f>
        <v>ev-mandate.html</v>
      </c>
    </row>
    <row r="76" spans="1:18" s="2" customFormat="1" x14ac:dyDescent="0.25">
      <c r="A76" s="340" t="str">
        <f>IF(ISBLANK(INDEX('Policy Characteristics'!A:A,MATCH($C76,'Policy Characteristics'!$C:$C,0))),"",INDEX('Policy Characteristics'!A:A,MATCH($C76,'Policy Characteristics'!$C:$C,0)))</f>
        <v>Transportation</v>
      </c>
      <c r="B76" s="340" t="str">
        <f>IF(ISBLANK(INDEX('Policy Characteristics'!B:B,MATCH($C76,'Policy Characteristics'!$C:$C,0))),"",INDEX('Policy Characteristics'!B:B,MATCH($C76,'Policy Characteristics'!$C:$C,0)))</f>
        <v>Electric Vehicle Subsidy</v>
      </c>
      <c r="C76" s="343" t="s">
        <v>482</v>
      </c>
      <c r="D76" s="53" t="s">
        <v>47</v>
      </c>
      <c r="E76" s="53" t="s">
        <v>39</v>
      </c>
      <c r="F76" s="53" t="s">
        <v>87</v>
      </c>
      <c r="G76" s="53" t="s">
        <v>39</v>
      </c>
      <c r="H76" s="56">
        <v>189</v>
      </c>
      <c r="I76" s="53" t="s">
        <v>45</v>
      </c>
      <c r="J76" s="342" t="str">
        <f>IF(ISBLANK(INDEX('Policy Characteristics'!D:D,MATCH($C76,'Policy Characteristics'!$C:$C,0))),"",INDEX('Policy Characteristics'!D:D,MATCH($C76,'Policy Characteristics'!$C:$C,0)))</f>
        <v>EV Subsidy</v>
      </c>
      <c r="K76" s="340" t="str">
        <f>IF(ISBLANK(INDEX('Policy Characteristics'!E:E,MATCH($C76,'Policy Characteristics'!$C:$C,0))),"",INDEX('Policy Characteristics'!E:E,MATCH($C76,'Policy Characteristics'!$C:$C,0)))</f>
        <v>trans EV subsidy</v>
      </c>
      <c r="L76" s="362">
        <f>IF(ISBLANK(INDEX('Policy Characteristics'!F:F,MATCH($C76,'Policy Characteristics'!$C:$C,0))),"",INDEX('Policy Characteristics'!F:F,MATCH($C76,'Policy Characteristics'!$C:$C,0)))</f>
        <v>0</v>
      </c>
      <c r="M76" s="362">
        <f>IF(ISBLANK(INDEX('Policy Characteristics'!G:G,MATCH($C76,'Policy Characteristics'!$C:$C,0))),"",INDEX('Policy Characteristics'!G:G,MATCH($C76,'Policy Characteristics'!$C:$C,0)))</f>
        <v>0.5</v>
      </c>
      <c r="N76" s="362">
        <f>IF(ISBLANK(INDEX('Policy Characteristics'!H:H,MATCH($C76,'Policy Characteristics'!$C:$C,0))),"",INDEX('Policy Characteristics'!H:H,MATCH($C76,'Policy Characteristics'!$C:$C,0)))</f>
        <v>0.01</v>
      </c>
      <c r="O76" s="340" t="str">
        <f>IF(ISBLANK(INDEX('Policy Characteristics'!I:I,MATCH($C76,'Policy Characteristics'!$C:$C,0))),"",INDEX('Policy Characteristics'!I:I,MATCH($C76,'Policy Characteristics'!$C:$C,0)))</f>
        <v>% of vehicle cost</v>
      </c>
      <c r="P76" s="340" t="str">
        <f>IF(ISBLANK(INDEX('Policy Characteristics'!J:J,MATCH($C76,'Policy Characteristics'!$C:$C,0))),"",INDEX('Policy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6" s="340" t="str">
        <f>IF(ISBLANK(INDEX('Policy Characteristics'!K:K,MATCH($C76,'Policy Characteristics'!$C:$C,0))),"",INDEX('Policy Characteristics'!K:K,MATCH($C76,'Policy Characteristics'!$C:$C,0)))</f>
        <v>transportation-sector-main.html#ev-subsidy</v>
      </c>
      <c r="R76" s="340" t="str">
        <f>IF(ISBLANK(INDEX('Policy Characteristics'!L:L,MATCH($C76,'Policy Characteristics'!$C:$C,0))),"",INDEX('Policy Characteristics'!L:L,MATCH($C76,'Policy Characteristics'!$C:$C,0)))</f>
        <v>ev-subsidy.html</v>
      </c>
    </row>
    <row r="77" spans="1:18" s="62" customFormat="1" x14ac:dyDescent="0.25">
      <c r="A77" s="340" t="str">
        <f>IF(ISBLANK(INDEX('Policy Characteristics'!A:A,MATCH($C77,'Policy Characteristics'!$C:$C,0))),"",INDEX('Policy Characteristics'!A:A,MATCH($C77,'Policy Characteristics'!$C:$C,0)))</f>
        <v>Transportation</v>
      </c>
      <c r="B77" s="340" t="str">
        <f>IF(ISBLANK(INDEX('Policy Characteristics'!B:B,MATCH($C77,'Policy Characteristics'!$C:$C,0))),"",INDEX('Policy Characteristics'!B:B,MATCH($C77,'Policy Characteristics'!$C:$C,0)))</f>
        <v>Electric Vehicle Subsidy</v>
      </c>
      <c r="C77" s="344" t="str">
        <f t="shared" ref="C77:C87" si="4">C$76</f>
        <v>Additional EV Subsidy Percentage</v>
      </c>
      <c r="D77" s="61" t="s">
        <v>44</v>
      </c>
      <c r="E77" s="61" t="s">
        <v>39</v>
      </c>
      <c r="F77" s="61" t="s">
        <v>88</v>
      </c>
      <c r="G77" s="61" t="s">
        <v>39</v>
      </c>
      <c r="H77" s="54">
        <v>592</v>
      </c>
      <c r="I77" s="9" t="s">
        <v>46</v>
      </c>
      <c r="J77" s="342" t="str">
        <f>IF(ISBLANK(INDEX('Policy Characteristics'!D:D,MATCH($C77,'Policy Characteristics'!$C:$C,0))),"",INDEX('Policy Characteristics'!D:D,MATCH($C77,'Policy Characteristics'!$C:$C,0)))</f>
        <v>EV Subsidy</v>
      </c>
      <c r="K77" s="340" t="str">
        <f>IF(ISBLANK(INDEX('Policy Characteristics'!E:E,MATCH($C77,'Policy Characteristics'!$C:$C,0))),"",INDEX('Policy Characteristics'!E:E,MATCH($C77,'Policy Characteristics'!$C:$C,0)))</f>
        <v>trans EV subsidy</v>
      </c>
      <c r="L77" s="362">
        <f>IF(ISBLANK(INDEX('Policy Characteristics'!F:F,MATCH($C77,'Policy Characteristics'!$C:$C,0))),"",INDEX('Policy Characteristics'!F:F,MATCH($C77,'Policy Characteristics'!$C:$C,0)))</f>
        <v>0</v>
      </c>
      <c r="M77" s="362">
        <f>IF(ISBLANK(INDEX('Policy Characteristics'!G:G,MATCH($C77,'Policy Characteristics'!$C:$C,0))),"",INDEX('Policy Characteristics'!G:G,MATCH($C77,'Policy Characteristics'!$C:$C,0)))</f>
        <v>0.5</v>
      </c>
      <c r="N77" s="362">
        <f>IF(ISBLANK(INDEX('Policy Characteristics'!H:H,MATCH($C77,'Policy Characteristics'!$C:$C,0))),"",INDEX('Policy Characteristics'!H:H,MATCH($C77,'Policy Characteristics'!$C:$C,0)))</f>
        <v>0.01</v>
      </c>
      <c r="O77" s="340" t="str">
        <f>IF(ISBLANK(INDEX('Policy Characteristics'!I:I,MATCH($C77,'Policy Characteristics'!$C:$C,0))),"",INDEX('Policy Characteristics'!I:I,MATCH($C77,'Policy Characteristics'!$C:$C,0)))</f>
        <v>% of vehicle cost</v>
      </c>
      <c r="P77" s="340" t="str">
        <f>IF(ISBLANK(INDEX('Policy Characteristics'!J:J,MATCH($C77,'Policy Characteristics'!$C:$C,0))),"",INDEX('Policy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7" s="340" t="str">
        <f>IF(ISBLANK(INDEX('Policy Characteristics'!K:K,MATCH($C77,'Policy Characteristics'!$C:$C,0))),"",INDEX('Policy Characteristics'!K:K,MATCH($C77,'Policy Characteristics'!$C:$C,0)))</f>
        <v>transportation-sector-main.html#ev-subsidy</v>
      </c>
      <c r="R77" s="340" t="str">
        <f>IF(ISBLANK(INDEX('Policy Characteristics'!L:L,MATCH($C77,'Policy Characteristics'!$C:$C,0))),"",INDEX('Policy Characteristics'!L:L,MATCH($C77,'Policy Characteristics'!$C:$C,0)))</f>
        <v>ev-subsidy.html</v>
      </c>
    </row>
    <row r="78" spans="1:18" s="62" customFormat="1" x14ac:dyDescent="0.25">
      <c r="A78" s="340" t="str">
        <f>IF(ISBLANK(INDEX('Policy Characteristics'!A:A,MATCH($C78,'Policy Characteristics'!$C:$C,0))),"",INDEX('Policy Characteristics'!A:A,MATCH($C78,'Policy Characteristics'!$C:$C,0)))</f>
        <v>Transportation</v>
      </c>
      <c r="B78" s="340" t="str">
        <f>IF(ISBLANK(INDEX('Policy Characteristics'!B:B,MATCH($C78,'Policy Characteristics'!$C:$C,0))),"",INDEX('Policy Characteristics'!B:B,MATCH($C78,'Policy Characteristics'!$C:$C,0)))</f>
        <v>Electric Vehicle Subsidy</v>
      </c>
      <c r="C78" s="344" t="str">
        <f t="shared" si="4"/>
        <v>Additional EV Subsidy Percentage</v>
      </c>
      <c r="D78" s="61" t="s">
        <v>47</v>
      </c>
      <c r="E78" s="61" t="s">
        <v>40</v>
      </c>
      <c r="F78" s="61" t="s">
        <v>87</v>
      </c>
      <c r="G78" s="61" t="s">
        <v>40</v>
      </c>
      <c r="H78" s="54">
        <v>593</v>
      </c>
      <c r="I78" s="9" t="s">
        <v>46</v>
      </c>
      <c r="J78" s="342" t="str">
        <f>IF(ISBLANK(INDEX('Policy Characteristics'!D:D,MATCH($C78,'Policy Characteristics'!$C:$C,0))),"",INDEX('Policy Characteristics'!D:D,MATCH($C78,'Policy Characteristics'!$C:$C,0)))</f>
        <v>EV Subsidy</v>
      </c>
      <c r="K78" s="340" t="str">
        <f>IF(ISBLANK(INDEX('Policy Characteristics'!E:E,MATCH($C78,'Policy Characteristics'!$C:$C,0))),"",INDEX('Policy Characteristics'!E:E,MATCH($C78,'Policy Characteristics'!$C:$C,0)))</f>
        <v>trans EV subsidy</v>
      </c>
      <c r="L78" s="362">
        <f>IF(ISBLANK(INDEX('Policy Characteristics'!F:F,MATCH($C78,'Policy Characteristics'!$C:$C,0))),"",INDEX('Policy Characteristics'!F:F,MATCH($C78,'Policy Characteristics'!$C:$C,0)))</f>
        <v>0</v>
      </c>
      <c r="M78" s="362">
        <f>IF(ISBLANK(INDEX('Policy Characteristics'!G:G,MATCH($C78,'Policy Characteristics'!$C:$C,0))),"",INDEX('Policy Characteristics'!G:G,MATCH($C78,'Policy Characteristics'!$C:$C,0)))</f>
        <v>0.5</v>
      </c>
      <c r="N78" s="362">
        <f>IF(ISBLANK(INDEX('Policy Characteristics'!H:H,MATCH($C78,'Policy Characteristics'!$C:$C,0))),"",INDEX('Policy Characteristics'!H:H,MATCH($C78,'Policy Characteristics'!$C:$C,0)))</f>
        <v>0.01</v>
      </c>
      <c r="O78" s="340" t="str">
        <f>IF(ISBLANK(INDEX('Policy Characteristics'!I:I,MATCH($C78,'Policy Characteristics'!$C:$C,0))),"",INDEX('Policy Characteristics'!I:I,MATCH($C78,'Policy Characteristics'!$C:$C,0)))</f>
        <v>% of vehicle cost</v>
      </c>
      <c r="P78" s="340" t="str">
        <f>IF(ISBLANK(INDEX('Policy Characteristics'!J:J,MATCH($C78,'Policy Characteristics'!$C:$C,0))),"",INDEX('Policy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8" s="340" t="str">
        <f>IF(ISBLANK(INDEX('Policy Characteristics'!K:K,MATCH($C78,'Policy Characteristics'!$C:$C,0))),"",INDEX('Policy Characteristics'!K:K,MATCH($C78,'Policy Characteristics'!$C:$C,0)))</f>
        <v>transportation-sector-main.html#ev-subsidy</v>
      </c>
      <c r="R78" s="340" t="str">
        <f>IF(ISBLANK(INDEX('Policy Characteristics'!L:L,MATCH($C78,'Policy Characteristics'!$C:$C,0))),"",INDEX('Policy Characteristics'!L:L,MATCH($C78,'Policy Characteristics'!$C:$C,0)))</f>
        <v>ev-subsidy.html</v>
      </c>
    </row>
    <row r="79" spans="1:18" s="62" customFormat="1" x14ac:dyDescent="0.25">
      <c r="A79" s="340" t="str">
        <f>IF(ISBLANK(INDEX('Policy Characteristics'!A:A,MATCH($C79,'Policy Characteristics'!$C:$C,0))),"",INDEX('Policy Characteristics'!A:A,MATCH($C79,'Policy Characteristics'!$C:$C,0)))</f>
        <v>Transportation</v>
      </c>
      <c r="B79" s="340" t="str">
        <f>IF(ISBLANK(INDEX('Policy Characteristics'!B:B,MATCH($C79,'Policy Characteristics'!$C:$C,0))),"",INDEX('Policy Characteristics'!B:B,MATCH($C79,'Policy Characteristics'!$C:$C,0)))</f>
        <v>Electric Vehicle Subsidy</v>
      </c>
      <c r="C79" s="344" t="str">
        <f t="shared" si="4"/>
        <v>Additional EV Subsidy Percentage</v>
      </c>
      <c r="D79" s="61" t="s">
        <v>44</v>
      </c>
      <c r="E79" s="61" t="s">
        <v>40</v>
      </c>
      <c r="F79" s="61" t="s">
        <v>88</v>
      </c>
      <c r="G79" s="61" t="s">
        <v>40</v>
      </c>
      <c r="H79" s="54">
        <v>594</v>
      </c>
      <c r="I79" s="9" t="s">
        <v>46</v>
      </c>
      <c r="J79" s="342" t="str">
        <f>IF(ISBLANK(INDEX('Policy Characteristics'!D:D,MATCH($C79,'Policy Characteristics'!$C:$C,0))),"",INDEX('Policy Characteristics'!D:D,MATCH($C79,'Policy Characteristics'!$C:$C,0)))</f>
        <v>EV Subsidy</v>
      </c>
      <c r="K79" s="340" t="str">
        <f>IF(ISBLANK(INDEX('Policy Characteristics'!E:E,MATCH($C79,'Policy Characteristics'!$C:$C,0))),"",INDEX('Policy Characteristics'!E:E,MATCH($C79,'Policy Characteristics'!$C:$C,0)))</f>
        <v>trans EV subsidy</v>
      </c>
      <c r="L79" s="362">
        <f>IF(ISBLANK(INDEX('Policy Characteristics'!F:F,MATCH($C79,'Policy Characteristics'!$C:$C,0))),"",INDEX('Policy Characteristics'!F:F,MATCH($C79,'Policy Characteristics'!$C:$C,0)))</f>
        <v>0</v>
      </c>
      <c r="M79" s="362">
        <f>IF(ISBLANK(INDEX('Policy Characteristics'!G:G,MATCH($C79,'Policy Characteristics'!$C:$C,0))),"",INDEX('Policy Characteristics'!G:G,MATCH($C79,'Policy Characteristics'!$C:$C,0)))</f>
        <v>0.5</v>
      </c>
      <c r="N79" s="362">
        <f>IF(ISBLANK(INDEX('Policy Characteristics'!H:H,MATCH($C79,'Policy Characteristics'!$C:$C,0))),"",INDEX('Policy Characteristics'!H:H,MATCH($C79,'Policy Characteristics'!$C:$C,0)))</f>
        <v>0.01</v>
      </c>
      <c r="O79" s="340" t="str">
        <f>IF(ISBLANK(INDEX('Policy Characteristics'!I:I,MATCH($C79,'Policy Characteristics'!$C:$C,0))),"",INDEX('Policy Characteristics'!I:I,MATCH($C79,'Policy Characteristics'!$C:$C,0)))</f>
        <v>% of vehicle cost</v>
      </c>
      <c r="P79" s="340" t="str">
        <f>IF(ISBLANK(INDEX('Policy Characteristics'!J:J,MATCH($C79,'Policy Characteristics'!$C:$C,0))),"",INDEX('Policy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9" s="340" t="str">
        <f>IF(ISBLANK(INDEX('Policy Characteristics'!K:K,MATCH($C79,'Policy Characteristics'!$C:$C,0))),"",INDEX('Policy Characteristics'!K:K,MATCH($C79,'Policy Characteristics'!$C:$C,0)))</f>
        <v>transportation-sector-main.html#ev-subsidy</v>
      </c>
      <c r="R79" s="340" t="str">
        <f>IF(ISBLANK(INDEX('Policy Characteristics'!L:L,MATCH($C79,'Policy Characteristics'!$C:$C,0))),"",INDEX('Policy Characteristics'!L:L,MATCH($C79,'Policy Characteristics'!$C:$C,0)))</f>
        <v>ev-subsidy.html</v>
      </c>
    </row>
    <row r="80" spans="1:18" s="62" customFormat="1" x14ac:dyDescent="0.25">
      <c r="A80" s="340" t="str">
        <f>IF(ISBLANK(INDEX('Policy Characteristics'!A:A,MATCH($C80,'Policy Characteristics'!$C:$C,0))),"",INDEX('Policy Characteristics'!A:A,MATCH($C80,'Policy Characteristics'!$C:$C,0)))</f>
        <v>Transportation</v>
      </c>
      <c r="B80" s="340" t="str">
        <f>IF(ISBLANK(INDEX('Policy Characteristics'!B:B,MATCH($C80,'Policy Characteristics'!$C:$C,0))),"",INDEX('Policy Characteristics'!B:B,MATCH($C80,'Policy Characteristics'!$C:$C,0)))</f>
        <v>Electric Vehicle Subsidy</v>
      </c>
      <c r="C80" s="344" t="str">
        <f t="shared" si="4"/>
        <v>Additional EV Subsidy Percentage</v>
      </c>
      <c r="D80" s="61" t="s">
        <v>47</v>
      </c>
      <c r="E80" s="61" t="s">
        <v>41</v>
      </c>
      <c r="F80" s="61" t="s">
        <v>87</v>
      </c>
      <c r="G80" s="61" t="s">
        <v>89</v>
      </c>
      <c r="H80" s="54">
        <v>595</v>
      </c>
      <c r="I80" s="9" t="s">
        <v>46</v>
      </c>
      <c r="J80" s="342" t="str">
        <f>IF(ISBLANK(INDEX('Policy Characteristics'!D:D,MATCH($C80,'Policy Characteristics'!$C:$C,0))),"",INDEX('Policy Characteristics'!D:D,MATCH($C80,'Policy Characteristics'!$C:$C,0)))</f>
        <v>EV Subsidy</v>
      </c>
      <c r="K80" s="340" t="str">
        <f>IF(ISBLANK(INDEX('Policy Characteristics'!E:E,MATCH($C80,'Policy Characteristics'!$C:$C,0))),"",INDEX('Policy Characteristics'!E:E,MATCH($C80,'Policy Characteristics'!$C:$C,0)))</f>
        <v>trans EV subsidy</v>
      </c>
      <c r="L80" s="362">
        <f>IF(ISBLANK(INDEX('Policy Characteristics'!F:F,MATCH($C80,'Policy Characteristics'!$C:$C,0))),"",INDEX('Policy Characteristics'!F:F,MATCH($C80,'Policy Characteristics'!$C:$C,0)))</f>
        <v>0</v>
      </c>
      <c r="M80" s="362">
        <f>IF(ISBLANK(INDEX('Policy Characteristics'!G:G,MATCH($C80,'Policy Characteristics'!$C:$C,0))),"",INDEX('Policy Characteristics'!G:G,MATCH($C80,'Policy Characteristics'!$C:$C,0)))</f>
        <v>0.5</v>
      </c>
      <c r="N80" s="362">
        <f>IF(ISBLANK(INDEX('Policy Characteristics'!H:H,MATCH($C80,'Policy Characteristics'!$C:$C,0))),"",INDEX('Policy Characteristics'!H:H,MATCH($C80,'Policy Characteristics'!$C:$C,0)))</f>
        <v>0.01</v>
      </c>
      <c r="O80" s="340" t="str">
        <f>IF(ISBLANK(INDEX('Policy Characteristics'!I:I,MATCH($C80,'Policy Characteristics'!$C:$C,0))),"",INDEX('Policy Characteristics'!I:I,MATCH($C80,'Policy Characteristics'!$C:$C,0)))</f>
        <v>% of vehicle cost</v>
      </c>
      <c r="P80" s="340" t="str">
        <f>IF(ISBLANK(INDEX('Policy Characteristics'!J:J,MATCH($C80,'Policy Characteristics'!$C:$C,0))),"",INDEX('Policy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0" s="340" t="str">
        <f>IF(ISBLANK(INDEX('Policy Characteristics'!K:K,MATCH($C80,'Policy Characteristics'!$C:$C,0))),"",INDEX('Policy Characteristics'!K:K,MATCH($C80,'Policy Characteristics'!$C:$C,0)))</f>
        <v>transportation-sector-main.html#ev-subsidy</v>
      </c>
      <c r="R80" s="340" t="str">
        <f>IF(ISBLANK(INDEX('Policy Characteristics'!L:L,MATCH($C80,'Policy Characteristics'!$C:$C,0))),"",INDEX('Policy Characteristics'!L:L,MATCH($C80,'Policy Characteristics'!$C:$C,0)))</f>
        <v>ev-subsidy.html</v>
      </c>
    </row>
    <row r="81" spans="1:18" s="62" customFormat="1" x14ac:dyDescent="0.25">
      <c r="A81" s="340" t="str">
        <f>IF(ISBLANK(INDEX('Policy Characteristics'!A:A,MATCH($C81,'Policy Characteristics'!$C:$C,0))),"",INDEX('Policy Characteristics'!A:A,MATCH($C81,'Policy Characteristics'!$C:$C,0)))</f>
        <v>Transportation</v>
      </c>
      <c r="B81" s="340" t="str">
        <f>IF(ISBLANK(INDEX('Policy Characteristics'!B:B,MATCH($C81,'Policy Characteristics'!$C:$C,0))),"",INDEX('Policy Characteristics'!B:B,MATCH($C81,'Policy Characteristics'!$C:$C,0)))</f>
        <v>Electric Vehicle Subsidy</v>
      </c>
      <c r="C81" s="344" t="str">
        <f t="shared" si="4"/>
        <v>Additional EV Subsidy Percentage</v>
      </c>
      <c r="D81" s="61" t="s">
        <v>44</v>
      </c>
      <c r="E81" s="61" t="s">
        <v>41</v>
      </c>
      <c r="F81" s="61" t="s">
        <v>88</v>
      </c>
      <c r="G81" s="61" t="s">
        <v>89</v>
      </c>
      <c r="H81" s="54">
        <v>596</v>
      </c>
      <c r="I81" s="9" t="s">
        <v>46</v>
      </c>
      <c r="J81" s="342" t="str">
        <f>IF(ISBLANK(INDEX('Policy Characteristics'!D:D,MATCH($C81,'Policy Characteristics'!$C:$C,0))),"",INDEX('Policy Characteristics'!D:D,MATCH($C81,'Policy Characteristics'!$C:$C,0)))</f>
        <v>EV Subsidy</v>
      </c>
      <c r="K81" s="340" t="str">
        <f>IF(ISBLANK(INDEX('Policy Characteristics'!E:E,MATCH($C81,'Policy Characteristics'!$C:$C,0))),"",INDEX('Policy Characteristics'!E:E,MATCH($C81,'Policy Characteristics'!$C:$C,0)))</f>
        <v>trans EV subsidy</v>
      </c>
      <c r="L81" s="362">
        <f>IF(ISBLANK(INDEX('Policy Characteristics'!F:F,MATCH($C81,'Policy Characteristics'!$C:$C,0))),"",INDEX('Policy Characteristics'!F:F,MATCH($C81,'Policy Characteristics'!$C:$C,0)))</f>
        <v>0</v>
      </c>
      <c r="M81" s="362">
        <f>IF(ISBLANK(INDEX('Policy Characteristics'!G:G,MATCH($C81,'Policy Characteristics'!$C:$C,0))),"",INDEX('Policy Characteristics'!G:G,MATCH($C81,'Policy Characteristics'!$C:$C,0)))</f>
        <v>0.5</v>
      </c>
      <c r="N81" s="362">
        <f>IF(ISBLANK(INDEX('Policy Characteristics'!H:H,MATCH($C81,'Policy Characteristics'!$C:$C,0))),"",INDEX('Policy Characteristics'!H:H,MATCH($C81,'Policy Characteristics'!$C:$C,0)))</f>
        <v>0.01</v>
      </c>
      <c r="O81" s="340" t="str">
        <f>IF(ISBLANK(INDEX('Policy Characteristics'!I:I,MATCH($C81,'Policy Characteristics'!$C:$C,0))),"",INDEX('Policy Characteristics'!I:I,MATCH($C81,'Policy Characteristics'!$C:$C,0)))</f>
        <v>% of vehicle cost</v>
      </c>
      <c r="P81" s="340" t="str">
        <f>IF(ISBLANK(INDEX('Policy Characteristics'!J:J,MATCH($C81,'Policy Characteristics'!$C:$C,0))),"",INDEX('Policy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1" s="340" t="str">
        <f>IF(ISBLANK(INDEX('Policy Characteristics'!K:K,MATCH($C81,'Policy Characteristics'!$C:$C,0))),"",INDEX('Policy Characteristics'!K:K,MATCH($C81,'Policy Characteristics'!$C:$C,0)))</f>
        <v>transportation-sector-main.html#ev-subsidy</v>
      </c>
      <c r="R81" s="340" t="str">
        <f>IF(ISBLANK(INDEX('Policy Characteristics'!L:L,MATCH($C81,'Policy Characteristics'!$C:$C,0))),"",INDEX('Policy Characteristics'!L:L,MATCH($C81,'Policy Characteristics'!$C:$C,0)))</f>
        <v>ev-subsidy.html</v>
      </c>
    </row>
    <row r="82" spans="1:18" s="62" customFormat="1" x14ac:dyDescent="0.25">
      <c r="A82" s="340" t="str">
        <f>IF(ISBLANK(INDEX('Policy Characteristics'!A:A,MATCH($C82,'Policy Characteristics'!$C:$C,0))),"",INDEX('Policy Characteristics'!A:A,MATCH($C82,'Policy Characteristics'!$C:$C,0)))</f>
        <v>Transportation</v>
      </c>
      <c r="B82" s="340" t="str">
        <f>IF(ISBLANK(INDEX('Policy Characteristics'!B:B,MATCH($C82,'Policy Characteristics'!$C:$C,0))),"",INDEX('Policy Characteristics'!B:B,MATCH($C82,'Policy Characteristics'!$C:$C,0)))</f>
        <v>Electric Vehicle Subsidy</v>
      </c>
      <c r="C82" s="344" t="str">
        <f t="shared" si="4"/>
        <v>Additional EV Subsidy Percentage</v>
      </c>
      <c r="D82" s="61" t="s">
        <v>47</v>
      </c>
      <c r="E82" s="61" t="s">
        <v>42</v>
      </c>
      <c r="F82" s="61" t="s">
        <v>87</v>
      </c>
      <c r="G82" s="61" t="s">
        <v>90</v>
      </c>
      <c r="H82" s="54">
        <v>597</v>
      </c>
      <c r="I82" s="9" t="s">
        <v>46</v>
      </c>
      <c r="J82" s="342" t="str">
        <f>IF(ISBLANK(INDEX('Policy Characteristics'!D:D,MATCH($C82,'Policy Characteristics'!$C:$C,0))),"",INDEX('Policy Characteristics'!D:D,MATCH($C82,'Policy Characteristics'!$C:$C,0)))</f>
        <v>EV Subsidy</v>
      </c>
      <c r="K82" s="340" t="str">
        <f>IF(ISBLANK(INDEX('Policy Characteristics'!E:E,MATCH($C82,'Policy Characteristics'!$C:$C,0))),"",INDEX('Policy Characteristics'!E:E,MATCH($C82,'Policy Characteristics'!$C:$C,0)))</f>
        <v>trans EV subsidy</v>
      </c>
      <c r="L82" s="362">
        <f>IF(ISBLANK(INDEX('Policy Characteristics'!F:F,MATCH($C82,'Policy Characteristics'!$C:$C,0))),"",INDEX('Policy Characteristics'!F:F,MATCH($C82,'Policy Characteristics'!$C:$C,0)))</f>
        <v>0</v>
      </c>
      <c r="M82" s="362">
        <f>IF(ISBLANK(INDEX('Policy Characteristics'!G:G,MATCH($C82,'Policy Characteristics'!$C:$C,0))),"",INDEX('Policy Characteristics'!G:G,MATCH($C82,'Policy Characteristics'!$C:$C,0)))</f>
        <v>0.5</v>
      </c>
      <c r="N82" s="362">
        <f>IF(ISBLANK(INDEX('Policy Characteristics'!H:H,MATCH($C82,'Policy Characteristics'!$C:$C,0))),"",INDEX('Policy Characteristics'!H:H,MATCH($C82,'Policy Characteristics'!$C:$C,0)))</f>
        <v>0.01</v>
      </c>
      <c r="O82" s="340" t="str">
        <f>IF(ISBLANK(INDEX('Policy Characteristics'!I:I,MATCH($C82,'Policy Characteristics'!$C:$C,0))),"",INDEX('Policy Characteristics'!I:I,MATCH($C82,'Policy Characteristics'!$C:$C,0)))</f>
        <v>% of vehicle cost</v>
      </c>
      <c r="P82" s="340" t="str">
        <f>IF(ISBLANK(INDEX('Policy Characteristics'!J:J,MATCH($C82,'Policy Characteristics'!$C:$C,0))),"",INDEX('Policy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2" s="340" t="str">
        <f>IF(ISBLANK(INDEX('Policy Characteristics'!K:K,MATCH($C82,'Policy Characteristics'!$C:$C,0))),"",INDEX('Policy Characteristics'!K:K,MATCH($C82,'Policy Characteristics'!$C:$C,0)))</f>
        <v>transportation-sector-main.html#ev-subsidy</v>
      </c>
      <c r="R82" s="340" t="str">
        <f>IF(ISBLANK(INDEX('Policy Characteristics'!L:L,MATCH($C82,'Policy Characteristics'!$C:$C,0))),"",INDEX('Policy Characteristics'!L:L,MATCH($C82,'Policy Characteristics'!$C:$C,0)))</f>
        <v>ev-subsidy.html</v>
      </c>
    </row>
    <row r="83" spans="1:18" s="62" customFormat="1" x14ac:dyDescent="0.25">
      <c r="A83" s="340" t="str">
        <f>IF(ISBLANK(INDEX('Policy Characteristics'!A:A,MATCH($C83,'Policy Characteristics'!$C:$C,0))),"",INDEX('Policy Characteristics'!A:A,MATCH($C83,'Policy Characteristics'!$C:$C,0)))</f>
        <v>Transportation</v>
      </c>
      <c r="B83" s="340" t="str">
        <f>IF(ISBLANK(INDEX('Policy Characteristics'!B:B,MATCH($C83,'Policy Characteristics'!$C:$C,0))),"",INDEX('Policy Characteristics'!B:B,MATCH($C83,'Policy Characteristics'!$C:$C,0)))</f>
        <v>Electric Vehicle Subsidy</v>
      </c>
      <c r="C83" s="344" t="str">
        <f t="shared" si="4"/>
        <v>Additional EV Subsidy Percentage</v>
      </c>
      <c r="D83" s="61" t="s">
        <v>44</v>
      </c>
      <c r="E83" s="61" t="s">
        <v>42</v>
      </c>
      <c r="F83" s="61" t="s">
        <v>88</v>
      </c>
      <c r="G83" s="61" t="s">
        <v>90</v>
      </c>
      <c r="H83" s="54">
        <v>598</v>
      </c>
      <c r="I83" s="9" t="s">
        <v>46</v>
      </c>
      <c r="J83" s="342" t="str">
        <f>IF(ISBLANK(INDEX('Policy Characteristics'!D:D,MATCH($C83,'Policy Characteristics'!$C:$C,0))),"",INDEX('Policy Characteristics'!D:D,MATCH($C83,'Policy Characteristics'!$C:$C,0)))</f>
        <v>EV Subsidy</v>
      </c>
      <c r="K83" s="340" t="str">
        <f>IF(ISBLANK(INDEX('Policy Characteristics'!E:E,MATCH($C83,'Policy Characteristics'!$C:$C,0))),"",INDEX('Policy Characteristics'!E:E,MATCH($C83,'Policy Characteristics'!$C:$C,0)))</f>
        <v>trans EV subsidy</v>
      </c>
      <c r="L83" s="362">
        <f>IF(ISBLANK(INDEX('Policy Characteristics'!F:F,MATCH($C83,'Policy Characteristics'!$C:$C,0))),"",INDEX('Policy Characteristics'!F:F,MATCH($C83,'Policy Characteristics'!$C:$C,0)))</f>
        <v>0</v>
      </c>
      <c r="M83" s="362">
        <f>IF(ISBLANK(INDEX('Policy Characteristics'!G:G,MATCH($C83,'Policy Characteristics'!$C:$C,0))),"",INDEX('Policy Characteristics'!G:G,MATCH($C83,'Policy Characteristics'!$C:$C,0)))</f>
        <v>0.5</v>
      </c>
      <c r="N83" s="362">
        <f>IF(ISBLANK(INDEX('Policy Characteristics'!H:H,MATCH($C83,'Policy Characteristics'!$C:$C,0))),"",INDEX('Policy Characteristics'!H:H,MATCH($C83,'Policy Characteristics'!$C:$C,0)))</f>
        <v>0.01</v>
      </c>
      <c r="O83" s="340" t="str">
        <f>IF(ISBLANK(INDEX('Policy Characteristics'!I:I,MATCH($C83,'Policy Characteristics'!$C:$C,0))),"",INDEX('Policy Characteristics'!I:I,MATCH($C83,'Policy Characteristics'!$C:$C,0)))</f>
        <v>% of vehicle cost</v>
      </c>
      <c r="P83" s="340" t="str">
        <f>IF(ISBLANK(INDEX('Policy Characteristics'!J:J,MATCH($C83,'Policy Characteristics'!$C:$C,0))),"",INDEX('Policy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3" s="340" t="str">
        <f>IF(ISBLANK(INDEX('Policy Characteristics'!K:K,MATCH($C83,'Policy Characteristics'!$C:$C,0))),"",INDEX('Policy Characteristics'!K:K,MATCH($C83,'Policy Characteristics'!$C:$C,0)))</f>
        <v>transportation-sector-main.html#ev-subsidy</v>
      </c>
      <c r="R83" s="340" t="str">
        <f>IF(ISBLANK(INDEX('Policy Characteristics'!L:L,MATCH($C83,'Policy Characteristics'!$C:$C,0))),"",INDEX('Policy Characteristics'!L:L,MATCH($C83,'Policy Characteristics'!$C:$C,0)))</f>
        <v>ev-subsidy.html</v>
      </c>
    </row>
    <row r="84" spans="1:18" s="62" customFormat="1" x14ac:dyDescent="0.25">
      <c r="A84" s="340" t="str">
        <f>IF(ISBLANK(INDEX('Policy Characteristics'!A:A,MATCH($C84,'Policy Characteristics'!$C:$C,0))),"",INDEX('Policy Characteristics'!A:A,MATCH($C84,'Policy Characteristics'!$C:$C,0)))</f>
        <v>Transportation</v>
      </c>
      <c r="B84" s="340" t="str">
        <f>IF(ISBLANK(INDEX('Policy Characteristics'!B:B,MATCH($C84,'Policy Characteristics'!$C:$C,0))),"",INDEX('Policy Characteristics'!B:B,MATCH($C84,'Policy Characteristics'!$C:$C,0)))</f>
        <v>Electric Vehicle Subsidy</v>
      </c>
      <c r="C84" s="344" t="str">
        <f t="shared" si="4"/>
        <v>Additional EV Subsidy Percentage</v>
      </c>
      <c r="D84" s="61" t="s">
        <v>47</v>
      </c>
      <c r="E84" s="61" t="s">
        <v>43</v>
      </c>
      <c r="F84" s="61" t="s">
        <v>87</v>
      </c>
      <c r="G84" s="61" t="s">
        <v>91</v>
      </c>
      <c r="H84" s="54">
        <v>599</v>
      </c>
      <c r="I84" s="9" t="s">
        <v>46</v>
      </c>
      <c r="J84" s="342" t="str">
        <f>IF(ISBLANK(INDEX('Policy Characteristics'!D:D,MATCH($C84,'Policy Characteristics'!$C:$C,0))),"",INDEX('Policy Characteristics'!D:D,MATCH($C84,'Policy Characteristics'!$C:$C,0)))</f>
        <v>EV Subsidy</v>
      </c>
      <c r="K84" s="340" t="str">
        <f>IF(ISBLANK(INDEX('Policy Characteristics'!E:E,MATCH($C84,'Policy Characteristics'!$C:$C,0))),"",INDEX('Policy Characteristics'!E:E,MATCH($C84,'Policy Characteristics'!$C:$C,0)))</f>
        <v>trans EV subsidy</v>
      </c>
      <c r="L84" s="362">
        <f>IF(ISBLANK(INDEX('Policy Characteristics'!F:F,MATCH($C84,'Policy Characteristics'!$C:$C,0))),"",INDEX('Policy Characteristics'!F:F,MATCH($C84,'Policy Characteristics'!$C:$C,0)))</f>
        <v>0</v>
      </c>
      <c r="M84" s="362">
        <f>IF(ISBLANK(INDEX('Policy Characteristics'!G:G,MATCH($C84,'Policy Characteristics'!$C:$C,0))),"",INDEX('Policy Characteristics'!G:G,MATCH($C84,'Policy Characteristics'!$C:$C,0)))</f>
        <v>0.5</v>
      </c>
      <c r="N84" s="362">
        <f>IF(ISBLANK(INDEX('Policy Characteristics'!H:H,MATCH($C84,'Policy Characteristics'!$C:$C,0))),"",INDEX('Policy Characteristics'!H:H,MATCH($C84,'Policy Characteristics'!$C:$C,0)))</f>
        <v>0.01</v>
      </c>
      <c r="O84" s="340" t="str">
        <f>IF(ISBLANK(INDEX('Policy Characteristics'!I:I,MATCH($C84,'Policy Characteristics'!$C:$C,0))),"",INDEX('Policy Characteristics'!I:I,MATCH($C84,'Policy Characteristics'!$C:$C,0)))</f>
        <v>% of vehicle cost</v>
      </c>
      <c r="P84" s="340" t="str">
        <f>IF(ISBLANK(INDEX('Policy Characteristics'!J:J,MATCH($C84,'Policy Characteristics'!$C:$C,0))),"",INDEX('Policy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4" s="340" t="str">
        <f>IF(ISBLANK(INDEX('Policy Characteristics'!K:K,MATCH($C84,'Policy Characteristics'!$C:$C,0))),"",INDEX('Policy Characteristics'!K:K,MATCH($C84,'Policy Characteristics'!$C:$C,0)))</f>
        <v>transportation-sector-main.html#ev-subsidy</v>
      </c>
      <c r="R84" s="340" t="str">
        <f>IF(ISBLANK(INDEX('Policy Characteristics'!L:L,MATCH($C84,'Policy Characteristics'!$C:$C,0))),"",INDEX('Policy Characteristics'!L:L,MATCH($C84,'Policy Characteristics'!$C:$C,0)))</f>
        <v>ev-subsidy.html</v>
      </c>
    </row>
    <row r="85" spans="1:18" s="62" customFormat="1" x14ac:dyDescent="0.25">
      <c r="A85" s="340" t="str">
        <f>IF(ISBLANK(INDEX('Policy Characteristics'!A:A,MATCH($C85,'Policy Characteristics'!$C:$C,0))),"",INDEX('Policy Characteristics'!A:A,MATCH($C85,'Policy Characteristics'!$C:$C,0)))</f>
        <v>Transportation</v>
      </c>
      <c r="B85" s="340" t="str">
        <f>IF(ISBLANK(INDEX('Policy Characteristics'!B:B,MATCH($C85,'Policy Characteristics'!$C:$C,0))),"",INDEX('Policy Characteristics'!B:B,MATCH($C85,'Policy Characteristics'!$C:$C,0)))</f>
        <v>Electric Vehicle Subsidy</v>
      </c>
      <c r="C85" s="344" t="str">
        <f t="shared" si="4"/>
        <v>Additional EV Subsidy Percentage</v>
      </c>
      <c r="D85" s="61" t="s">
        <v>44</v>
      </c>
      <c r="E85" s="61" t="s">
        <v>43</v>
      </c>
      <c r="F85" s="61" t="s">
        <v>88</v>
      </c>
      <c r="G85" s="61" t="s">
        <v>91</v>
      </c>
      <c r="H85" s="54">
        <v>600</v>
      </c>
      <c r="I85" s="9" t="s">
        <v>46</v>
      </c>
      <c r="J85" s="342" t="str">
        <f>IF(ISBLANK(INDEX('Policy Characteristics'!D:D,MATCH($C85,'Policy Characteristics'!$C:$C,0))),"",INDEX('Policy Characteristics'!D:D,MATCH($C85,'Policy Characteristics'!$C:$C,0)))</f>
        <v>EV Subsidy</v>
      </c>
      <c r="K85" s="340" t="str">
        <f>IF(ISBLANK(INDEX('Policy Characteristics'!E:E,MATCH($C85,'Policy Characteristics'!$C:$C,0))),"",INDEX('Policy Characteristics'!E:E,MATCH($C85,'Policy Characteristics'!$C:$C,0)))</f>
        <v>trans EV subsidy</v>
      </c>
      <c r="L85" s="362">
        <f>IF(ISBLANK(INDEX('Policy Characteristics'!F:F,MATCH($C85,'Policy Characteristics'!$C:$C,0))),"",INDEX('Policy Characteristics'!F:F,MATCH($C85,'Policy Characteristics'!$C:$C,0)))</f>
        <v>0</v>
      </c>
      <c r="M85" s="362">
        <f>IF(ISBLANK(INDEX('Policy Characteristics'!G:G,MATCH($C85,'Policy Characteristics'!$C:$C,0))),"",INDEX('Policy Characteristics'!G:G,MATCH($C85,'Policy Characteristics'!$C:$C,0)))</f>
        <v>0.5</v>
      </c>
      <c r="N85" s="362">
        <f>IF(ISBLANK(INDEX('Policy Characteristics'!H:H,MATCH($C85,'Policy Characteristics'!$C:$C,0))),"",INDEX('Policy Characteristics'!H:H,MATCH($C85,'Policy Characteristics'!$C:$C,0)))</f>
        <v>0.01</v>
      </c>
      <c r="O85" s="340" t="str">
        <f>IF(ISBLANK(INDEX('Policy Characteristics'!I:I,MATCH($C85,'Policy Characteristics'!$C:$C,0))),"",INDEX('Policy Characteristics'!I:I,MATCH($C85,'Policy Characteristics'!$C:$C,0)))</f>
        <v>% of vehicle cost</v>
      </c>
      <c r="P85" s="340" t="str">
        <f>IF(ISBLANK(INDEX('Policy Characteristics'!J:J,MATCH($C85,'Policy Characteristics'!$C:$C,0))),"",INDEX('Policy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5" s="340" t="str">
        <f>IF(ISBLANK(INDEX('Policy Characteristics'!K:K,MATCH($C85,'Policy Characteristics'!$C:$C,0))),"",INDEX('Policy Characteristics'!K:K,MATCH($C85,'Policy Characteristics'!$C:$C,0)))</f>
        <v>transportation-sector-main.html#ev-subsidy</v>
      </c>
      <c r="R85" s="340" t="str">
        <f>IF(ISBLANK(INDEX('Policy Characteristics'!L:L,MATCH($C85,'Policy Characteristics'!$C:$C,0))),"",INDEX('Policy Characteristics'!L:L,MATCH($C85,'Policy Characteristics'!$C:$C,0)))</f>
        <v>ev-subsidy.html</v>
      </c>
    </row>
    <row r="86" spans="1:18" s="62" customFormat="1" x14ac:dyDescent="0.25">
      <c r="A86" s="340" t="str">
        <f>IF(ISBLANK(INDEX('Policy Characteristics'!A:A,MATCH($C86,'Policy Characteristics'!$C:$C,0))),"",INDEX('Policy Characteristics'!A:A,MATCH($C86,'Policy Characteristics'!$C:$C,0)))</f>
        <v>Transportation</v>
      </c>
      <c r="B86" s="340" t="str">
        <f>IF(ISBLANK(INDEX('Policy Characteristics'!B:B,MATCH($C86,'Policy Characteristics'!$C:$C,0))),"",INDEX('Policy Characteristics'!B:B,MATCH($C86,'Policy Characteristics'!$C:$C,0)))</f>
        <v>Electric Vehicle Subsidy</v>
      </c>
      <c r="C86" s="344" t="str">
        <f t="shared" si="4"/>
        <v>Additional EV Subsidy Percentage</v>
      </c>
      <c r="D86" s="61" t="s">
        <v>47</v>
      </c>
      <c r="E86" s="61" t="s">
        <v>118</v>
      </c>
      <c r="F86" s="61" t="s">
        <v>87</v>
      </c>
      <c r="G86" s="61" t="s">
        <v>149</v>
      </c>
      <c r="H86" s="54">
        <v>601</v>
      </c>
      <c r="I86" s="9" t="s">
        <v>46</v>
      </c>
      <c r="J86" s="342" t="str">
        <f>IF(ISBLANK(INDEX('Policy Characteristics'!D:D,MATCH($C86,'Policy Characteristics'!$C:$C,0))),"",INDEX('Policy Characteristics'!D:D,MATCH($C86,'Policy Characteristics'!$C:$C,0)))</f>
        <v>EV Subsidy</v>
      </c>
      <c r="K86" s="340" t="str">
        <f>IF(ISBLANK(INDEX('Policy Characteristics'!E:E,MATCH($C86,'Policy Characteristics'!$C:$C,0))),"",INDEX('Policy Characteristics'!E:E,MATCH($C86,'Policy Characteristics'!$C:$C,0)))</f>
        <v>trans EV subsidy</v>
      </c>
      <c r="L86" s="362">
        <f>IF(ISBLANK(INDEX('Policy Characteristics'!F:F,MATCH($C86,'Policy Characteristics'!$C:$C,0))),"",INDEX('Policy Characteristics'!F:F,MATCH($C86,'Policy Characteristics'!$C:$C,0)))</f>
        <v>0</v>
      </c>
      <c r="M86" s="362">
        <f>IF(ISBLANK(INDEX('Policy Characteristics'!G:G,MATCH($C86,'Policy Characteristics'!$C:$C,0))),"",INDEX('Policy Characteristics'!G:G,MATCH($C86,'Policy Characteristics'!$C:$C,0)))</f>
        <v>0.5</v>
      </c>
      <c r="N86" s="362">
        <f>IF(ISBLANK(INDEX('Policy Characteristics'!H:H,MATCH($C86,'Policy Characteristics'!$C:$C,0))),"",INDEX('Policy Characteristics'!H:H,MATCH($C86,'Policy Characteristics'!$C:$C,0)))</f>
        <v>0.01</v>
      </c>
      <c r="O86" s="340" t="str">
        <f>IF(ISBLANK(INDEX('Policy Characteristics'!I:I,MATCH($C86,'Policy Characteristics'!$C:$C,0))),"",INDEX('Policy Characteristics'!I:I,MATCH($C86,'Policy Characteristics'!$C:$C,0)))</f>
        <v>% of vehicle cost</v>
      </c>
      <c r="P86" s="340" t="str">
        <f>IF(ISBLANK(INDEX('Policy Characteristics'!J:J,MATCH($C86,'Policy Characteristics'!$C:$C,0))),"",INDEX('Policy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6" s="340" t="str">
        <f>IF(ISBLANK(INDEX('Policy Characteristics'!K:K,MATCH($C86,'Policy Characteristics'!$C:$C,0))),"",INDEX('Policy Characteristics'!K:K,MATCH($C86,'Policy Characteristics'!$C:$C,0)))</f>
        <v>transportation-sector-main.html#ev-subsidy</v>
      </c>
      <c r="R86" s="340" t="str">
        <f>IF(ISBLANK(INDEX('Policy Characteristics'!L:L,MATCH($C86,'Policy Characteristics'!$C:$C,0))),"",INDEX('Policy Characteristics'!L:L,MATCH($C86,'Policy Characteristics'!$C:$C,0)))</f>
        <v>ev-subsidy.html</v>
      </c>
    </row>
    <row r="87" spans="1:18" s="62" customFormat="1" x14ac:dyDescent="0.25">
      <c r="A87" s="340" t="str">
        <f>IF(ISBLANK(INDEX('Policy Characteristics'!A:A,MATCH($C87,'Policy Characteristics'!$C:$C,0))),"",INDEX('Policy Characteristics'!A:A,MATCH($C87,'Policy Characteristics'!$C:$C,0)))</f>
        <v>Transportation</v>
      </c>
      <c r="B87" s="340" t="str">
        <f>IF(ISBLANK(INDEX('Policy Characteristics'!B:B,MATCH($C87,'Policy Characteristics'!$C:$C,0))),"",INDEX('Policy Characteristics'!B:B,MATCH($C87,'Policy Characteristics'!$C:$C,0)))</f>
        <v>Electric Vehicle Subsidy</v>
      </c>
      <c r="C87" s="344" t="str">
        <f t="shared" si="4"/>
        <v>Additional EV Subsidy Percentage</v>
      </c>
      <c r="D87" s="61" t="s">
        <v>44</v>
      </c>
      <c r="E87" s="61" t="s">
        <v>118</v>
      </c>
      <c r="F87" s="61" t="s">
        <v>88</v>
      </c>
      <c r="G87" s="61" t="s">
        <v>149</v>
      </c>
      <c r="H87" s="54">
        <v>602</v>
      </c>
      <c r="I87" s="9" t="s">
        <v>46</v>
      </c>
      <c r="J87" s="342" t="str">
        <f>IF(ISBLANK(INDEX('Policy Characteristics'!D:D,MATCH($C87,'Policy Characteristics'!$C:$C,0))),"",INDEX('Policy Characteristics'!D:D,MATCH($C87,'Policy Characteristics'!$C:$C,0)))</f>
        <v>EV Subsidy</v>
      </c>
      <c r="K87" s="340" t="str">
        <f>IF(ISBLANK(INDEX('Policy Characteristics'!E:E,MATCH($C87,'Policy Characteristics'!$C:$C,0))),"",INDEX('Policy Characteristics'!E:E,MATCH($C87,'Policy Characteristics'!$C:$C,0)))</f>
        <v>trans EV subsidy</v>
      </c>
      <c r="L87" s="362">
        <f>IF(ISBLANK(INDEX('Policy Characteristics'!F:F,MATCH($C87,'Policy Characteristics'!$C:$C,0))),"",INDEX('Policy Characteristics'!F:F,MATCH($C87,'Policy Characteristics'!$C:$C,0)))</f>
        <v>0</v>
      </c>
      <c r="M87" s="362">
        <f>IF(ISBLANK(INDEX('Policy Characteristics'!G:G,MATCH($C87,'Policy Characteristics'!$C:$C,0))),"",INDEX('Policy Characteristics'!G:G,MATCH($C87,'Policy Characteristics'!$C:$C,0)))</f>
        <v>0.5</v>
      </c>
      <c r="N87" s="362">
        <f>IF(ISBLANK(INDEX('Policy Characteristics'!H:H,MATCH($C87,'Policy Characteristics'!$C:$C,0))),"",INDEX('Policy Characteristics'!H:H,MATCH($C87,'Policy Characteristics'!$C:$C,0)))</f>
        <v>0.01</v>
      </c>
      <c r="O87" s="340" t="str">
        <f>IF(ISBLANK(INDEX('Policy Characteristics'!I:I,MATCH($C87,'Policy Characteristics'!$C:$C,0))),"",INDEX('Policy Characteristics'!I:I,MATCH($C87,'Policy Characteristics'!$C:$C,0)))</f>
        <v>% of vehicle cost</v>
      </c>
      <c r="P87" s="340" t="str">
        <f>IF(ISBLANK(INDEX('Policy Characteristics'!J:J,MATCH($C87,'Policy Characteristics'!$C:$C,0))),"",INDEX('Policy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7" s="340" t="str">
        <f>IF(ISBLANK(INDEX('Policy Characteristics'!K:K,MATCH($C87,'Policy Characteristics'!$C:$C,0))),"",INDEX('Policy Characteristics'!K:K,MATCH($C87,'Policy Characteristics'!$C:$C,0)))</f>
        <v>transportation-sector-main.html#ev-subsidy</v>
      </c>
      <c r="R87" s="340" t="str">
        <f>IF(ISBLANK(INDEX('Policy Characteristics'!L:L,MATCH($C87,'Policy Characteristics'!$C:$C,0))),"",INDEX('Policy Characteristics'!L:L,MATCH($C87,'Policy Characteristics'!$C:$C,0)))</f>
        <v>ev-subsidy.html</v>
      </c>
    </row>
    <row r="88" spans="1:18" x14ac:dyDescent="0.25">
      <c r="A88" s="340" t="str">
        <f>IF(ISBLANK(INDEX('Policy Characteristics'!A:A,MATCH($C88,'Policy Characteristics'!$C:$C,0))),"",INDEX('Policy Characteristics'!A:A,MATCH($C88,'Policy Characteristics'!$C:$C,0)))</f>
        <v>Transportation</v>
      </c>
      <c r="B88" s="340" t="str">
        <f>IF(ISBLANK(INDEX('Policy Characteristics'!B:B,MATCH($C88,'Policy Characteristics'!$C:$C,0))),"",INDEX('Policy Characteristics'!B:B,MATCH($C88,'Policy Characteristics'!$C:$C,0)))</f>
        <v>Feebate</v>
      </c>
      <c r="C88" s="345" t="s">
        <v>116</v>
      </c>
      <c r="D88" s="53"/>
      <c r="E88" s="53"/>
      <c r="F88" s="53"/>
      <c r="G88" s="53"/>
      <c r="H88" s="54">
        <v>1</v>
      </c>
      <c r="I88" s="53" t="s">
        <v>45</v>
      </c>
      <c r="J88" s="342" t="str">
        <f>IF(ISBLANK(INDEX('Policy Characteristics'!D:D,MATCH($C88,'Policy Characteristics'!$C:$C,0))),"",INDEX('Policy Characteristics'!D:D,MATCH($C88,'Policy Characteristics'!$C:$C,0)))</f>
        <v>Feebate</v>
      </c>
      <c r="K88" s="340" t="str">
        <f>IF(ISBLANK(INDEX('Policy Characteristics'!E:E,MATCH($C88,'Policy Characteristics'!$C:$C,0))),"",INDEX('Policy Characteristics'!E:E,MATCH($C88,'Policy Characteristics'!$C:$C,0)))</f>
        <v>trans LDVs feebate</v>
      </c>
      <c r="L88" s="362">
        <f>IF(ISBLANK(INDEX('Policy Characteristics'!F:F,MATCH($C88,'Policy Characteristics'!$C:$C,0))),"",INDEX('Policy Characteristics'!F:F,MATCH($C88,'Policy Characteristics'!$C:$C,0)))</f>
        <v>0</v>
      </c>
      <c r="M88" s="362">
        <f>IF(ISBLANK(INDEX('Policy Characteristics'!G:G,MATCH($C88,'Policy Characteristics'!$C:$C,0))),"",INDEX('Policy Characteristics'!G:G,MATCH($C88,'Policy Characteristics'!$C:$C,0)))</f>
        <v>1</v>
      </c>
      <c r="N88" s="362">
        <f>IF(ISBLANK(INDEX('Policy Characteristics'!H:H,MATCH($C88,'Policy Characteristics'!$C:$C,0))),"",INDEX('Policy Characteristics'!H:H,MATCH($C88,'Policy Characteristics'!$C:$C,0)))</f>
        <v>0.02</v>
      </c>
      <c r="O88" s="340" t="str">
        <f>IF(ISBLANK(INDEX('Policy Characteristics'!I:I,MATCH($C88,'Policy Characteristics'!$C:$C,0))),"",INDEX('Policy Characteristics'!I:I,MATCH($C88,'Policy Characteristics'!$C:$C,0)))</f>
        <v>% of global best practice rate</v>
      </c>
      <c r="P88" s="340"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40" t="str">
        <f>IF(ISBLANK(INDEX('Policy Characteristics'!K:K,MATCH($C88,'Policy Characteristics'!$C:$C,0))),"",INDEX('Policy Characteristics'!K:K,MATCH($C88,'Policy Characteristics'!$C:$C,0)))</f>
        <v>transportation-sector-main.html#feebate</v>
      </c>
      <c r="R88" s="340" t="str">
        <f>IF(ISBLANK(INDEX('Policy Characteristics'!L:L,MATCH($C88,'Policy Characteristics'!$C:$C,0))),"",INDEX('Policy Characteristics'!L:L,MATCH($C88,'Policy Characteristics'!$C:$C,0)))</f>
        <v>feebate.html</v>
      </c>
    </row>
    <row r="89" spans="1:18" x14ac:dyDescent="0.25">
      <c r="A89" s="340" t="str">
        <f>IF(ISBLANK(INDEX('Policy Characteristics'!A:A,MATCH($C89,'Policy Characteristics'!$C:$C,0))),"",INDEX('Policy Characteristics'!A:A,MATCH($C89,'Policy Characteristics'!$C:$C,0)))</f>
        <v>Transportation</v>
      </c>
      <c r="B89" s="340" t="str">
        <f>IF(ISBLANK(INDEX('Policy Characteristics'!B:B,MATCH($C89,'Policy Characteristics'!$C:$C,0))),"",INDEX('Policy Characteristics'!B:B,MATCH($C89,'Policy Characteristics'!$C:$C,0)))</f>
        <v>Fuel Economy Standard</v>
      </c>
      <c r="C89" s="345" t="s">
        <v>315</v>
      </c>
      <c r="D89" s="53" t="s">
        <v>47</v>
      </c>
      <c r="E89" s="53" t="s">
        <v>39</v>
      </c>
      <c r="F89" s="53" t="s">
        <v>87</v>
      </c>
      <c r="G89" s="53" t="s">
        <v>39</v>
      </c>
      <c r="H89" s="195">
        <v>362</v>
      </c>
      <c r="I89" s="9" t="s">
        <v>45</v>
      </c>
      <c r="J89" s="342" t="str">
        <f>IF(ISBLANK(INDEX('Policy Characteristics'!D:D,MATCH($C89,'Policy Characteristics'!$C:$C,0))),"",INDEX('Policy Characteristics'!D:D,MATCH($C89,'Policy Characteristics'!$C:$C,0)))</f>
        <v>Vehicle Fuel Economy Standards</v>
      </c>
      <c r="K89" s="340" t="str">
        <f>IF(ISBLANK(INDEX('Policy Characteristics'!E:E,MATCH($C89,'Policy Characteristics'!$C:$C,0))),"",INDEX('Policy Characteristics'!E:E,MATCH($C89,'Policy Characteristics'!$C:$C,0)))</f>
        <v>trans fuel economy standards</v>
      </c>
      <c r="L89" s="362">
        <f>IF(ISBLANK(INDEX('Policy Characteristics'!F:F,MATCH($C89,'Policy Characteristics'!$C:$C,0))),"",INDEX('Policy Characteristics'!F:F,MATCH($C89,'Policy Characteristics'!$C:$C,0)))</f>
        <v>0</v>
      </c>
      <c r="M89" s="362">
        <f>IF(ISBLANK(INDEX('Policy Characteristics'!G:G,MATCH($C89,'Policy Characteristics'!$C:$C,0))),"",INDEX('Policy Characteristics'!G:G,MATCH($C89,'Policy Characteristics'!$C:$C,0)))</f>
        <v>1</v>
      </c>
      <c r="N89" s="362">
        <f>IF(ISBLANK(INDEX('Policy Characteristics'!H:H,MATCH($C89,'Policy Characteristics'!$C:$C,0))),"",INDEX('Policy Characteristics'!H:H,MATCH($C89,'Policy Characteristics'!$C:$C,0)))</f>
        <v>0.01</v>
      </c>
      <c r="O89" s="340" t="str">
        <f>IF(ISBLANK(INDEX('Policy Characteristics'!I:I,MATCH($C89,'Policy Characteristics'!$C:$C,0))),"",INDEX('Policy Characteristics'!I:I,MATCH($C89,'Policy Characteristics'!$C:$C,0)))</f>
        <v>% increase in miles/gal</v>
      </c>
      <c r="P89" s="340"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89" s="340" t="str">
        <f>IF(ISBLANK(INDEX('Policy Characteristics'!K:K,MATCH($C89,'Policy Characteristics'!$C:$C,0))),"",INDEX('Policy Characteristics'!K:K,MATCH($C89,'Policy Characteristics'!$C:$C,0)))</f>
        <v>transportation-sector-main.html#fuel-econ-std</v>
      </c>
      <c r="R89" s="340" t="str">
        <f>IF(ISBLANK(INDEX('Policy Characteristics'!L:L,MATCH($C89,'Policy Characteristics'!$C:$C,0))),"",INDEX('Policy Characteristics'!L:L,MATCH($C89,'Policy Characteristics'!$C:$C,0)))</f>
        <v>fuel-economy-standard.html</v>
      </c>
    </row>
    <row r="90" spans="1:18" x14ac:dyDescent="0.25">
      <c r="A90" s="340" t="str">
        <f>IF(ISBLANK(INDEX('Policy Characteristics'!A:A,MATCH($C90,'Policy Characteristics'!$C:$C,0))),"",INDEX('Policy Characteristics'!A:A,MATCH($C90,'Policy Characteristics'!$C:$C,0)))</f>
        <v>Transportation</v>
      </c>
      <c r="B90" s="340" t="str">
        <f>IF(ISBLANK(INDEX('Policy Characteristics'!B:B,MATCH($C90,'Policy Characteristics'!$C:$C,0))),"",INDEX('Policy Characteristics'!B:B,MATCH($C90,'Policy Characteristics'!$C:$C,0)))</f>
        <v>Fuel Economy Standard</v>
      </c>
      <c r="C90" s="344" t="str">
        <f t="shared" ref="C90:C93" si="5">C$89</f>
        <v>Percentage Additional Improvement of Fuel Economy Std</v>
      </c>
      <c r="D90" s="53" t="s">
        <v>44</v>
      </c>
      <c r="E90" s="53" t="s">
        <v>39</v>
      </c>
      <c r="F90" s="53" t="s">
        <v>88</v>
      </c>
      <c r="G90" s="53" t="s">
        <v>39</v>
      </c>
      <c r="H90" s="54">
        <v>363</v>
      </c>
      <c r="I90" s="9" t="s">
        <v>45</v>
      </c>
      <c r="J90" s="342" t="str">
        <f>IF(ISBLANK(INDEX('Policy Characteristics'!D:D,MATCH($C90,'Policy Characteristics'!$C:$C,0))),"",INDEX('Policy Characteristics'!D:D,MATCH($C90,'Policy Characteristics'!$C:$C,0)))</f>
        <v>Vehicle Fuel Economy Standards</v>
      </c>
      <c r="K90" s="340" t="str">
        <f>IF(ISBLANK(INDEX('Policy Characteristics'!E:E,MATCH($C90,'Policy Characteristics'!$C:$C,0))),"",INDEX('Policy Characteristics'!E:E,MATCH($C90,'Policy Characteristics'!$C:$C,0)))</f>
        <v>trans fuel economy standards</v>
      </c>
      <c r="L90" s="362">
        <f>IF(ISBLANK(INDEX('Policy Characteristics'!F:F,MATCH($C90,'Policy Characteristics'!$C:$C,0))),"",INDEX('Policy Characteristics'!F:F,MATCH($C90,'Policy Characteristics'!$C:$C,0)))</f>
        <v>0</v>
      </c>
      <c r="M90" s="362">
        <f>IF(ISBLANK(INDEX('Policy Characteristics'!G:G,MATCH($C90,'Policy Characteristics'!$C:$C,0))),"",INDEX('Policy Characteristics'!G:G,MATCH($C90,'Policy Characteristics'!$C:$C,0)))</f>
        <v>1</v>
      </c>
      <c r="N90" s="362">
        <f>IF(ISBLANK(INDEX('Policy Characteristics'!H:H,MATCH($C90,'Policy Characteristics'!$C:$C,0))),"",INDEX('Policy Characteristics'!H:H,MATCH($C90,'Policy Characteristics'!$C:$C,0)))</f>
        <v>0.01</v>
      </c>
      <c r="O90" s="340" t="str">
        <f>IF(ISBLANK(INDEX('Policy Characteristics'!I:I,MATCH($C90,'Policy Characteristics'!$C:$C,0))),"",INDEX('Policy Characteristics'!I:I,MATCH($C90,'Policy Characteristics'!$C:$C,0)))</f>
        <v>% increase in miles/gal</v>
      </c>
      <c r="P90" s="340"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0" s="340" t="str">
        <f>IF(ISBLANK(INDEX('Policy Characteristics'!K:K,MATCH($C90,'Policy Characteristics'!$C:$C,0))),"",INDEX('Policy Characteristics'!K:K,MATCH($C90,'Policy Characteristics'!$C:$C,0)))</f>
        <v>transportation-sector-main.html#fuel-econ-std</v>
      </c>
      <c r="R90" s="340" t="str">
        <f>IF(ISBLANK(INDEX('Policy Characteristics'!L:L,MATCH($C90,'Policy Characteristics'!$C:$C,0))),"",INDEX('Policy Characteristics'!L:L,MATCH($C90,'Policy Characteristics'!$C:$C,0)))</f>
        <v>fuel-economy-standard.html</v>
      </c>
    </row>
    <row r="91" spans="1:18" x14ac:dyDescent="0.25">
      <c r="A91" s="340" t="str">
        <f>IF(ISBLANK(INDEX('Policy Characteristics'!A:A,MATCH($C91,'Policy Characteristics'!$C:$C,0))),"",INDEX('Policy Characteristics'!A:A,MATCH($C91,'Policy Characteristics'!$C:$C,0)))</f>
        <v>Transportation</v>
      </c>
      <c r="B91" s="340" t="str">
        <f>IF(ISBLANK(INDEX('Policy Characteristics'!B:B,MATCH($C91,'Policy Characteristics'!$C:$C,0))),"",INDEX('Policy Characteristics'!B:B,MATCH($C91,'Policy Characteristics'!$C:$C,0)))</f>
        <v>Fuel Economy Standard</v>
      </c>
      <c r="C91" s="344" t="str">
        <f t="shared" ref="C91:C94" si="6">C$89</f>
        <v>Percentage Additional Improvement of Fuel Economy Std</v>
      </c>
      <c r="D91" s="53" t="s">
        <v>47</v>
      </c>
      <c r="E91" s="53" t="s">
        <v>40</v>
      </c>
      <c r="F91" s="53" t="s">
        <v>87</v>
      </c>
      <c r="G91" s="53" t="s">
        <v>40</v>
      </c>
      <c r="H91" s="198">
        <v>364</v>
      </c>
      <c r="I91" s="9" t="s">
        <v>45</v>
      </c>
      <c r="J91" s="342" t="str">
        <f>IF(ISBLANK(INDEX('Policy Characteristics'!D:D,MATCH($C91,'Policy Characteristics'!$C:$C,0))),"",INDEX('Policy Characteristics'!D:D,MATCH($C91,'Policy Characteristics'!$C:$C,0)))</f>
        <v>Vehicle Fuel Economy Standards</v>
      </c>
      <c r="K91" s="340" t="str">
        <f>IF(ISBLANK(INDEX('Policy Characteristics'!E:E,MATCH($C91,'Policy Characteristics'!$C:$C,0))),"",INDEX('Policy Characteristics'!E:E,MATCH($C91,'Policy Characteristics'!$C:$C,0)))</f>
        <v>trans fuel economy standards</v>
      </c>
      <c r="L91" s="362">
        <f>IF(ISBLANK(INDEX('Policy Characteristics'!F:F,MATCH($C91,'Policy Characteristics'!$C:$C,0))),"",INDEX('Policy Characteristics'!F:F,MATCH($C91,'Policy Characteristics'!$C:$C,0)))</f>
        <v>0</v>
      </c>
      <c r="M91" s="362">
        <f>IF(ISBLANK(INDEX('Policy Characteristics'!G:G,MATCH($C91,'Policy Characteristics'!$C:$C,0))),"",INDEX('Policy Characteristics'!G:G,MATCH($C91,'Policy Characteristics'!$C:$C,0)))</f>
        <v>1</v>
      </c>
      <c r="N91" s="362">
        <f>IF(ISBLANK(INDEX('Policy Characteristics'!H:H,MATCH($C91,'Policy Characteristics'!$C:$C,0))),"",INDEX('Policy Characteristics'!H:H,MATCH($C91,'Policy Characteristics'!$C:$C,0)))</f>
        <v>0.01</v>
      </c>
      <c r="O91" s="340" t="str">
        <f>IF(ISBLANK(INDEX('Policy Characteristics'!I:I,MATCH($C91,'Policy Characteristics'!$C:$C,0))),"",INDEX('Policy Characteristics'!I:I,MATCH($C91,'Policy Characteristics'!$C:$C,0)))</f>
        <v>% increase in miles/gal</v>
      </c>
      <c r="P91" s="340"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1" s="340" t="str">
        <f>IF(ISBLANK(INDEX('Policy Characteristics'!K:K,MATCH($C91,'Policy Characteristics'!$C:$C,0))),"",INDEX('Policy Characteristics'!K:K,MATCH($C91,'Policy Characteristics'!$C:$C,0)))</f>
        <v>transportation-sector-main.html#fuel-econ-std</v>
      </c>
      <c r="R91" s="340" t="str">
        <f>IF(ISBLANK(INDEX('Policy Characteristics'!L:L,MATCH($C91,'Policy Characteristics'!$C:$C,0))),"",INDEX('Policy Characteristics'!L:L,MATCH($C91,'Policy Characteristics'!$C:$C,0)))</f>
        <v>fuel-economy-standard.html</v>
      </c>
    </row>
    <row r="92" spans="1:18" x14ac:dyDescent="0.25">
      <c r="A92" s="340" t="str">
        <f>IF(ISBLANK(INDEX('Policy Characteristics'!A:A,MATCH($C92,'Policy Characteristics'!$C:$C,0))),"",INDEX('Policy Characteristics'!A:A,MATCH($C92,'Policy Characteristics'!$C:$C,0)))</f>
        <v>Transportation</v>
      </c>
      <c r="B92" s="340" t="str">
        <f>IF(ISBLANK(INDEX('Policy Characteristics'!B:B,MATCH($C92,'Policy Characteristics'!$C:$C,0))),"",INDEX('Policy Characteristics'!B:B,MATCH($C92,'Policy Characteristics'!$C:$C,0)))</f>
        <v>Fuel Economy Standard</v>
      </c>
      <c r="C92" s="344" t="str">
        <f t="shared" si="5"/>
        <v>Percentage Additional Improvement of Fuel Economy Std</v>
      </c>
      <c r="D92" s="53" t="s">
        <v>44</v>
      </c>
      <c r="E92" s="53" t="s">
        <v>40</v>
      </c>
      <c r="F92" s="53" t="s">
        <v>88</v>
      </c>
      <c r="G92" s="53" t="s">
        <v>40</v>
      </c>
      <c r="H92" s="54">
        <v>365</v>
      </c>
      <c r="I92" s="9" t="s">
        <v>45</v>
      </c>
      <c r="J92" s="342" t="str">
        <f>IF(ISBLANK(INDEX('Policy Characteristics'!D:D,MATCH($C92,'Policy Characteristics'!$C:$C,0))),"",INDEX('Policy Characteristics'!D:D,MATCH($C92,'Policy Characteristics'!$C:$C,0)))</f>
        <v>Vehicle Fuel Economy Standards</v>
      </c>
      <c r="K92" s="340" t="str">
        <f>IF(ISBLANK(INDEX('Policy Characteristics'!E:E,MATCH($C92,'Policy Characteristics'!$C:$C,0))),"",INDEX('Policy Characteristics'!E:E,MATCH($C92,'Policy Characteristics'!$C:$C,0)))</f>
        <v>trans fuel economy standards</v>
      </c>
      <c r="L92" s="362">
        <f>IF(ISBLANK(INDEX('Policy Characteristics'!F:F,MATCH($C92,'Policy Characteristics'!$C:$C,0))),"",INDEX('Policy Characteristics'!F:F,MATCH($C92,'Policy Characteristics'!$C:$C,0)))</f>
        <v>0</v>
      </c>
      <c r="M92" s="362">
        <f>IF(ISBLANK(INDEX('Policy Characteristics'!G:G,MATCH($C92,'Policy Characteristics'!$C:$C,0))),"",INDEX('Policy Characteristics'!G:G,MATCH($C92,'Policy Characteristics'!$C:$C,0)))</f>
        <v>1</v>
      </c>
      <c r="N92" s="362">
        <f>IF(ISBLANK(INDEX('Policy Characteristics'!H:H,MATCH($C92,'Policy Characteristics'!$C:$C,0))),"",INDEX('Policy Characteristics'!H:H,MATCH($C92,'Policy Characteristics'!$C:$C,0)))</f>
        <v>0.01</v>
      </c>
      <c r="O92" s="340" t="str">
        <f>IF(ISBLANK(INDEX('Policy Characteristics'!I:I,MATCH($C92,'Policy Characteristics'!$C:$C,0))),"",INDEX('Policy Characteristics'!I:I,MATCH($C92,'Policy Characteristics'!$C:$C,0)))</f>
        <v>% increase in miles/gal</v>
      </c>
      <c r="P92" s="340"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2" s="340" t="str">
        <f>IF(ISBLANK(INDEX('Policy Characteristics'!K:K,MATCH($C92,'Policy Characteristics'!$C:$C,0))),"",INDEX('Policy Characteristics'!K:K,MATCH($C92,'Policy Characteristics'!$C:$C,0)))</f>
        <v>transportation-sector-main.html#fuel-econ-std</v>
      </c>
      <c r="R92" s="340" t="str">
        <f>IF(ISBLANK(INDEX('Policy Characteristics'!L:L,MATCH($C92,'Policy Characteristics'!$C:$C,0))),"",INDEX('Policy Characteristics'!L:L,MATCH($C92,'Policy Characteristics'!$C:$C,0)))</f>
        <v>fuel-economy-standard.html</v>
      </c>
    </row>
    <row r="93" spans="1:18" x14ac:dyDescent="0.25">
      <c r="A93" s="340" t="str">
        <f>IF(ISBLANK(INDEX('Policy Characteristics'!A:A,MATCH($C93,'Policy Characteristics'!$C:$C,0))),"",INDEX('Policy Characteristics'!A:A,MATCH($C93,'Policy Characteristics'!$C:$C,0)))</f>
        <v>Transportation</v>
      </c>
      <c r="B93" s="340" t="str">
        <f>IF(ISBLANK(INDEX('Policy Characteristics'!B:B,MATCH($C93,'Policy Characteristics'!$C:$C,0))),"",INDEX('Policy Characteristics'!B:B,MATCH($C93,'Policy Characteristics'!$C:$C,0)))</f>
        <v>Fuel Economy Standard</v>
      </c>
      <c r="C93" s="344" t="str">
        <f t="shared" si="5"/>
        <v>Percentage Additional Improvement of Fuel Economy Std</v>
      </c>
      <c r="D93" s="53" t="s">
        <v>47</v>
      </c>
      <c r="E93" s="53" t="s">
        <v>41</v>
      </c>
      <c r="F93" s="53" t="s">
        <v>87</v>
      </c>
      <c r="G93" s="53" t="s">
        <v>89</v>
      </c>
      <c r="H93" s="198">
        <v>366</v>
      </c>
      <c r="I93" s="9" t="s">
        <v>45</v>
      </c>
      <c r="J93" s="342" t="str">
        <f>IF(ISBLANK(INDEX('Policy Characteristics'!D:D,MATCH($C93,'Policy Characteristics'!$C:$C,0))),"",INDEX('Policy Characteristics'!D:D,MATCH($C93,'Policy Characteristics'!$C:$C,0)))</f>
        <v>Vehicle Fuel Economy Standards</v>
      </c>
      <c r="K93" s="340" t="str">
        <f>IF(ISBLANK(INDEX('Policy Characteristics'!E:E,MATCH($C93,'Policy Characteristics'!$C:$C,0))),"",INDEX('Policy Characteristics'!E:E,MATCH($C93,'Policy Characteristics'!$C:$C,0)))</f>
        <v>trans fuel economy standards</v>
      </c>
      <c r="L93" s="362">
        <f>IF(ISBLANK(INDEX('Policy Characteristics'!F:F,MATCH($C93,'Policy Characteristics'!$C:$C,0))),"",INDEX('Policy Characteristics'!F:F,MATCH($C93,'Policy Characteristics'!$C:$C,0)))</f>
        <v>0</v>
      </c>
      <c r="M93" s="362">
        <f>IF(ISBLANK(INDEX('Policy Characteristics'!G:G,MATCH($C93,'Policy Characteristics'!$C:$C,0))),"",INDEX('Policy Characteristics'!G:G,MATCH($C93,'Policy Characteristics'!$C:$C,0)))</f>
        <v>1</v>
      </c>
      <c r="N93" s="362">
        <f>IF(ISBLANK(INDEX('Policy Characteristics'!H:H,MATCH($C93,'Policy Characteristics'!$C:$C,0))),"",INDEX('Policy Characteristics'!H:H,MATCH($C93,'Policy Characteristics'!$C:$C,0)))</f>
        <v>0.01</v>
      </c>
      <c r="O93" s="340" t="str">
        <f>IF(ISBLANK(INDEX('Policy Characteristics'!I:I,MATCH($C93,'Policy Characteristics'!$C:$C,0))),"",INDEX('Policy Characteristics'!I:I,MATCH($C93,'Policy Characteristics'!$C:$C,0)))</f>
        <v>% increase in miles/gal</v>
      </c>
      <c r="P93" s="340"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3" s="340" t="str">
        <f>IF(ISBLANK(INDEX('Policy Characteristics'!K:K,MATCH($C93,'Policy Characteristics'!$C:$C,0))),"",INDEX('Policy Characteristics'!K:K,MATCH($C93,'Policy Characteristics'!$C:$C,0)))</f>
        <v>transportation-sector-main.html#fuel-econ-std</v>
      </c>
      <c r="R93" s="340" t="str">
        <f>IF(ISBLANK(INDEX('Policy Characteristics'!L:L,MATCH($C93,'Policy Characteristics'!$C:$C,0))),"",INDEX('Policy Characteristics'!L:L,MATCH($C93,'Policy Characteristics'!$C:$C,0)))</f>
        <v>fuel-economy-standard.html</v>
      </c>
    </row>
    <row r="94" spans="1:18" x14ac:dyDescent="0.25">
      <c r="A94" s="340" t="str">
        <f>IF(ISBLANK(INDEX('Policy Characteristics'!A:A,MATCH($C94,'Policy Characteristics'!$C:$C,0))),"",INDEX('Policy Characteristics'!A:A,MATCH($C94,'Policy Characteristics'!$C:$C,0)))</f>
        <v>Transportation</v>
      </c>
      <c r="B94" s="340" t="str">
        <f>IF(ISBLANK(INDEX('Policy Characteristics'!B:B,MATCH($C94,'Policy Characteristics'!$C:$C,0))),"",INDEX('Policy Characteristics'!B:B,MATCH($C94,'Policy Characteristics'!$C:$C,0)))</f>
        <v>Fuel Economy Standard</v>
      </c>
      <c r="C94" s="344" t="str">
        <f t="shared" si="6"/>
        <v>Percentage Additional Improvement of Fuel Economy Std</v>
      </c>
      <c r="D94" s="53" t="s">
        <v>44</v>
      </c>
      <c r="E94" s="53" t="s">
        <v>41</v>
      </c>
      <c r="F94" s="53" t="s">
        <v>88</v>
      </c>
      <c r="G94" s="53" t="s">
        <v>89</v>
      </c>
      <c r="H94" s="54">
        <v>367</v>
      </c>
      <c r="I94" s="9" t="s">
        <v>46</v>
      </c>
      <c r="J94" s="342" t="str">
        <f>IF(ISBLANK(INDEX('Policy Characteristics'!D:D,MATCH($C94,'Policy Characteristics'!$C:$C,0))),"",INDEX('Policy Characteristics'!D:D,MATCH($C94,'Policy Characteristics'!$C:$C,0)))</f>
        <v>Vehicle Fuel Economy Standards</v>
      </c>
      <c r="K94" s="340" t="str">
        <f>IF(ISBLANK(INDEX('Policy Characteristics'!E:E,MATCH($C94,'Policy Characteristics'!$C:$C,0))),"",INDEX('Policy Characteristics'!E:E,MATCH($C94,'Policy Characteristics'!$C:$C,0)))</f>
        <v>trans fuel economy standards</v>
      </c>
      <c r="L94" s="362">
        <f>IF(ISBLANK(INDEX('Policy Characteristics'!F:F,MATCH($C94,'Policy Characteristics'!$C:$C,0))),"",INDEX('Policy Characteristics'!F:F,MATCH($C94,'Policy Characteristics'!$C:$C,0)))</f>
        <v>0</v>
      </c>
      <c r="M94" s="362">
        <f>IF(ISBLANK(INDEX('Policy Characteristics'!G:G,MATCH($C94,'Policy Characteristics'!$C:$C,0))),"",INDEX('Policy Characteristics'!G:G,MATCH($C94,'Policy Characteristics'!$C:$C,0)))</f>
        <v>1</v>
      </c>
      <c r="N94" s="362">
        <f>IF(ISBLANK(INDEX('Policy Characteristics'!H:H,MATCH($C94,'Policy Characteristics'!$C:$C,0))),"",INDEX('Policy Characteristics'!H:H,MATCH($C94,'Policy Characteristics'!$C:$C,0)))</f>
        <v>0.01</v>
      </c>
      <c r="O94" s="340" t="str">
        <f>IF(ISBLANK(INDEX('Policy Characteristics'!I:I,MATCH($C94,'Policy Characteristics'!$C:$C,0))),"",INDEX('Policy Characteristics'!I:I,MATCH($C94,'Policy Characteristics'!$C:$C,0)))</f>
        <v>% increase in miles/gal</v>
      </c>
      <c r="P94" s="340"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4" s="340" t="str">
        <f>IF(ISBLANK(INDEX('Policy Characteristics'!K:K,MATCH($C94,'Policy Characteristics'!$C:$C,0))),"",INDEX('Policy Characteristics'!K:K,MATCH($C94,'Policy Characteristics'!$C:$C,0)))</f>
        <v>transportation-sector-main.html#fuel-econ-std</v>
      </c>
      <c r="R94" s="340" t="str">
        <f>IF(ISBLANK(INDEX('Policy Characteristics'!L:L,MATCH($C94,'Policy Characteristics'!$C:$C,0))),"",INDEX('Policy Characteristics'!L:L,MATCH($C94,'Policy Characteristics'!$C:$C,0)))</f>
        <v>fuel-economy-standard.html</v>
      </c>
    </row>
    <row r="95" spans="1:18" x14ac:dyDescent="0.25">
      <c r="A95" s="340" t="str">
        <f>IF(ISBLANK(INDEX('Policy Characteristics'!A:A,MATCH($C95,'Policy Characteristics'!$C:$C,0))),"",INDEX('Policy Characteristics'!A:A,MATCH($C95,'Policy Characteristics'!$C:$C,0)))</f>
        <v>Transportation</v>
      </c>
      <c r="B95" s="340" t="str">
        <f>IF(ISBLANK(INDEX('Policy Characteristics'!B:B,MATCH($C95,'Policy Characteristics'!$C:$C,0))),"",INDEX('Policy Characteristics'!B:B,MATCH($C95,'Policy Characteristics'!$C:$C,0)))</f>
        <v>Fuel Economy Standard</v>
      </c>
      <c r="C95" s="344" t="str">
        <f t="shared" ref="C95:C100" si="7">C$89</f>
        <v>Percentage Additional Improvement of Fuel Economy Std</v>
      </c>
      <c r="D95" s="53" t="s">
        <v>47</v>
      </c>
      <c r="E95" s="53" t="s">
        <v>42</v>
      </c>
      <c r="F95" s="53" t="s">
        <v>87</v>
      </c>
      <c r="G95" s="53" t="s">
        <v>90</v>
      </c>
      <c r="H95" s="198">
        <v>368</v>
      </c>
      <c r="I95" s="9" t="s">
        <v>45</v>
      </c>
      <c r="J95" s="342" t="str">
        <f>IF(ISBLANK(INDEX('Policy Characteristics'!D:D,MATCH($C95,'Policy Characteristics'!$C:$C,0))),"",INDEX('Policy Characteristics'!D:D,MATCH($C95,'Policy Characteristics'!$C:$C,0)))</f>
        <v>Vehicle Fuel Economy Standards</v>
      </c>
      <c r="K95" s="340" t="str">
        <f>IF(ISBLANK(INDEX('Policy Characteristics'!E:E,MATCH($C95,'Policy Characteristics'!$C:$C,0))),"",INDEX('Policy Characteristics'!E:E,MATCH($C95,'Policy Characteristics'!$C:$C,0)))</f>
        <v>trans fuel economy standards</v>
      </c>
      <c r="L95" s="362">
        <f>IF(ISBLANK(INDEX('Policy Characteristics'!F:F,MATCH($C95,'Policy Characteristics'!$C:$C,0))),"",INDEX('Policy Characteristics'!F:F,MATCH($C95,'Policy Characteristics'!$C:$C,0)))</f>
        <v>0</v>
      </c>
      <c r="M95" s="362">
        <f>IF(ISBLANK(INDEX('Policy Characteristics'!G:G,MATCH($C95,'Policy Characteristics'!$C:$C,0))),"",INDEX('Policy Characteristics'!G:G,MATCH($C95,'Policy Characteristics'!$C:$C,0)))</f>
        <v>1</v>
      </c>
      <c r="N95" s="362">
        <f>IF(ISBLANK(INDEX('Policy Characteristics'!H:H,MATCH($C95,'Policy Characteristics'!$C:$C,0))),"",INDEX('Policy Characteristics'!H:H,MATCH($C95,'Policy Characteristics'!$C:$C,0)))</f>
        <v>0.01</v>
      </c>
      <c r="O95" s="340" t="str">
        <f>IF(ISBLANK(INDEX('Policy Characteristics'!I:I,MATCH($C95,'Policy Characteristics'!$C:$C,0))),"",INDEX('Policy Characteristics'!I:I,MATCH($C95,'Policy Characteristics'!$C:$C,0)))</f>
        <v>% increase in miles/gal</v>
      </c>
      <c r="P95" s="340"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5" s="340" t="str">
        <f>IF(ISBLANK(INDEX('Policy Characteristics'!K:K,MATCH($C95,'Policy Characteristics'!$C:$C,0))),"",INDEX('Policy Characteristics'!K:K,MATCH($C95,'Policy Characteristics'!$C:$C,0)))</f>
        <v>transportation-sector-main.html#fuel-econ-std</v>
      </c>
      <c r="R95" s="340" t="str">
        <f>IF(ISBLANK(INDEX('Policy Characteristics'!L:L,MATCH($C95,'Policy Characteristics'!$C:$C,0))),"",INDEX('Policy Characteristics'!L:L,MATCH($C95,'Policy Characteristics'!$C:$C,0)))</f>
        <v>fuel-economy-standard.html</v>
      </c>
    </row>
    <row r="96" spans="1:18" x14ac:dyDescent="0.25">
      <c r="A96" s="340" t="str">
        <f>IF(ISBLANK(INDEX('Policy Characteristics'!A:A,MATCH($C96,'Policy Characteristics'!$C:$C,0))),"",INDEX('Policy Characteristics'!A:A,MATCH($C96,'Policy Characteristics'!$C:$C,0)))</f>
        <v>Transportation</v>
      </c>
      <c r="B96" s="340" t="str">
        <f>IF(ISBLANK(INDEX('Policy Characteristics'!B:B,MATCH($C96,'Policy Characteristics'!$C:$C,0))),"",INDEX('Policy Characteristics'!B:B,MATCH($C96,'Policy Characteristics'!$C:$C,0)))</f>
        <v>Fuel Economy Standard</v>
      </c>
      <c r="C96" s="344" t="str">
        <f t="shared" si="7"/>
        <v>Percentage Additional Improvement of Fuel Economy Std</v>
      </c>
      <c r="D96" s="53" t="s">
        <v>44</v>
      </c>
      <c r="E96" s="53" t="s">
        <v>42</v>
      </c>
      <c r="F96" s="53" t="s">
        <v>88</v>
      </c>
      <c r="G96" s="53" t="s">
        <v>90</v>
      </c>
      <c r="H96" s="54">
        <v>369</v>
      </c>
      <c r="I96" s="9" t="s">
        <v>45</v>
      </c>
      <c r="J96" s="342" t="str">
        <f>IF(ISBLANK(INDEX('Policy Characteristics'!D:D,MATCH($C96,'Policy Characteristics'!$C:$C,0))),"",INDEX('Policy Characteristics'!D:D,MATCH($C96,'Policy Characteristics'!$C:$C,0)))</f>
        <v>Vehicle Fuel Economy Standards</v>
      </c>
      <c r="K96" s="340" t="str">
        <f>IF(ISBLANK(INDEX('Policy Characteristics'!E:E,MATCH($C96,'Policy Characteristics'!$C:$C,0))),"",INDEX('Policy Characteristics'!E:E,MATCH($C96,'Policy Characteristics'!$C:$C,0)))</f>
        <v>trans fuel economy standards</v>
      </c>
      <c r="L96" s="362">
        <f>IF(ISBLANK(INDEX('Policy Characteristics'!F:F,MATCH($C96,'Policy Characteristics'!$C:$C,0))),"",INDEX('Policy Characteristics'!F:F,MATCH($C96,'Policy Characteristics'!$C:$C,0)))</f>
        <v>0</v>
      </c>
      <c r="M96" s="362">
        <f>IF(ISBLANK(INDEX('Policy Characteristics'!G:G,MATCH($C96,'Policy Characteristics'!$C:$C,0))),"",INDEX('Policy Characteristics'!G:G,MATCH($C96,'Policy Characteristics'!$C:$C,0)))</f>
        <v>1</v>
      </c>
      <c r="N96" s="362">
        <f>IF(ISBLANK(INDEX('Policy Characteristics'!H:H,MATCH($C96,'Policy Characteristics'!$C:$C,0))),"",INDEX('Policy Characteristics'!H:H,MATCH($C96,'Policy Characteristics'!$C:$C,0)))</f>
        <v>0.01</v>
      </c>
      <c r="O96" s="340" t="str">
        <f>IF(ISBLANK(INDEX('Policy Characteristics'!I:I,MATCH($C96,'Policy Characteristics'!$C:$C,0))),"",INDEX('Policy Characteristics'!I:I,MATCH($C96,'Policy Characteristics'!$C:$C,0)))</f>
        <v>% increase in miles/gal</v>
      </c>
      <c r="P96" s="340"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6" s="340" t="str">
        <f>IF(ISBLANK(INDEX('Policy Characteristics'!K:K,MATCH($C96,'Policy Characteristics'!$C:$C,0))),"",INDEX('Policy Characteristics'!K:K,MATCH($C96,'Policy Characteristics'!$C:$C,0)))</f>
        <v>transportation-sector-main.html#fuel-econ-std</v>
      </c>
      <c r="R96" s="340" t="str">
        <f>IF(ISBLANK(INDEX('Policy Characteristics'!L:L,MATCH($C96,'Policy Characteristics'!$C:$C,0))),"",INDEX('Policy Characteristics'!L:L,MATCH($C96,'Policy Characteristics'!$C:$C,0)))</f>
        <v>fuel-economy-standard.html</v>
      </c>
    </row>
    <row r="97" spans="1:18" x14ac:dyDescent="0.25">
      <c r="A97" s="340" t="str">
        <f>IF(ISBLANK(INDEX('Policy Characteristics'!A:A,MATCH($C97,'Policy Characteristics'!$C:$C,0))),"",INDEX('Policy Characteristics'!A:A,MATCH($C97,'Policy Characteristics'!$C:$C,0)))</f>
        <v>Transportation</v>
      </c>
      <c r="B97" s="340" t="str">
        <f>IF(ISBLANK(INDEX('Policy Characteristics'!B:B,MATCH($C97,'Policy Characteristics'!$C:$C,0))),"",INDEX('Policy Characteristics'!B:B,MATCH($C97,'Policy Characteristics'!$C:$C,0)))</f>
        <v>Fuel Economy Standard</v>
      </c>
      <c r="C97" s="344" t="str">
        <f t="shared" si="7"/>
        <v>Percentage Additional Improvement of Fuel Economy Std</v>
      </c>
      <c r="D97" s="53" t="s">
        <v>47</v>
      </c>
      <c r="E97" s="53" t="s">
        <v>43</v>
      </c>
      <c r="F97" s="53" t="s">
        <v>87</v>
      </c>
      <c r="G97" s="53" t="s">
        <v>91</v>
      </c>
      <c r="H97" s="198">
        <v>370</v>
      </c>
      <c r="I97" s="9" t="s">
        <v>46</v>
      </c>
      <c r="J97" s="342" t="str">
        <f>IF(ISBLANK(INDEX('Policy Characteristics'!D:D,MATCH($C97,'Policy Characteristics'!$C:$C,0))),"",INDEX('Policy Characteristics'!D:D,MATCH($C97,'Policy Characteristics'!$C:$C,0)))</f>
        <v>Vehicle Fuel Economy Standards</v>
      </c>
      <c r="K97" s="340" t="str">
        <f>IF(ISBLANK(INDEX('Policy Characteristics'!E:E,MATCH($C97,'Policy Characteristics'!$C:$C,0))),"",INDEX('Policy Characteristics'!E:E,MATCH($C97,'Policy Characteristics'!$C:$C,0)))</f>
        <v>trans fuel economy standards</v>
      </c>
      <c r="L97" s="362">
        <f>IF(ISBLANK(INDEX('Policy Characteristics'!F:F,MATCH($C97,'Policy Characteristics'!$C:$C,0))),"",INDEX('Policy Characteristics'!F:F,MATCH($C97,'Policy Characteristics'!$C:$C,0)))</f>
        <v>0</v>
      </c>
      <c r="M97" s="362">
        <f>IF(ISBLANK(INDEX('Policy Characteristics'!G:G,MATCH($C97,'Policy Characteristics'!$C:$C,0))),"",INDEX('Policy Characteristics'!G:G,MATCH($C97,'Policy Characteristics'!$C:$C,0)))</f>
        <v>1</v>
      </c>
      <c r="N97" s="362">
        <f>IF(ISBLANK(INDEX('Policy Characteristics'!H:H,MATCH($C97,'Policy Characteristics'!$C:$C,0))),"",INDEX('Policy Characteristics'!H:H,MATCH($C97,'Policy Characteristics'!$C:$C,0)))</f>
        <v>0.01</v>
      </c>
      <c r="O97" s="340" t="str">
        <f>IF(ISBLANK(INDEX('Policy Characteristics'!I:I,MATCH($C97,'Policy Characteristics'!$C:$C,0))),"",INDEX('Policy Characteristics'!I:I,MATCH($C97,'Policy Characteristics'!$C:$C,0)))</f>
        <v>% increase in miles/gal</v>
      </c>
      <c r="P97" s="340"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7" s="340" t="str">
        <f>IF(ISBLANK(INDEX('Policy Characteristics'!K:K,MATCH($C97,'Policy Characteristics'!$C:$C,0))),"",INDEX('Policy Characteristics'!K:K,MATCH($C97,'Policy Characteristics'!$C:$C,0)))</f>
        <v>transportation-sector-main.html#fuel-econ-std</v>
      </c>
      <c r="R97" s="340" t="str">
        <f>IF(ISBLANK(INDEX('Policy Characteristics'!L:L,MATCH($C97,'Policy Characteristics'!$C:$C,0))),"",INDEX('Policy Characteristics'!L:L,MATCH($C97,'Policy Characteristics'!$C:$C,0)))</f>
        <v>fuel-economy-standard.html</v>
      </c>
    </row>
    <row r="98" spans="1:18" x14ac:dyDescent="0.25">
      <c r="A98" s="340" t="str">
        <f>IF(ISBLANK(INDEX('Policy Characteristics'!A:A,MATCH($C98,'Policy Characteristics'!$C:$C,0))),"",INDEX('Policy Characteristics'!A:A,MATCH($C98,'Policy Characteristics'!$C:$C,0)))</f>
        <v>Transportation</v>
      </c>
      <c r="B98" s="340" t="str">
        <f>IF(ISBLANK(INDEX('Policy Characteristics'!B:B,MATCH($C98,'Policy Characteristics'!$C:$C,0))),"",INDEX('Policy Characteristics'!B:B,MATCH($C98,'Policy Characteristics'!$C:$C,0)))</f>
        <v>Fuel Economy Standard</v>
      </c>
      <c r="C98" s="344" t="str">
        <f t="shared" si="7"/>
        <v>Percentage Additional Improvement of Fuel Economy Std</v>
      </c>
      <c r="D98" s="53" t="s">
        <v>44</v>
      </c>
      <c r="E98" s="53" t="s">
        <v>43</v>
      </c>
      <c r="F98" s="53" t="s">
        <v>88</v>
      </c>
      <c r="G98" s="53" t="s">
        <v>91</v>
      </c>
      <c r="H98" s="54">
        <v>371</v>
      </c>
      <c r="I98" s="9" t="s">
        <v>45</v>
      </c>
      <c r="J98" s="342" t="str">
        <f>IF(ISBLANK(INDEX('Policy Characteristics'!D:D,MATCH($C98,'Policy Characteristics'!$C:$C,0))),"",INDEX('Policy Characteristics'!D:D,MATCH($C98,'Policy Characteristics'!$C:$C,0)))</f>
        <v>Vehicle Fuel Economy Standards</v>
      </c>
      <c r="K98" s="340" t="str">
        <f>IF(ISBLANK(INDEX('Policy Characteristics'!E:E,MATCH($C98,'Policy Characteristics'!$C:$C,0))),"",INDEX('Policy Characteristics'!E:E,MATCH($C98,'Policy Characteristics'!$C:$C,0)))</f>
        <v>trans fuel economy standards</v>
      </c>
      <c r="L98" s="362">
        <f>IF(ISBLANK(INDEX('Policy Characteristics'!F:F,MATCH($C98,'Policy Characteristics'!$C:$C,0))),"",INDEX('Policy Characteristics'!F:F,MATCH($C98,'Policy Characteristics'!$C:$C,0)))</f>
        <v>0</v>
      </c>
      <c r="M98" s="362">
        <f>IF(ISBLANK(INDEX('Policy Characteristics'!G:G,MATCH($C98,'Policy Characteristics'!$C:$C,0))),"",INDEX('Policy Characteristics'!G:G,MATCH($C98,'Policy Characteristics'!$C:$C,0)))</f>
        <v>1</v>
      </c>
      <c r="N98" s="362">
        <f>IF(ISBLANK(INDEX('Policy Characteristics'!H:H,MATCH($C98,'Policy Characteristics'!$C:$C,0))),"",INDEX('Policy Characteristics'!H:H,MATCH($C98,'Policy Characteristics'!$C:$C,0)))</f>
        <v>0.01</v>
      </c>
      <c r="O98" s="340" t="str">
        <f>IF(ISBLANK(INDEX('Policy Characteristics'!I:I,MATCH($C98,'Policy Characteristics'!$C:$C,0))),"",INDEX('Policy Characteristics'!I:I,MATCH($C98,'Policy Characteristics'!$C:$C,0)))</f>
        <v>% increase in miles/gal</v>
      </c>
      <c r="P98" s="340"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8" s="340" t="str">
        <f>IF(ISBLANK(INDEX('Policy Characteristics'!K:K,MATCH($C98,'Policy Characteristics'!$C:$C,0))),"",INDEX('Policy Characteristics'!K:K,MATCH($C98,'Policy Characteristics'!$C:$C,0)))</f>
        <v>transportation-sector-main.html#fuel-econ-std</v>
      </c>
      <c r="R98" s="340" t="str">
        <f>IF(ISBLANK(INDEX('Policy Characteristics'!L:L,MATCH($C98,'Policy Characteristics'!$C:$C,0))),"",INDEX('Policy Characteristics'!L:L,MATCH($C98,'Policy Characteristics'!$C:$C,0)))</f>
        <v>fuel-economy-standard.html</v>
      </c>
    </row>
    <row r="99" spans="1:18" x14ac:dyDescent="0.25">
      <c r="A99" s="340" t="str">
        <f>IF(ISBLANK(INDEX('Policy Characteristics'!A:A,MATCH($C99,'Policy Characteristics'!$C:$C,0))),"",INDEX('Policy Characteristics'!A:A,MATCH($C99,'Policy Characteristics'!$C:$C,0)))</f>
        <v>Transportation</v>
      </c>
      <c r="B99" s="340" t="str">
        <f>IF(ISBLANK(INDEX('Policy Characteristics'!B:B,MATCH($C99,'Policy Characteristics'!$C:$C,0))),"",INDEX('Policy Characteristics'!B:B,MATCH($C99,'Policy Characteristics'!$C:$C,0)))</f>
        <v>Fuel Economy Standard</v>
      </c>
      <c r="C99" s="344" t="str">
        <f t="shared" si="7"/>
        <v>Percentage Additional Improvement of Fuel Economy Std</v>
      </c>
      <c r="D99" s="53" t="s">
        <v>47</v>
      </c>
      <c r="E99" s="53" t="s">
        <v>118</v>
      </c>
      <c r="F99" s="53" t="s">
        <v>87</v>
      </c>
      <c r="G99" s="53" t="s">
        <v>149</v>
      </c>
      <c r="H99" s="198">
        <v>372</v>
      </c>
      <c r="I99" s="9" t="s">
        <v>45</v>
      </c>
      <c r="J99" s="342" t="str">
        <f>IF(ISBLANK(INDEX('Policy Characteristics'!D:D,MATCH($C99,'Policy Characteristics'!$C:$C,0))),"",INDEX('Policy Characteristics'!D:D,MATCH($C99,'Policy Characteristics'!$C:$C,0)))</f>
        <v>Vehicle Fuel Economy Standards</v>
      </c>
      <c r="K99" s="340" t="str">
        <f>IF(ISBLANK(INDEX('Policy Characteristics'!E:E,MATCH($C99,'Policy Characteristics'!$C:$C,0))),"",INDEX('Policy Characteristics'!E:E,MATCH($C99,'Policy Characteristics'!$C:$C,0)))</f>
        <v>trans fuel economy standards</v>
      </c>
      <c r="L99" s="362">
        <f>IF(ISBLANK(INDEX('Policy Characteristics'!F:F,MATCH($C99,'Policy Characteristics'!$C:$C,0))),"",INDEX('Policy Characteristics'!F:F,MATCH($C99,'Policy Characteristics'!$C:$C,0)))</f>
        <v>0</v>
      </c>
      <c r="M99" s="362">
        <f>IF(ISBLANK(INDEX('Policy Characteristics'!G:G,MATCH($C99,'Policy Characteristics'!$C:$C,0))),"",INDEX('Policy Characteristics'!G:G,MATCH($C99,'Policy Characteristics'!$C:$C,0)))</f>
        <v>1</v>
      </c>
      <c r="N99" s="362">
        <f>IF(ISBLANK(INDEX('Policy Characteristics'!H:H,MATCH($C99,'Policy Characteristics'!$C:$C,0))),"",INDEX('Policy Characteristics'!H:H,MATCH($C99,'Policy Characteristics'!$C:$C,0)))</f>
        <v>0.01</v>
      </c>
      <c r="O99" s="340" t="str">
        <f>IF(ISBLANK(INDEX('Policy Characteristics'!I:I,MATCH($C99,'Policy Characteristics'!$C:$C,0))),"",INDEX('Policy Characteristics'!I:I,MATCH($C99,'Policy Characteristics'!$C:$C,0)))</f>
        <v>% increase in miles/gal</v>
      </c>
      <c r="P99" s="340"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9" s="340" t="str">
        <f>IF(ISBLANK(INDEX('Policy Characteristics'!K:K,MATCH($C99,'Policy Characteristics'!$C:$C,0))),"",INDEX('Policy Characteristics'!K:K,MATCH($C99,'Policy Characteristics'!$C:$C,0)))</f>
        <v>transportation-sector-main.html#fuel-econ-std</v>
      </c>
      <c r="R99" s="340" t="str">
        <f>IF(ISBLANK(INDEX('Policy Characteristics'!L:L,MATCH($C99,'Policy Characteristics'!$C:$C,0))),"",INDEX('Policy Characteristics'!L:L,MATCH($C99,'Policy Characteristics'!$C:$C,0)))</f>
        <v>fuel-economy-standard.html</v>
      </c>
    </row>
    <row r="100" spans="1:18" x14ac:dyDescent="0.25">
      <c r="A100" s="340" t="str">
        <f>IF(ISBLANK(INDEX('Policy Characteristics'!A:A,MATCH($C100,'Policy Characteristics'!$C:$C,0))),"",INDEX('Policy Characteristics'!A:A,MATCH($C100,'Policy Characteristics'!$C:$C,0)))</f>
        <v>Transportation</v>
      </c>
      <c r="B100" s="340" t="str">
        <f>IF(ISBLANK(INDEX('Policy Characteristics'!B:B,MATCH($C100,'Policy Characteristics'!$C:$C,0))),"",INDEX('Policy Characteristics'!B:B,MATCH($C100,'Policy Characteristics'!$C:$C,0)))</f>
        <v>Fuel Economy Standard</v>
      </c>
      <c r="C100" s="344" t="str">
        <f t="shared" si="7"/>
        <v>Percentage Additional Improvement of Fuel Economy Std</v>
      </c>
      <c r="D100" s="53" t="s">
        <v>44</v>
      </c>
      <c r="E100" s="53" t="s">
        <v>118</v>
      </c>
      <c r="F100" s="53" t="s">
        <v>88</v>
      </c>
      <c r="G100" s="53" t="s">
        <v>149</v>
      </c>
      <c r="H100" s="54">
        <v>373</v>
      </c>
      <c r="I100" s="9" t="s">
        <v>46</v>
      </c>
      <c r="J100" s="342" t="str">
        <f>IF(ISBLANK(INDEX('Policy Characteristics'!D:D,MATCH($C100,'Policy Characteristics'!$C:$C,0))),"",INDEX('Policy Characteristics'!D:D,MATCH($C100,'Policy Characteristics'!$C:$C,0)))</f>
        <v>Vehicle Fuel Economy Standards</v>
      </c>
      <c r="K100" s="340" t="str">
        <f>IF(ISBLANK(INDEX('Policy Characteristics'!E:E,MATCH($C100,'Policy Characteristics'!$C:$C,0))),"",INDEX('Policy Characteristics'!E:E,MATCH($C100,'Policy Characteristics'!$C:$C,0)))</f>
        <v>trans fuel economy standards</v>
      </c>
      <c r="L100" s="362">
        <f>IF(ISBLANK(INDEX('Policy Characteristics'!F:F,MATCH($C100,'Policy Characteristics'!$C:$C,0))),"",INDEX('Policy Characteristics'!F:F,MATCH($C100,'Policy Characteristics'!$C:$C,0)))</f>
        <v>0</v>
      </c>
      <c r="M100" s="362">
        <f>IF(ISBLANK(INDEX('Policy Characteristics'!G:G,MATCH($C100,'Policy Characteristics'!$C:$C,0))),"",INDEX('Policy Characteristics'!G:G,MATCH($C100,'Policy Characteristics'!$C:$C,0)))</f>
        <v>1</v>
      </c>
      <c r="N100" s="362">
        <f>IF(ISBLANK(INDEX('Policy Characteristics'!H:H,MATCH($C100,'Policy Characteristics'!$C:$C,0))),"",INDEX('Policy Characteristics'!H:H,MATCH($C100,'Policy Characteristics'!$C:$C,0)))</f>
        <v>0.01</v>
      </c>
      <c r="O100" s="340" t="str">
        <f>IF(ISBLANK(INDEX('Policy Characteristics'!I:I,MATCH($C100,'Policy Characteristics'!$C:$C,0))),"",INDEX('Policy Characteristics'!I:I,MATCH($C100,'Policy Characteristics'!$C:$C,0)))</f>
        <v>% increase in miles/gal</v>
      </c>
      <c r="P100" s="340"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100" s="340" t="str">
        <f>IF(ISBLANK(INDEX('Policy Characteristics'!K:K,MATCH($C100,'Policy Characteristics'!$C:$C,0))),"",INDEX('Policy Characteristics'!K:K,MATCH($C100,'Policy Characteristics'!$C:$C,0)))</f>
        <v>transportation-sector-main.html#fuel-econ-std</v>
      </c>
      <c r="R100" s="340" t="str">
        <f>IF(ISBLANK(INDEX('Policy Characteristics'!L:L,MATCH($C100,'Policy Characteristics'!$C:$C,0))),"",INDEX('Policy Characteristics'!L:L,MATCH($C100,'Policy Characteristics'!$C:$C,0)))</f>
        <v>fuel-economy-standard.html</v>
      </c>
    </row>
    <row r="101" spans="1:18" s="2" customFormat="1" x14ac:dyDescent="0.25">
      <c r="A101" s="340" t="str">
        <f>IF(ISBLANK(INDEX('Policy Characteristics'!A:A,MATCH($C101,'Policy Characteristics'!$C:$C,0))),"",INDEX('Policy Characteristics'!A:A,MATCH($C101,'Policy Characteristics'!$C:$C,0)))</f>
        <v>Transportation</v>
      </c>
      <c r="B101" s="340" t="str">
        <f>IF(ISBLANK(INDEX('Policy Characteristics'!B:B,MATCH($C101,'Policy Characteristics'!$C:$C,0))),"",INDEX('Policy Characteristics'!B:B,MATCH($C101,'Policy Characteristics'!$C:$C,0)))</f>
        <v>Hydrogen Vehicle Sales Standard</v>
      </c>
      <c r="C101" s="343" t="s">
        <v>2548</v>
      </c>
      <c r="D101" s="53" t="s">
        <v>47</v>
      </c>
      <c r="E101" s="53" t="s">
        <v>39</v>
      </c>
      <c r="F101" s="53" t="s">
        <v>87</v>
      </c>
      <c r="G101" s="53" t="s">
        <v>39</v>
      </c>
      <c r="H101" s="56">
        <v>460</v>
      </c>
      <c r="I101" s="53" t="s">
        <v>45</v>
      </c>
      <c r="J101" s="342" t="str">
        <f>IF(ISBLANK(INDEX('Policy Characteristics'!D:D,MATCH($C101,'Policy Characteristics'!$C:$C,0))),"",INDEX('Policy Characteristics'!D:D,MATCH($C101,'Policy Characteristics'!$C:$C,0)))</f>
        <v>Hydrogen Veh Sales Standard</v>
      </c>
      <c r="K101" s="340" t="str">
        <f>IF(ISBLANK(INDEX('Policy Characteristics'!E:E,MATCH($C101,'Policy Characteristics'!$C:$C,0))),"",INDEX('Policy Characteristics'!E:E,MATCH($C101,'Policy Characteristics'!$C:$C,0)))</f>
        <v>trans hydrogen vehicle minimum</v>
      </c>
      <c r="L101" s="362">
        <f>IF(ISBLANK(INDEX('Policy Characteristics'!F:F,MATCH($C101,'Policy Characteristics'!$C:$C,0))),"",INDEX('Policy Characteristics'!F:F,MATCH($C101,'Policy Characteristics'!$C:$C,0)))</f>
        <v>0</v>
      </c>
      <c r="M101" s="362">
        <f>IF(ISBLANK(INDEX('Policy Characteristics'!G:G,MATCH($C101,'Policy Characteristics'!$C:$C,0))),"",INDEX('Policy Characteristics'!G:G,MATCH($C101,'Policy Characteristics'!$C:$C,0)))</f>
        <v>1</v>
      </c>
      <c r="N101" s="362">
        <f>IF(ISBLANK(INDEX('Policy Characteristics'!H:H,MATCH($C101,'Policy Characteristics'!$C:$C,0))),"",INDEX('Policy Characteristics'!H:H,MATCH($C101,'Policy Characteristics'!$C:$C,0)))</f>
        <v>0.01</v>
      </c>
      <c r="O101" s="340" t="str">
        <f>IF(ISBLANK(INDEX('Policy Characteristics'!I:I,MATCH($C101,'Policy Characteristics'!$C:$C,0))),"",INDEX('Policy Characteristics'!I:I,MATCH($C101,'Policy Characteristics'!$C:$C,0)))</f>
        <v>% of new vehicles sold</v>
      </c>
      <c r="P101" s="340"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40" t="str">
        <f>IF(ISBLANK(INDEX('Policy Characteristics'!K:K,MATCH($C101,'Policy Characteristics'!$C:$C,0))),"",INDEX('Policy Characteristics'!K:K,MATCH($C101,'Policy Characteristics'!$C:$C,0)))</f>
        <v/>
      </c>
      <c r="R101" s="340" t="str">
        <f>IF(ISBLANK(INDEX('Policy Characteristics'!L:L,MATCH($C101,'Policy Characteristics'!$C:$C,0))),"",INDEX('Policy Characteristics'!L:L,MATCH($C101,'Policy Characteristics'!$C:$C,0)))</f>
        <v>hydrogen-vehicle-mandate.html</v>
      </c>
    </row>
    <row r="102" spans="1:18" x14ac:dyDescent="0.25">
      <c r="A102" s="340" t="str">
        <f>IF(ISBLANK(INDEX('Policy Characteristics'!A:A,MATCH($C102,'Policy Characteristics'!$C:$C,0))),"",INDEX('Policy Characteristics'!A:A,MATCH($C102,'Policy Characteristics'!$C:$C,0)))</f>
        <v>Transportation</v>
      </c>
      <c r="B102" s="340" t="str">
        <f>IF(ISBLANK(INDEX('Policy Characteristics'!B:B,MATCH($C102,'Policy Characteristics'!$C:$C,0))),"",INDEX('Policy Characteristics'!B:B,MATCH($C102,'Policy Characteristics'!$C:$C,0)))</f>
        <v>Hydrogen Vehicle Sales Standard</v>
      </c>
      <c r="C102" s="344" t="str">
        <f t="shared" ref="C102:C112" si="8">C$101</f>
        <v>Minimum Required Hydrogen Vehicle Sales Percentage</v>
      </c>
      <c r="D102" s="53" t="s">
        <v>44</v>
      </c>
      <c r="E102" s="53" t="s">
        <v>39</v>
      </c>
      <c r="F102" s="53" t="s">
        <v>88</v>
      </c>
      <c r="G102" s="53" t="s">
        <v>39</v>
      </c>
      <c r="H102" s="54">
        <v>461</v>
      </c>
      <c r="I102" s="53" t="s">
        <v>45</v>
      </c>
      <c r="J102" s="342" t="str">
        <f>IF(ISBLANK(INDEX('Policy Characteristics'!D:D,MATCH($C102,'Policy Characteristics'!$C:$C,0))),"",INDEX('Policy Characteristics'!D:D,MATCH($C102,'Policy Characteristics'!$C:$C,0)))</f>
        <v>Hydrogen Veh Sales Standard</v>
      </c>
      <c r="K102" s="340" t="str">
        <f>IF(ISBLANK(INDEX('Policy Characteristics'!E:E,MATCH($C102,'Policy Characteristics'!$C:$C,0))),"",INDEX('Policy Characteristics'!E:E,MATCH($C102,'Policy Characteristics'!$C:$C,0)))</f>
        <v>trans hydrogen vehicle minimum</v>
      </c>
      <c r="L102" s="362">
        <f>IF(ISBLANK(INDEX('Policy Characteristics'!F:F,MATCH($C102,'Policy Characteristics'!$C:$C,0))),"",INDEX('Policy Characteristics'!F:F,MATCH($C102,'Policy Characteristics'!$C:$C,0)))</f>
        <v>0</v>
      </c>
      <c r="M102" s="362">
        <f>IF(ISBLANK(INDEX('Policy Characteristics'!G:G,MATCH($C102,'Policy Characteristics'!$C:$C,0))),"",INDEX('Policy Characteristics'!G:G,MATCH($C102,'Policy Characteristics'!$C:$C,0)))</f>
        <v>1</v>
      </c>
      <c r="N102" s="362">
        <f>IF(ISBLANK(INDEX('Policy Characteristics'!H:H,MATCH($C102,'Policy Characteristics'!$C:$C,0))),"",INDEX('Policy Characteristics'!H:H,MATCH($C102,'Policy Characteristics'!$C:$C,0)))</f>
        <v>0.01</v>
      </c>
      <c r="O102" s="340" t="str">
        <f>IF(ISBLANK(INDEX('Policy Characteristics'!I:I,MATCH($C102,'Policy Characteristics'!$C:$C,0))),"",INDEX('Policy Characteristics'!I:I,MATCH($C102,'Policy Characteristics'!$C:$C,0)))</f>
        <v>% of new vehicles sold</v>
      </c>
      <c r="P102" s="340"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40" t="str">
        <f>IF(ISBLANK(INDEX('Policy Characteristics'!K:K,MATCH($C102,'Policy Characteristics'!$C:$C,0))),"",INDEX('Policy Characteristics'!K:K,MATCH($C102,'Policy Characteristics'!$C:$C,0)))</f>
        <v/>
      </c>
      <c r="R102" s="340" t="str">
        <f>IF(ISBLANK(INDEX('Policy Characteristics'!L:L,MATCH($C102,'Policy Characteristics'!$C:$C,0))),"",INDEX('Policy Characteristics'!L:L,MATCH($C102,'Policy Characteristics'!$C:$C,0)))</f>
        <v>hydrogen-vehicle-mandate.html</v>
      </c>
    </row>
    <row r="103" spans="1:18" x14ac:dyDescent="0.25">
      <c r="A103" s="340" t="str">
        <f>IF(ISBLANK(INDEX('Policy Characteristics'!A:A,MATCH($C103,'Policy Characteristics'!$C:$C,0))),"",INDEX('Policy Characteristics'!A:A,MATCH($C103,'Policy Characteristics'!$C:$C,0)))</f>
        <v>Transportation</v>
      </c>
      <c r="B103" s="340" t="str">
        <f>IF(ISBLANK(INDEX('Policy Characteristics'!B:B,MATCH($C103,'Policy Characteristics'!$C:$C,0))),"",INDEX('Policy Characteristics'!B:B,MATCH($C103,'Policy Characteristics'!$C:$C,0)))</f>
        <v>Hydrogen Vehicle Sales Standard</v>
      </c>
      <c r="C103" s="344" t="str">
        <f t="shared" si="8"/>
        <v>Minimum Required Hydrogen Vehicle Sales Percentage</v>
      </c>
      <c r="D103" s="53" t="s">
        <v>47</v>
      </c>
      <c r="E103" s="53" t="s">
        <v>40</v>
      </c>
      <c r="F103" s="53" t="s">
        <v>87</v>
      </c>
      <c r="G103" s="53" t="s">
        <v>40</v>
      </c>
      <c r="H103" s="56">
        <v>462</v>
      </c>
      <c r="I103" s="53" t="s">
        <v>45</v>
      </c>
      <c r="J103" s="342" t="str">
        <f>IF(ISBLANK(INDEX('Policy Characteristics'!D:D,MATCH($C103,'Policy Characteristics'!$C:$C,0))),"",INDEX('Policy Characteristics'!D:D,MATCH($C103,'Policy Characteristics'!$C:$C,0)))</f>
        <v>Hydrogen Veh Sales Standard</v>
      </c>
      <c r="K103" s="340" t="str">
        <f>IF(ISBLANK(INDEX('Policy Characteristics'!E:E,MATCH($C103,'Policy Characteristics'!$C:$C,0))),"",INDEX('Policy Characteristics'!E:E,MATCH($C103,'Policy Characteristics'!$C:$C,0)))</f>
        <v>trans hydrogen vehicle minimum</v>
      </c>
      <c r="L103" s="362">
        <f>IF(ISBLANK(INDEX('Policy Characteristics'!F:F,MATCH($C103,'Policy Characteristics'!$C:$C,0))),"",INDEX('Policy Characteristics'!F:F,MATCH($C103,'Policy Characteristics'!$C:$C,0)))</f>
        <v>0</v>
      </c>
      <c r="M103" s="362">
        <f>IF(ISBLANK(INDEX('Policy Characteristics'!G:G,MATCH($C103,'Policy Characteristics'!$C:$C,0))),"",INDEX('Policy Characteristics'!G:G,MATCH($C103,'Policy Characteristics'!$C:$C,0)))</f>
        <v>1</v>
      </c>
      <c r="N103" s="362">
        <f>IF(ISBLANK(INDEX('Policy Characteristics'!H:H,MATCH($C103,'Policy Characteristics'!$C:$C,0))),"",INDEX('Policy Characteristics'!H:H,MATCH($C103,'Policy Characteristics'!$C:$C,0)))</f>
        <v>0.01</v>
      </c>
      <c r="O103" s="340" t="str">
        <f>IF(ISBLANK(INDEX('Policy Characteristics'!I:I,MATCH($C103,'Policy Characteristics'!$C:$C,0))),"",INDEX('Policy Characteristics'!I:I,MATCH($C103,'Policy Characteristics'!$C:$C,0)))</f>
        <v>% of new vehicles sold</v>
      </c>
      <c r="P103" s="340"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40" t="str">
        <f>IF(ISBLANK(INDEX('Policy Characteristics'!K:K,MATCH($C103,'Policy Characteristics'!$C:$C,0))),"",INDEX('Policy Characteristics'!K:K,MATCH($C103,'Policy Characteristics'!$C:$C,0)))</f>
        <v/>
      </c>
      <c r="R103" s="340" t="str">
        <f>IF(ISBLANK(INDEX('Policy Characteristics'!L:L,MATCH($C103,'Policy Characteristics'!$C:$C,0))),"",INDEX('Policy Characteristics'!L:L,MATCH($C103,'Policy Characteristics'!$C:$C,0)))</f>
        <v>hydrogen-vehicle-mandate.html</v>
      </c>
    </row>
    <row r="104" spans="1:18" x14ac:dyDescent="0.25">
      <c r="A104" s="340" t="str">
        <f>IF(ISBLANK(INDEX('Policy Characteristics'!A:A,MATCH($C104,'Policy Characteristics'!$C:$C,0))),"",INDEX('Policy Characteristics'!A:A,MATCH($C104,'Policy Characteristics'!$C:$C,0)))</f>
        <v>Transportation</v>
      </c>
      <c r="B104" s="340" t="str">
        <f>IF(ISBLANK(INDEX('Policy Characteristics'!B:B,MATCH($C104,'Policy Characteristics'!$C:$C,0))),"",INDEX('Policy Characteristics'!B:B,MATCH($C104,'Policy Characteristics'!$C:$C,0)))</f>
        <v>Hydrogen Vehicle Sales Standard</v>
      </c>
      <c r="C104" s="344" t="str">
        <f t="shared" si="8"/>
        <v>Minimum Required Hydrogen Vehicle Sales Percentage</v>
      </c>
      <c r="D104" s="53" t="s">
        <v>44</v>
      </c>
      <c r="E104" s="53" t="s">
        <v>40</v>
      </c>
      <c r="F104" s="53" t="s">
        <v>88</v>
      </c>
      <c r="G104" s="53" t="s">
        <v>40</v>
      </c>
      <c r="H104" s="54">
        <v>463</v>
      </c>
      <c r="I104" s="53" t="s">
        <v>45</v>
      </c>
      <c r="J104" s="342" t="str">
        <f>IF(ISBLANK(INDEX('Policy Characteristics'!D:D,MATCH($C104,'Policy Characteristics'!$C:$C,0))),"",INDEX('Policy Characteristics'!D:D,MATCH($C104,'Policy Characteristics'!$C:$C,0)))</f>
        <v>Hydrogen Veh Sales Standard</v>
      </c>
      <c r="K104" s="340" t="str">
        <f>IF(ISBLANK(INDEX('Policy Characteristics'!E:E,MATCH($C104,'Policy Characteristics'!$C:$C,0))),"",INDEX('Policy Characteristics'!E:E,MATCH($C104,'Policy Characteristics'!$C:$C,0)))</f>
        <v>trans hydrogen vehicle minimum</v>
      </c>
      <c r="L104" s="362">
        <f>IF(ISBLANK(INDEX('Policy Characteristics'!F:F,MATCH($C104,'Policy Characteristics'!$C:$C,0))),"",INDEX('Policy Characteristics'!F:F,MATCH($C104,'Policy Characteristics'!$C:$C,0)))</f>
        <v>0</v>
      </c>
      <c r="M104" s="362">
        <f>IF(ISBLANK(INDEX('Policy Characteristics'!G:G,MATCH($C104,'Policy Characteristics'!$C:$C,0))),"",INDEX('Policy Characteristics'!G:G,MATCH($C104,'Policy Characteristics'!$C:$C,0)))</f>
        <v>1</v>
      </c>
      <c r="N104" s="362">
        <f>IF(ISBLANK(INDEX('Policy Characteristics'!H:H,MATCH($C104,'Policy Characteristics'!$C:$C,0))),"",INDEX('Policy Characteristics'!H:H,MATCH($C104,'Policy Characteristics'!$C:$C,0)))</f>
        <v>0.01</v>
      </c>
      <c r="O104" s="340" t="str">
        <f>IF(ISBLANK(INDEX('Policy Characteristics'!I:I,MATCH($C104,'Policy Characteristics'!$C:$C,0))),"",INDEX('Policy Characteristics'!I:I,MATCH($C104,'Policy Characteristics'!$C:$C,0)))</f>
        <v>% of new vehicles sold</v>
      </c>
      <c r="P104" s="340"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40" t="str">
        <f>IF(ISBLANK(INDEX('Policy Characteristics'!K:K,MATCH($C104,'Policy Characteristics'!$C:$C,0))),"",INDEX('Policy Characteristics'!K:K,MATCH($C104,'Policy Characteristics'!$C:$C,0)))</f>
        <v/>
      </c>
      <c r="R104" s="340" t="str">
        <f>IF(ISBLANK(INDEX('Policy Characteristics'!L:L,MATCH($C104,'Policy Characteristics'!$C:$C,0))),"",INDEX('Policy Characteristics'!L:L,MATCH($C104,'Policy Characteristics'!$C:$C,0)))</f>
        <v>hydrogen-vehicle-mandate.html</v>
      </c>
    </row>
    <row r="105" spans="1:18" x14ac:dyDescent="0.25">
      <c r="A105" s="340" t="str">
        <f>IF(ISBLANK(INDEX('Policy Characteristics'!A:A,MATCH($C105,'Policy Characteristics'!$C:$C,0))),"",INDEX('Policy Characteristics'!A:A,MATCH($C105,'Policy Characteristics'!$C:$C,0)))</f>
        <v>Transportation</v>
      </c>
      <c r="B105" s="340" t="str">
        <f>IF(ISBLANK(INDEX('Policy Characteristics'!B:B,MATCH($C105,'Policy Characteristics'!$C:$C,0))),"",INDEX('Policy Characteristics'!B:B,MATCH($C105,'Policy Characteristics'!$C:$C,0)))</f>
        <v>Hydrogen Vehicle Sales Standard</v>
      </c>
      <c r="C105" s="344" t="str">
        <f t="shared" si="8"/>
        <v>Minimum Required Hydrogen Vehicle Sales Percentage</v>
      </c>
      <c r="D105" s="53" t="s">
        <v>47</v>
      </c>
      <c r="E105" s="53" t="s">
        <v>41</v>
      </c>
      <c r="F105" s="53" t="s">
        <v>87</v>
      </c>
      <c r="G105" s="53" t="s">
        <v>89</v>
      </c>
      <c r="H105" s="54">
        <v>502</v>
      </c>
      <c r="I105" s="53" t="s">
        <v>45</v>
      </c>
      <c r="J105" s="342" t="str">
        <f>IF(ISBLANK(INDEX('Policy Characteristics'!D:D,MATCH($C105,'Policy Characteristics'!$C:$C,0))),"",INDEX('Policy Characteristics'!D:D,MATCH($C105,'Policy Characteristics'!$C:$C,0)))</f>
        <v>Hydrogen Veh Sales Standard</v>
      </c>
      <c r="K105" s="340" t="str">
        <f>IF(ISBLANK(INDEX('Policy Characteristics'!E:E,MATCH($C105,'Policy Characteristics'!$C:$C,0))),"",INDEX('Policy Characteristics'!E:E,MATCH($C105,'Policy Characteristics'!$C:$C,0)))</f>
        <v>trans hydrogen vehicle minimum</v>
      </c>
      <c r="L105" s="362">
        <f>IF(ISBLANK(INDEX('Policy Characteristics'!F:F,MATCH($C105,'Policy Characteristics'!$C:$C,0))),"",INDEX('Policy Characteristics'!F:F,MATCH($C105,'Policy Characteristics'!$C:$C,0)))</f>
        <v>0</v>
      </c>
      <c r="M105" s="362">
        <f>IF(ISBLANK(INDEX('Policy Characteristics'!G:G,MATCH($C105,'Policy Characteristics'!$C:$C,0))),"",INDEX('Policy Characteristics'!G:G,MATCH($C105,'Policy Characteristics'!$C:$C,0)))</f>
        <v>1</v>
      </c>
      <c r="N105" s="362">
        <f>IF(ISBLANK(INDEX('Policy Characteristics'!H:H,MATCH($C105,'Policy Characteristics'!$C:$C,0))),"",INDEX('Policy Characteristics'!H:H,MATCH($C105,'Policy Characteristics'!$C:$C,0)))</f>
        <v>0.01</v>
      </c>
      <c r="O105" s="340" t="str">
        <f>IF(ISBLANK(INDEX('Policy Characteristics'!I:I,MATCH($C105,'Policy Characteristics'!$C:$C,0))),"",INDEX('Policy Characteristics'!I:I,MATCH($C105,'Policy Characteristics'!$C:$C,0)))</f>
        <v>% of new vehicles sold</v>
      </c>
      <c r="P105" s="340"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40" t="str">
        <f>IF(ISBLANK(INDEX('Policy Characteristics'!K:K,MATCH($C105,'Policy Characteristics'!$C:$C,0))),"",INDEX('Policy Characteristics'!K:K,MATCH($C105,'Policy Characteristics'!$C:$C,0)))</f>
        <v/>
      </c>
      <c r="R105" s="340" t="str">
        <f>IF(ISBLANK(INDEX('Policy Characteristics'!L:L,MATCH($C105,'Policy Characteristics'!$C:$C,0))),"",INDEX('Policy Characteristics'!L:L,MATCH($C105,'Policy Characteristics'!$C:$C,0)))</f>
        <v>hydrogen-vehicle-mandate.html</v>
      </c>
    </row>
    <row r="106" spans="1:18" x14ac:dyDescent="0.25">
      <c r="A106" s="340" t="str">
        <f>IF(ISBLANK(INDEX('Policy Characteristics'!A:A,MATCH($C106,'Policy Characteristics'!$C:$C,0))),"",INDEX('Policy Characteristics'!A:A,MATCH($C106,'Policy Characteristics'!$C:$C,0)))</f>
        <v>Transportation</v>
      </c>
      <c r="B106" s="340" t="str">
        <f>IF(ISBLANK(INDEX('Policy Characteristics'!B:B,MATCH($C106,'Policy Characteristics'!$C:$C,0))),"",INDEX('Policy Characteristics'!B:B,MATCH($C106,'Policy Characteristics'!$C:$C,0)))</f>
        <v>Hydrogen Vehicle Sales Standard</v>
      </c>
      <c r="C106" s="344" t="str">
        <f t="shared" si="8"/>
        <v>Minimum Required Hydrogen Vehicle Sales Percentage</v>
      </c>
      <c r="D106" s="53" t="s">
        <v>44</v>
      </c>
      <c r="E106" s="53" t="s">
        <v>41</v>
      </c>
      <c r="F106" s="53" t="s">
        <v>88</v>
      </c>
      <c r="G106" s="53" t="s">
        <v>89</v>
      </c>
      <c r="H106" s="54">
        <v>503</v>
      </c>
      <c r="I106" s="53" t="s">
        <v>46</v>
      </c>
      <c r="J106" s="342" t="str">
        <f>IF(ISBLANK(INDEX('Policy Characteristics'!D:D,MATCH($C106,'Policy Characteristics'!$C:$C,0))),"",INDEX('Policy Characteristics'!D:D,MATCH($C106,'Policy Characteristics'!$C:$C,0)))</f>
        <v>Hydrogen Veh Sales Standard</v>
      </c>
      <c r="K106" s="340" t="str">
        <f>IF(ISBLANK(INDEX('Policy Characteristics'!E:E,MATCH($C106,'Policy Characteristics'!$C:$C,0))),"",INDEX('Policy Characteristics'!E:E,MATCH($C106,'Policy Characteristics'!$C:$C,0)))</f>
        <v>trans hydrogen vehicle minimum</v>
      </c>
      <c r="L106" s="362">
        <f>IF(ISBLANK(INDEX('Policy Characteristics'!F:F,MATCH($C106,'Policy Characteristics'!$C:$C,0))),"",INDEX('Policy Characteristics'!F:F,MATCH($C106,'Policy Characteristics'!$C:$C,0)))</f>
        <v>0</v>
      </c>
      <c r="M106" s="362">
        <f>IF(ISBLANK(INDEX('Policy Characteristics'!G:G,MATCH($C106,'Policy Characteristics'!$C:$C,0))),"",INDEX('Policy Characteristics'!G:G,MATCH($C106,'Policy Characteristics'!$C:$C,0)))</f>
        <v>1</v>
      </c>
      <c r="N106" s="362">
        <f>IF(ISBLANK(INDEX('Policy Characteristics'!H:H,MATCH($C106,'Policy Characteristics'!$C:$C,0))),"",INDEX('Policy Characteristics'!H:H,MATCH($C106,'Policy Characteristics'!$C:$C,0)))</f>
        <v>0.01</v>
      </c>
      <c r="O106" s="340" t="str">
        <f>IF(ISBLANK(INDEX('Policy Characteristics'!I:I,MATCH($C106,'Policy Characteristics'!$C:$C,0))),"",INDEX('Policy Characteristics'!I:I,MATCH($C106,'Policy Characteristics'!$C:$C,0)))</f>
        <v>% of new vehicles sold</v>
      </c>
      <c r="P106" s="340"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40" t="str">
        <f>IF(ISBLANK(INDEX('Policy Characteristics'!K:K,MATCH($C106,'Policy Characteristics'!$C:$C,0))),"",INDEX('Policy Characteristics'!K:K,MATCH($C106,'Policy Characteristics'!$C:$C,0)))</f>
        <v/>
      </c>
      <c r="R106" s="340" t="str">
        <f>IF(ISBLANK(INDEX('Policy Characteristics'!L:L,MATCH($C106,'Policy Characteristics'!$C:$C,0))),"",INDEX('Policy Characteristics'!L:L,MATCH($C106,'Policy Characteristics'!$C:$C,0)))</f>
        <v>hydrogen-vehicle-mandate.html</v>
      </c>
    </row>
    <row r="107" spans="1:18" x14ac:dyDescent="0.25">
      <c r="A107" s="340" t="str">
        <f>IF(ISBLANK(INDEX('Policy Characteristics'!A:A,MATCH($C107,'Policy Characteristics'!$C:$C,0))),"",INDEX('Policy Characteristics'!A:A,MATCH($C107,'Policy Characteristics'!$C:$C,0)))</f>
        <v>Transportation</v>
      </c>
      <c r="B107" s="340" t="str">
        <f>IF(ISBLANK(INDEX('Policy Characteristics'!B:B,MATCH($C107,'Policy Characteristics'!$C:$C,0))),"",INDEX('Policy Characteristics'!B:B,MATCH($C107,'Policy Characteristics'!$C:$C,0)))</f>
        <v>Hydrogen Vehicle Sales Standard</v>
      </c>
      <c r="C107" s="344" t="str">
        <f t="shared" si="8"/>
        <v>Minimum Required Hydrogen Vehicle Sales Percentage</v>
      </c>
      <c r="D107" s="53" t="s">
        <v>47</v>
      </c>
      <c r="E107" s="53" t="s">
        <v>42</v>
      </c>
      <c r="F107" s="53" t="s">
        <v>87</v>
      </c>
      <c r="G107" s="53" t="s">
        <v>90</v>
      </c>
      <c r="H107" s="54">
        <v>504</v>
      </c>
      <c r="I107" s="53" t="s">
        <v>45</v>
      </c>
      <c r="J107" s="342" t="str">
        <f>IF(ISBLANK(INDEX('Policy Characteristics'!D:D,MATCH($C107,'Policy Characteristics'!$C:$C,0))),"",INDEX('Policy Characteristics'!D:D,MATCH($C107,'Policy Characteristics'!$C:$C,0)))</f>
        <v>Hydrogen Veh Sales Standard</v>
      </c>
      <c r="K107" s="340" t="str">
        <f>IF(ISBLANK(INDEX('Policy Characteristics'!E:E,MATCH($C107,'Policy Characteristics'!$C:$C,0))),"",INDEX('Policy Characteristics'!E:E,MATCH($C107,'Policy Characteristics'!$C:$C,0)))</f>
        <v>trans hydrogen vehicle minimum</v>
      </c>
      <c r="L107" s="362">
        <f>IF(ISBLANK(INDEX('Policy Characteristics'!F:F,MATCH($C107,'Policy Characteristics'!$C:$C,0))),"",INDEX('Policy Characteristics'!F:F,MATCH($C107,'Policy Characteristics'!$C:$C,0)))</f>
        <v>0</v>
      </c>
      <c r="M107" s="362">
        <f>IF(ISBLANK(INDEX('Policy Characteristics'!G:G,MATCH($C107,'Policy Characteristics'!$C:$C,0))),"",INDEX('Policy Characteristics'!G:G,MATCH($C107,'Policy Characteristics'!$C:$C,0)))</f>
        <v>1</v>
      </c>
      <c r="N107" s="362">
        <f>IF(ISBLANK(INDEX('Policy Characteristics'!H:H,MATCH($C107,'Policy Characteristics'!$C:$C,0))),"",INDEX('Policy Characteristics'!H:H,MATCH($C107,'Policy Characteristics'!$C:$C,0)))</f>
        <v>0.01</v>
      </c>
      <c r="O107" s="340" t="str">
        <f>IF(ISBLANK(INDEX('Policy Characteristics'!I:I,MATCH($C107,'Policy Characteristics'!$C:$C,0))),"",INDEX('Policy Characteristics'!I:I,MATCH($C107,'Policy Characteristics'!$C:$C,0)))</f>
        <v>% of new vehicles sold</v>
      </c>
      <c r="P107" s="340"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40" t="str">
        <f>IF(ISBLANK(INDEX('Policy Characteristics'!K:K,MATCH($C107,'Policy Characteristics'!$C:$C,0))),"",INDEX('Policy Characteristics'!K:K,MATCH($C107,'Policy Characteristics'!$C:$C,0)))</f>
        <v/>
      </c>
      <c r="R107" s="340" t="str">
        <f>IF(ISBLANK(INDEX('Policy Characteristics'!L:L,MATCH($C107,'Policy Characteristics'!$C:$C,0))),"",INDEX('Policy Characteristics'!L:L,MATCH($C107,'Policy Characteristics'!$C:$C,0)))</f>
        <v>hydrogen-vehicle-mandate.html</v>
      </c>
    </row>
    <row r="108" spans="1:18" x14ac:dyDescent="0.25">
      <c r="A108" s="340" t="str">
        <f>IF(ISBLANK(INDEX('Policy Characteristics'!A:A,MATCH($C108,'Policy Characteristics'!$C:$C,0))),"",INDEX('Policy Characteristics'!A:A,MATCH($C108,'Policy Characteristics'!$C:$C,0)))</f>
        <v>Transportation</v>
      </c>
      <c r="B108" s="340" t="str">
        <f>IF(ISBLANK(INDEX('Policy Characteristics'!B:B,MATCH($C108,'Policy Characteristics'!$C:$C,0))),"",INDEX('Policy Characteristics'!B:B,MATCH($C108,'Policy Characteristics'!$C:$C,0)))</f>
        <v>Hydrogen Vehicle Sales Standard</v>
      </c>
      <c r="C108" s="344" t="str">
        <f t="shared" si="8"/>
        <v>Minimum Required Hydrogen Vehicle Sales Percentage</v>
      </c>
      <c r="D108" s="53" t="s">
        <v>44</v>
      </c>
      <c r="E108" s="53" t="s">
        <v>42</v>
      </c>
      <c r="F108" s="53" t="s">
        <v>88</v>
      </c>
      <c r="G108" s="53" t="s">
        <v>90</v>
      </c>
      <c r="H108" s="54">
        <v>505</v>
      </c>
      <c r="I108" s="53" t="s">
        <v>45</v>
      </c>
      <c r="J108" s="342" t="str">
        <f>IF(ISBLANK(INDEX('Policy Characteristics'!D:D,MATCH($C108,'Policy Characteristics'!$C:$C,0))),"",INDEX('Policy Characteristics'!D:D,MATCH($C108,'Policy Characteristics'!$C:$C,0)))</f>
        <v>Hydrogen Veh Sales Standard</v>
      </c>
      <c r="K108" s="340" t="str">
        <f>IF(ISBLANK(INDEX('Policy Characteristics'!E:E,MATCH($C108,'Policy Characteristics'!$C:$C,0))),"",INDEX('Policy Characteristics'!E:E,MATCH($C108,'Policy Characteristics'!$C:$C,0)))</f>
        <v>trans hydrogen vehicle minimum</v>
      </c>
      <c r="L108" s="362">
        <f>IF(ISBLANK(INDEX('Policy Characteristics'!F:F,MATCH($C108,'Policy Characteristics'!$C:$C,0))),"",INDEX('Policy Characteristics'!F:F,MATCH($C108,'Policy Characteristics'!$C:$C,0)))</f>
        <v>0</v>
      </c>
      <c r="M108" s="362">
        <f>IF(ISBLANK(INDEX('Policy Characteristics'!G:G,MATCH($C108,'Policy Characteristics'!$C:$C,0))),"",INDEX('Policy Characteristics'!G:G,MATCH($C108,'Policy Characteristics'!$C:$C,0)))</f>
        <v>1</v>
      </c>
      <c r="N108" s="362">
        <f>IF(ISBLANK(INDEX('Policy Characteristics'!H:H,MATCH($C108,'Policy Characteristics'!$C:$C,0))),"",INDEX('Policy Characteristics'!H:H,MATCH($C108,'Policy Characteristics'!$C:$C,0)))</f>
        <v>0.01</v>
      </c>
      <c r="O108" s="340" t="str">
        <f>IF(ISBLANK(INDEX('Policy Characteristics'!I:I,MATCH($C108,'Policy Characteristics'!$C:$C,0))),"",INDEX('Policy Characteristics'!I:I,MATCH($C108,'Policy Characteristics'!$C:$C,0)))</f>
        <v>% of new vehicles sold</v>
      </c>
      <c r="P108" s="340"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40" t="str">
        <f>IF(ISBLANK(INDEX('Policy Characteristics'!K:K,MATCH($C108,'Policy Characteristics'!$C:$C,0))),"",INDEX('Policy Characteristics'!K:K,MATCH($C108,'Policy Characteristics'!$C:$C,0)))</f>
        <v/>
      </c>
      <c r="R108" s="340" t="str">
        <f>IF(ISBLANK(INDEX('Policy Characteristics'!L:L,MATCH($C108,'Policy Characteristics'!$C:$C,0))),"",INDEX('Policy Characteristics'!L:L,MATCH($C108,'Policy Characteristics'!$C:$C,0)))</f>
        <v>hydrogen-vehicle-mandate.html</v>
      </c>
    </row>
    <row r="109" spans="1:18" x14ac:dyDescent="0.25">
      <c r="A109" s="340" t="str">
        <f>IF(ISBLANK(INDEX('Policy Characteristics'!A:A,MATCH($C109,'Policy Characteristics'!$C:$C,0))),"",INDEX('Policy Characteristics'!A:A,MATCH($C109,'Policy Characteristics'!$C:$C,0)))</f>
        <v>Transportation</v>
      </c>
      <c r="B109" s="340" t="str">
        <f>IF(ISBLANK(INDEX('Policy Characteristics'!B:B,MATCH($C109,'Policy Characteristics'!$C:$C,0))),"",INDEX('Policy Characteristics'!B:B,MATCH($C109,'Policy Characteristics'!$C:$C,0)))</f>
        <v>Hydrogen Vehicle Sales Standard</v>
      </c>
      <c r="C109" s="344" t="str">
        <f t="shared" si="8"/>
        <v>Minimum Required Hydrogen Vehicle Sales Percentage</v>
      </c>
      <c r="D109" s="53" t="s">
        <v>47</v>
      </c>
      <c r="E109" s="53" t="s">
        <v>43</v>
      </c>
      <c r="F109" s="53" t="s">
        <v>87</v>
      </c>
      <c r="G109" s="53" t="s">
        <v>91</v>
      </c>
      <c r="H109" s="54">
        <v>506</v>
      </c>
      <c r="I109" s="53" t="s">
        <v>46</v>
      </c>
      <c r="J109" s="342" t="str">
        <f>IF(ISBLANK(INDEX('Policy Characteristics'!D:D,MATCH($C109,'Policy Characteristics'!$C:$C,0))),"",INDEX('Policy Characteristics'!D:D,MATCH($C109,'Policy Characteristics'!$C:$C,0)))</f>
        <v>Hydrogen Veh Sales Standard</v>
      </c>
      <c r="K109" s="340" t="str">
        <f>IF(ISBLANK(INDEX('Policy Characteristics'!E:E,MATCH($C109,'Policy Characteristics'!$C:$C,0))),"",INDEX('Policy Characteristics'!E:E,MATCH($C109,'Policy Characteristics'!$C:$C,0)))</f>
        <v>trans hydrogen vehicle minimum</v>
      </c>
      <c r="L109" s="362">
        <f>IF(ISBLANK(INDEX('Policy Characteristics'!F:F,MATCH($C109,'Policy Characteristics'!$C:$C,0))),"",INDEX('Policy Characteristics'!F:F,MATCH($C109,'Policy Characteristics'!$C:$C,0)))</f>
        <v>0</v>
      </c>
      <c r="M109" s="362">
        <f>IF(ISBLANK(INDEX('Policy Characteristics'!G:G,MATCH($C109,'Policy Characteristics'!$C:$C,0))),"",INDEX('Policy Characteristics'!G:G,MATCH($C109,'Policy Characteristics'!$C:$C,0)))</f>
        <v>1</v>
      </c>
      <c r="N109" s="362">
        <f>IF(ISBLANK(INDEX('Policy Characteristics'!H:H,MATCH($C109,'Policy Characteristics'!$C:$C,0))),"",INDEX('Policy Characteristics'!H:H,MATCH($C109,'Policy Characteristics'!$C:$C,0)))</f>
        <v>0.01</v>
      </c>
      <c r="O109" s="340" t="str">
        <f>IF(ISBLANK(INDEX('Policy Characteristics'!I:I,MATCH($C109,'Policy Characteristics'!$C:$C,0))),"",INDEX('Policy Characteristics'!I:I,MATCH($C109,'Policy Characteristics'!$C:$C,0)))</f>
        <v>% of new vehicles sold</v>
      </c>
      <c r="P109" s="340"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40" t="str">
        <f>IF(ISBLANK(INDEX('Policy Characteristics'!K:K,MATCH($C109,'Policy Characteristics'!$C:$C,0))),"",INDEX('Policy Characteristics'!K:K,MATCH($C109,'Policy Characteristics'!$C:$C,0)))</f>
        <v/>
      </c>
      <c r="R109" s="340" t="str">
        <f>IF(ISBLANK(INDEX('Policy Characteristics'!L:L,MATCH($C109,'Policy Characteristics'!$C:$C,0))),"",INDEX('Policy Characteristics'!L:L,MATCH($C109,'Policy Characteristics'!$C:$C,0)))</f>
        <v>hydrogen-vehicle-mandate.html</v>
      </c>
    </row>
    <row r="110" spans="1:18" x14ac:dyDescent="0.25">
      <c r="A110" s="340" t="str">
        <f>IF(ISBLANK(INDEX('Policy Characteristics'!A:A,MATCH($C110,'Policy Characteristics'!$C:$C,0))),"",INDEX('Policy Characteristics'!A:A,MATCH($C110,'Policy Characteristics'!$C:$C,0)))</f>
        <v>Transportation</v>
      </c>
      <c r="B110" s="340" t="str">
        <f>IF(ISBLANK(INDEX('Policy Characteristics'!B:B,MATCH($C110,'Policy Characteristics'!$C:$C,0))),"",INDEX('Policy Characteristics'!B:B,MATCH($C110,'Policy Characteristics'!$C:$C,0)))</f>
        <v>Hydrogen Vehicle Sales Standard</v>
      </c>
      <c r="C110" s="344" t="str">
        <f t="shared" si="8"/>
        <v>Minimum Required Hydrogen Vehicle Sales Percentage</v>
      </c>
      <c r="D110" s="53" t="s">
        <v>44</v>
      </c>
      <c r="E110" s="53" t="s">
        <v>43</v>
      </c>
      <c r="F110" s="53" t="s">
        <v>88</v>
      </c>
      <c r="G110" s="53" t="s">
        <v>91</v>
      </c>
      <c r="H110" s="54">
        <v>507</v>
      </c>
      <c r="I110" s="53" t="s">
        <v>45</v>
      </c>
      <c r="J110" s="342" t="str">
        <f>IF(ISBLANK(INDEX('Policy Characteristics'!D:D,MATCH($C110,'Policy Characteristics'!$C:$C,0))),"",INDEX('Policy Characteristics'!D:D,MATCH($C110,'Policy Characteristics'!$C:$C,0)))</f>
        <v>Hydrogen Veh Sales Standard</v>
      </c>
      <c r="K110" s="340" t="str">
        <f>IF(ISBLANK(INDEX('Policy Characteristics'!E:E,MATCH($C110,'Policy Characteristics'!$C:$C,0))),"",INDEX('Policy Characteristics'!E:E,MATCH($C110,'Policy Characteristics'!$C:$C,0)))</f>
        <v>trans hydrogen vehicle minimum</v>
      </c>
      <c r="L110" s="362">
        <f>IF(ISBLANK(INDEX('Policy Characteristics'!F:F,MATCH($C110,'Policy Characteristics'!$C:$C,0))),"",INDEX('Policy Characteristics'!F:F,MATCH($C110,'Policy Characteristics'!$C:$C,0)))</f>
        <v>0</v>
      </c>
      <c r="M110" s="362">
        <f>IF(ISBLANK(INDEX('Policy Characteristics'!G:G,MATCH($C110,'Policy Characteristics'!$C:$C,0))),"",INDEX('Policy Characteristics'!G:G,MATCH($C110,'Policy Characteristics'!$C:$C,0)))</f>
        <v>1</v>
      </c>
      <c r="N110" s="362">
        <f>IF(ISBLANK(INDEX('Policy Characteristics'!H:H,MATCH($C110,'Policy Characteristics'!$C:$C,0))),"",INDEX('Policy Characteristics'!H:H,MATCH($C110,'Policy Characteristics'!$C:$C,0)))</f>
        <v>0.01</v>
      </c>
      <c r="O110" s="340" t="str">
        <f>IF(ISBLANK(INDEX('Policy Characteristics'!I:I,MATCH($C110,'Policy Characteristics'!$C:$C,0))),"",INDEX('Policy Characteristics'!I:I,MATCH($C110,'Policy Characteristics'!$C:$C,0)))</f>
        <v>% of new vehicles sold</v>
      </c>
      <c r="P110" s="340"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40" t="str">
        <f>IF(ISBLANK(INDEX('Policy Characteristics'!K:K,MATCH($C110,'Policy Characteristics'!$C:$C,0))),"",INDEX('Policy Characteristics'!K:K,MATCH($C110,'Policy Characteristics'!$C:$C,0)))</f>
        <v/>
      </c>
      <c r="R110" s="340" t="str">
        <f>IF(ISBLANK(INDEX('Policy Characteristics'!L:L,MATCH($C110,'Policy Characteristics'!$C:$C,0))),"",INDEX('Policy Characteristics'!L:L,MATCH($C110,'Policy Characteristics'!$C:$C,0)))</f>
        <v>hydrogen-vehicle-mandate.html</v>
      </c>
    </row>
    <row r="111" spans="1:18" x14ac:dyDescent="0.25">
      <c r="A111" s="340" t="str">
        <f>IF(ISBLANK(INDEX('Policy Characteristics'!A:A,MATCH($C111,'Policy Characteristics'!$C:$C,0))),"",INDEX('Policy Characteristics'!A:A,MATCH($C111,'Policy Characteristics'!$C:$C,0)))</f>
        <v>Transportation</v>
      </c>
      <c r="B111" s="340" t="str">
        <f>IF(ISBLANK(INDEX('Policy Characteristics'!B:B,MATCH($C111,'Policy Characteristics'!$C:$C,0))),"",INDEX('Policy Characteristics'!B:B,MATCH($C111,'Policy Characteristics'!$C:$C,0)))</f>
        <v>Hydrogen Vehicle Sales Standard</v>
      </c>
      <c r="C111" s="344" t="str">
        <f t="shared" si="8"/>
        <v>Minimum Required Hydrogen Vehicle Sales Percentage</v>
      </c>
      <c r="D111" s="53" t="s">
        <v>47</v>
      </c>
      <c r="E111" s="53" t="s">
        <v>118</v>
      </c>
      <c r="F111" s="53" t="s">
        <v>87</v>
      </c>
      <c r="G111" s="53" t="s">
        <v>149</v>
      </c>
      <c r="H111" s="54">
        <v>603</v>
      </c>
      <c r="I111" s="9" t="s">
        <v>46</v>
      </c>
      <c r="J111" s="342" t="str">
        <f>IF(ISBLANK(INDEX('Policy Characteristics'!D:D,MATCH($C111,'Policy Characteristics'!$C:$C,0))),"",INDEX('Policy Characteristics'!D:D,MATCH($C111,'Policy Characteristics'!$C:$C,0)))</f>
        <v>Hydrogen Veh Sales Standard</v>
      </c>
      <c r="K111" s="340" t="str">
        <f>IF(ISBLANK(INDEX('Policy Characteristics'!E:E,MATCH($C111,'Policy Characteristics'!$C:$C,0))),"",INDEX('Policy Characteristics'!E:E,MATCH($C111,'Policy Characteristics'!$C:$C,0)))</f>
        <v>trans hydrogen vehicle minimum</v>
      </c>
      <c r="L111" s="362">
        <f>IF(ISBLANK(INDEX('Policy Characteristics'!F:F,MATCH($C111,'Policy Characteristics'!$C:$C,0))),"",INDEX('Policy Characteristics'!F:F,MATCH($C111,'Policy Characteristics'!$C:$C,0)))</f>
        <v>0</v>
      </c>
      <c r="M111" s="362">
        <f>IF(ISBLANK(INDEX('Policy Characteristics'!G:G,MATCH($C111,'Policy Characteristics'!$C:$C,0))),"",INDEX('Policy Characteristics'!G:G,MATCH($C111,'Policy Characteristics'!$C:$C,0)))</f>
        <v>1</v>
      </c>
      <c r="N111" s="362">
        <f>IF(ISBLANK(INDEX('Policy Characteristics'!H:H,MATCH($C111,'Policy Characteristics'!$C:$C,0))),"",INDEX('Policy Characteristics'!H:H,MATCH($C111,'Policy Characteristics'!$C:$C,0)))</f>
        <v>0.01</v>
      </c>
      <c r="O111" s="340" t="str">
        <f>IF(ISBLANK(INDEX('Policy Characteristics'!I:I,MATCH($C111,'Policy Characteristics'!$C:$C,0))),"",INDEX('Policy Characteristics'!I:I,MATCH($C111,'Policy Characteristics'!$C:$C,0)))</f>
        <v>% of new vehicles sold</v>
      </c>
      <c r="P111" s="340"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40" t="str">
        <f>IF(ISBLANK(INDEX('Policy Characteristics'!K:K,MATCH($C111,'Policy Characteristics'!$C:$C,0))),"",INDEX('Policy Characteristics'!K:K,MATCH($C111,'Policy Characteristics'!$C:$C,0)))</f>
        <v/>
      </c>
      <c r="R111" s="340" t="str">
        <f>IF(ISBLANK(INDEX('Policy Characteristics'!L:L,MATCH($C111,'Policy Characteristics'!$C:$C,0))),"",INDEX('Policy Characteristics'!L:L,MATCH($C111,'Policy Characteristics'!$C:$C,0)))</f>
        <v>hydrogen-vehicle-mandate.html</v>
      </c>
    </row>
    <row r="112" spans="1:18" x14ac:dyDescent="0.25">
      <c r="A112" s="340" t="str">
        <f>IF(ISBLANK(INDEX('Policy Characteristics'!A:A,MATCH($C112,'Policy Characteristics'!$C:$C,0))),"",INDEX('Policy Characteristics'!A:A,MATCH($C112,'Policy Characteristics'!$C:$C,0)))</f>
        <v>Transportation</v>
      </c>
      <c r="B112" s="340" t="str">
        <f>IF(ISBLANK(INDEX('Policy Characteristics'!B:B,MATCH($C112,'Policy Characteristics'!$C:$C,0))),"",INDEX('Policy Characteristics'!B:B,MATCH($C112,'Policy Characteristics'!$C:$C,0)))</f>
        <v>Hydrogen Vehicle Sales Standard</v>
      </c>
      <c r="C112" s="344" t="str">
        <f t="shared" si="8"/>
        <v>Minimum Required Hydrogen Vehicle Sales Percentage</v>
      </c>
      <c r="D112" s="53" t="s">
        <v>44</v>
      </c>
      <c r="E112" s="53" t="s">
        <v>118</v>
      </c>
      <c r="F112" s="53" t="s">
        <v>88</v>
      </c>
      <c r="G112" s="53" t="s">
        <v>149</v>
      </c>
      <c r="H112" s="54">
        <v>604</v>
      </c>
      <c r="I112" s="9" t="s">
        <v>46</v>
      </c>
      <c r="J112" s="342" t="str">
        <f>IF(ISBLANK(INDEX('Policy Characteristics'!D:D,MATCH($C112,'Policy Characteristics'!$C:$C,0))),"",INDEX('Policy Characteristics'!D:D,MATCH($C112,'Policy Characteristics'!$C:$C,0)))</f>
        <v>Hydrogen Veh Sales Standard</v>
      </c>
      <c r="K112" s="340" t="str">
        <f>IF(ISBLANK(INDEX('Policy Characteristics'!E:E,MATCH($C112,'Policy Characteristics'!$C:$C,0))),"",INDEX('Policy Characteristics'!E:E,MATCH($C112,'Policy Characteristics'!$C:$C,0)))</f>
        <v>trans hydrogen vehicle minimum</v>
      </c>
      <c r="L112" s="362">
        <f>IF(ISBLANK(INDEX('Policy Characteristics'!F:F,MATCH($C112,'Policy Characteristics'!$C:$C,0))),"",INDEX('Policy Characteristics'!F:F,MATCH($C112,'Policy Characteristics'!$C:$C,0)))</f>
        <v>0</v>
      </c>
      <c r="M112" s="362">
        <f>IF(ISBLANK(INDEX('Policy Characteristics'!G:G,MATCH($C112,'Policy Characteristics'!$C:$C,0))),"",INDEX('Policy Characteristics'!G:G,MATCH($C112,'Policy Characteristics'!$C:$C,0)))</f>
        <v>1</v>
      </c>
      <c r="N112" s="362">
        <f>IF(ISBLANK(INDEX('Policy Characteristics'!H:H,MATCH($C112,'Policy Characteristics'!$C:$C,0))),"",INDEX('Policy Characteristics'!H:H,MATCH($C112,'Policy Characteristics'!$C:$C,0)))</f>
        <v>0.01</v>
      </c>
      <c r="O112" s="340" t="str">
        <f>IF(ISBLANK(INDEX('Policy Characteristics'!I:I,MATCH($C112,'Policy Characteristics'!$C:$C,0))),"",INDEX('Policy Characteristics'!I:I,MATCH($C112,'Policy Characteristics'!$C:$C,0)))</f>
        <v>% of new vehicles sold</v>
      </c>
      <c r="P112" s="340"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40" t="str">
        <f>IF(ISBLANK(INDEX('Policy Characteristics'!K:K,MATCH($C112,'Policy Characteristics'!$C:$C,0))),"",INDEX('Policy Characteristics'!K:K,MATCH($C112,'Policy Characteristics'!$C:$C,0)))</f>
        <v/>
      </c>
      <c r="R112" s="340" t="str">
        <f>IF(ISBLANK(INDEX('Policy Characteristics'!L:L,MATCH($C112,'Policy Characteristics'!$C:$C,0))),"",INDEX('Policy Characteristics'!L:L,MATCH($C112,'Policy Characteristics'!$C:$C,0)))</f>
        <v>hydrogen-vehicle-mandate.html</v>
      </c>
    </row>
    <row r="113" spans="1:18" s="2" customFormat="1" x14ac:dyDescent="0.25">
      <c r="A113" s="340" t="str">
        <f>IF(ISBLANK(INDEX('Policy Characteristics'!A:A,MATCH($C113,'Policy Characteristics'!$C:$C,0))),"",INDEX('Policy Characteristics'!A:A,MATCH($C113,'Policy Characteristics'!$C:$C,0)))</f>
        <v>Transportation</v>
      </c>
      <c r="B113" s="340" t="str">
        <f>IF(ISBLANK(INDEX('Policy Characteristics'!B:B,MATCH($C113,'Policy Characteristics'!$C:$C,0))),"",INDEX('Policy Characteristics'!B:B,MATCH($C113,'Policy Characteristics'!$C:$C,0)))</f>
        <v>Low Carbon Fuel Standard</v>
      </c>
      <c r="C113" s="343" t="s">
        <v>493</v>
      </c>
      <c r="D113" s="53"/>
      <c r="E113" s="53"/>
      <c r="F113" s="53"/>
      <c r="G113" s="53"/>
      <c r="H113" s="56">
        <v>190</v>
      </c>
      <c r="I113" s="53" t="s">
        <v>45</v>
      </c>
      <c r="J113" s="342" t="str">
        <f>IF(ISBLANK(INDEX('Policy Characteristics'!D:D,MATCH($C113,'Policy Characteristics'!$C:$C,0))),"",INDEX('Policy Characteristics'!D:D,MATCH($C113,'Policy Characteristics'!$C:$C,0)))</f>
        <v>Low Carbon Fuel Standard</v>
      </c>
      <c r="K113" s="340" t="str">
        <f>IF(ISBLANK(INDEX('Policy Characteristics'!E:E,MATCH($C113,'Policy Characteristics'!$C:$C,0))),"",INDEX('Policy Characteristics'!E:E,MATCH($C113,'Policy Characteristics'!$C:$C,0)))</f>
        <v>trans LCFS</v>
      </c>
      <c r="L113" s="362">
        <f>IF(ISBLANK(INDEX('Policy Characteristics'!F:F,MATCH($C113,'Policy Characteristics'!$C:$C,0))),"",INDEX('Policy Characteristics'!F:F,MATCH($C113,'Policy Characteristics'!$C:$C,0)))</f>
        <v>0</v>
      </c>
      <c r="M113" s="362">
        <v>0.55000000000000004</v>
      </c>
      <c r="N113" s="362">
        <f>IF(ISBLANK(INDEX('Policy Characteristics'!H:H,MATCH($C113,'Policy Characteristics'!$C:$C,0))),"",INDEX('Policy Characteristics'!H:H,MATCH($C113,'Policy Characteristics'!$C:$C,0)))</f>
        <v>0.01</v>
      </c>
      <c r="O113" s="340" t="str">
        <f>IF(ISBLANK(INDEX('Policy Characteristics'!I:I,MATCH($C113,'Policy Characteristics'!$C:$C,0))),"",INDEX('Policy Characteristics'!I:I,MATCH($C113,'Policy Characteristics'!$C:$C,0)))</f>
        <v>% reduction in carbon emissions</v>
      </c>
      <c r="P113" s="340"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**Oregon's Clean Fuels Program currently requires a 10% reduction in the carbon intensity of transportation fuels by 2025, which is included in the BAU case. Executive Order 20-04 directs Oregon DEQ and EQC to expand the Clean Fuels Program to achieve reductions of 20% by 2030 and 25% by 2035.</v>
      </c>
      <c r="Q113" s="340" t="str">
        <f>IF(ISBLANK(INDEX('Policy Characteristics'!K:K,MATCH($C113,'Policy Characteristics'!$C:$C,0))),"",INDEX('Policy Characteristics'!K:K,MATCH($C113,'Policy Characteristics'!$C:$C,0)))</f>
        <v>transportation-sector-main.html#lcfs</v>
      </c>
      <c r="R113" s="340" t="str">
        <f>IF(ISBLANK(INDEX('Policy Characteristics'!L:L,MATCH($C113,'Policy Characteristics'!$C:$C,0))),"",INDEX('Policy Characteristics'!L:L,MATCH($C113,'Policy Characteristics'!$C:$C,0)))</f>
        <v>low-carbon-fuel-standard.html</v>
      </c>
    </row>
    <row r="114" spans="1:18" x14ac:dyDescent="0.25">
      <c r="A114" s="340" t="str">
        <f>IF(ISBLANK(INDEX('Policy Characteristics'!A:A,MATCH($C114,'Policy Characteristics'!$C:$C,0))),"",INDEX('Policy Characteristics'!A:A,MATCH($C114,'Policy Characteristics'!$C:$C,0)))</f>
        <v>Transportation</v>
      </c>
      <c r="B114" s="340" t="str">
        <f>IF(ISBLANK(INDEX('Policy Characteristics'!B:B,MATCH($C114,'Policy Characteristics'!$C:$C,0))),"",INDEX('Policy Characteristics'!B:B,MATCH($C114,'Policy Characteristics'!$C:$C,0)))</f>
        <v>Mode Shifting</v>
      </c>
      <c r="C114" s="345" t="s">
        <v>3110</v>
      </c>
      <c r="D114" s="53" t="s">
        <v>47</v>
      </c>
      <c r="E114" s="53" t="s">
        <v>39</v>
      </c>
      <c r="F114" s="53" t="s">
        <v>87</v>
      </c>
      <c r="G114" s="53" t="s">
        <v>39</v>
      </c>
      <c r="H114" s="54">
        <v>848</v>
      </c>
      <c r="I114" s="53" t="s">
        <v>45</v>
      </c>
      <c r="J114" s="342" t="str">
        <f>IF(ISBLANK(INDEX('Policy Characteristics'!D:D,MATCH($C114,'Policy Characteristics'!$C:$C,0))),"",INDEX('Policy Characteristics'!D:D,MATCH($C114,'Policy Characteristics'!$C:$C,0)))</f>
        <v>Mode Shifting</v>
      </c>
      <c r="K114" s="340" t="str">
        <f>IF(ISBLANK(INDEX('Policy Characteristics'!E:E,MATCH($C114,'Policy Characteristics'!$C:$C,0))),"",INDEX('Policy Characteristics'!E:E,MATCH($C114,'Policy Characteristics'!$C:$C,0)))</f>
        <v>trans mode shifting</v>
      </c>
      <c r="L114" s="362">
        <f>IF(ISBLANK(INDEX('Policy Characteristics'!F:F,MATCH($C114,'Policy Characteristics'!$C:$C,0))),"",INDEX('Policy Characteristics'!F:F,MATCH($C114,'Policy Characteristics'!$C:$C,0)))</f>
        <v>0</v>
      </c>
      <c r="M114" s="362">
        <f>IF(ISBLANK(INDEX('Policy Characteristics'!G:G,MATCH($C114,'Policy Characteristics'!$C:$C,0))),"",INDEX('Policy Characteristics'!G:G,MATCH($C114,'Policy Characteristics'!$C:$C,0)))</f>
        <v>0.3</v>
      </c>
      <c r="N114" s="362">
        <f>IF(ISBLANK(INDEX('Policy Characteristics'!H:H,MATCH($C114,'Policy Characteristics'!$C:$C,0))),"",INDEX('Policy Characteristics'!H:H,MATCH($C114,'Policy Characteristics'!$C:$C,0)))</f>
        <v>0.01</v>
      </c>
      <c r="O114" s="340" t="str">
        <f>IF(ISBLANK(INDEX('Policy Characteristics'!I:I,MATCH($C114,'Policy Characteristics'!$C:$C,0))),"",INDEX('Policy Characteristics'!I:I,MATCH($C114,'Policy Characteristics'!$C:$C,0)))</f>
        <v>% of trips shifted</v>
      </c>
      <c r="P114" s="340"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4" s="340" t="str">
        <f>IF(ISBLANK(INDEX('Policy Characteristics'!K:K,MATCH($C114,'Policy Characteristics'!$C:$C,0))),"",INDEX('Policy Characteristics'!K:K,MATCH($C114,'Policy Characteristics'!$C:$C,0)))</f>
        <v>transportation-sector-main.html#tdm</v>
      </c>
      <c r="R114" s="340" t="str">
        <f>IF(ISBLANK(INDEX('Policy Characteristics'!L:L,MATCH($C114,'Policy Characteristics'!$C:$C,0))),"",INDEX('Policy Characteristics'!L:L,MATCH($C114,'Policy Characteristics'!$C:$C,0)))</f>
        <v>transportation-demand-management.html</v>
      </c>
    </row>
    <row r="115" spans="1:18" x14ac:dyDescent="0.25">
      <c r="A115" s="340" t="str">
        <f>IF(ISBLANK(INDEX('Policy Characteristics'!A:A,MATCH($C115,'Policy Characteristics'!$C:$C,0))),"",INDEX('Policy Characteristics'!A:A,MATCH($C115,'Policy Characteristics'!$C:$C,0)))</f>
        <v>Transportation</v>
      </c>
      <c r="B115" s="340" t="str">
        <f>IF(ISBLANK(INDEX('Policy Characteristics'!B:B,MATCH($C115,'Policy Characteristics'!$C:$C,0))),"",INDEX('Policy Characteristics'!B:B,MATCH($C115,'Policy Characteristics'!$C:$C,0)))</f>
        <v>Mode Shifting</v>
      </c>
      <c r="C115" s="344" t="str">
        <f t="shared" ref="C115:C125" si="9">C$114</f>
        <v>Percent of Travel Demand Shifted to Other Modes or Eliminated</v>
      </c>
      <c r="D115" s="53" t="s">
        <v>47</v>
      </c>
      <c r="E115" s="53" t="s">
        <v>40</v>
      </c>
      <c r="F115" s="53" t="s">
        <v>87</v>
      </c>
      <c r="G115" s="53" t="s">
        <v>40</v>
      </c>
      <c r="H115" s="54">
        <v>849</v>
      </c>
      <c r="I115" s="9" t="s">
        <v>46</v>
      </c>
      <c r="J115" s="342" t="str">
        <f>IF(ISBLANK(INDEX('Policy Characteristics'!D:D,MATCH($C115,'Policy Characteristics'!$C:$C,0))),"",INDEX('Policy Characteristics'!D:D,MATCH($C115,'Policy Characteristics'!$C:$C,0)))</f>
        <v>Mode Shifting</v>
      </c>
      <c r="K115" s="340" t="str">
        <f>IF(ISBLANK(INDEX('Policy Characteristics'!E:E,MATCH($C115,'Policy Characteristics'!$C:$C,0))),"",INDEX('Policy Characteristics'!E:E,MATCH($C115,'Policy Characteristics'!$C:$C,0)))</f>
        <v>trans mode shifting</v>
      </c>
      <c r="L115" s="362">
        <f>IF(ISBLANK(INDEX('Policy Characteristics'!F:F,MATCH($C115,'Policy Characteristics'!$C:$C,0))),"",INDEX('Policy Characteristics'!F:F,MATCH($C115,'Policy Characteristics'!$C:$C,0)))</f>
        <v>0</v>
      </c>
      <c r="M115" s="362">
        <f>IF(ISBLANK(INDEX('Policy Characteristics'!G:G,MATCH($C115,'Policy Characteristics'!$C:$C,0))),"",INDEX('Policy Characteristics'!G:G,MATCH($C115,'Policy Characteristics'!$C:$C,0)))</f>
        <v>0.3</v>
      </c>
      <c r="N115" s="362">
        <f>IF(ISBLANK(INDEX('Policy Characteristics'!H:H,MATCH($C115,'Policy Characteristics'!$C:$C,0))),"",INDEX('Policy Characteristics'!H:H,MATCH($C115,'Policy Characteristics'!$C:$C,0)))</f>
        <v>0.01</v>
      </c>
      <c r="O115" s="340" t="str">
        <f>IF(ISBLANK(INDEX('Policy Characteristics'!I:I,MATCH($C115,'Policy Characteristics'!$C:$C,0))),"",INDEX('Policy Characteristics'!I:I,MATCH($C115,'Policy Characteristics'!$C:$C,0)))</f>
        <v>% of trips shifted</v>
      </c>
      <c r="P115" s="340"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5" s="340" t="str">
        <f>IF(ISBLANK(INDEX('Policy Characteristics'!K:K,MATCH($C115,'Policy Characteristics'!$C:$C,0))),"",INDEX('Policy Characteristics'!K:K,MATCH($C115,'Policy Characteristics'!$C:$C,0)))</f>
        <v>transportation-sector-main.html#tdm</v>
      </c>
      <c r="R115" s="340" t="str">
        <f>IF(ISBLANK(INDEX('Policy Characteristics'!L:L,MATCH($C115,'Policy Characteristics'!$C:$C,0))),"",INDEX('Policy Characteristics'!L:L,MATCH($C115,'Policy Characteristics'!$C:$C,0)))</f>
        <v>transportation-demand-management.html</v>
      </c>
    </row>
    <row r="116" spans="1:18" x14ac:dyDescent="0.25">
      <c r="A116" s="340" t="str">
        <f>IF(ISBLANK(INDEX('Policy Characteristics'!A:A,MATCH($C116,'Policy Characteristics'!$C:$C,0))),"",INDEX('Policy Characteristics'!A:A,MATCH($C116,'Policy Characteristics'!$C:$C,0)))</f>
        <v>Transportation</v>
      </c>
      <c r="B116" s="340" t="str">
        <f>IF(ISBLANK(INDEX('Policy Characteristics'!B:B,MATCH($C116,'Policy Characteristics'!$C:$C,0))),"",INDEX('Policy Characteristics'!B:B,MATCH($C116,'Policy Characteristics'!$C:$C,0)))</f>
        <v>Mode Shifting</v>
      </c>
      <c r="C116" s="344" t="str">
        <f t="shared" si="9"/>
        <v>Percent of Travel Demand Shifted to Other Modes or Eliminated</v>
      </c>
      <c r="D116" s="53" t="s">
        <v>47</v>
      </c>
      <c r="E116" s="53" t="s">
        <v>41</v>
      </c>
      <c r="F116" s="53" t="s">
        <v>87</v>
      </c>
      <c r="G116" s="53" t="s">
        <v>89</v>
      </c>
      <c r="H116" s="54">
        <v>850</v>
      </c>
      <c r="I116" s="53" t="s">
        <v>45</v>
      </c>
      <c r="J116" s="342" t="str">
        <f>IF(ISBLANK(INDEX('Policy Characteristics'!D:D,MATCH($C116,'Policy Characteristics'!$C:$C,0))),"",INDEX('Policy Characteristics'!D:D,MATCH($C116,'Policy Characteristics'!$C:$C,0)))</f>
        <v>Mode Shifting</v>
      </c>
      <c r="K116" s="340" t="str">
        <f>IF(ISBLANK(INDEX('Policy Characteristics'!E:E,MATCH($C116,'Policy Characteristics'!$C:$C,0))),"",INDEX('Policy Characteristics'!E:E,MATCH($C116,'Policy Characteristics'!$C:$C,0)))</f>
        <v>trans mode shifting</v>
      </c>
      <c r="L116" s="362">
        <f>IF(ISBLANK(INDEX('Policy Characteristics'!F:F,MATCH($C116,'Policy Characteristics'!$C:$C,0))),"",INDEX('Policy Characteristics'!F:F,MATCH($C116,'Policy Characteristics'!$C:$C,0)))</f>
        <v>0</v>
      </c>
      <c r="M116" s="362">
        <f>IF(ISBLANK(INDEX('Policy Characteristics'!G:G,MATCH($C116,'Policy Characteristics'!$C:$C,0))),"",INDEX('Policy Characteristics'!G:G,MATCH($C116,'Policy Characteristics'!$C:$C,0)))</f>
        <v>0.3</v>
      </c>
      <c r="N116" s="362">
        <f>IF(ISBLANK(INDEX('Policy Characteristics'!H:H,MATCH($C116,'Policy Characteristics'!$C:$C,0))),"",INDEX('Policy Characteristics'!H:H,MATCH($C116,'Policy Characteristics'!$C:$C,0)))</f>
        <v>0.01</v>
      </c>
      <c r="O116" s="340" t="str">
        <f>IF(ISBLANK(INDEX('Policy Characteristics'!I:I,MATCH($C116,'Policy Characteristics'!$C:$C,0))),"",INDEX('Policy Characteristics'!I:I,MATCH($C116,'Policy Characteristics'!$C:$C,0)))</f>
        <v>% of trips shifted</v>
      </c>
      <c r="P116" s="340"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6" s="340" t="str">
        <f>IF(ISBLANK(INDEX('Policy Characteristics'!K:K,MATCH($C116,'Policy Characteristics'!$C:$C,0))),"",INDEX('Policy Characteristics'!K:K,MATCH($C116,'Policy Characteristics'!$C:$C,0)))</f>
        <v>transportation-sector-main.html#tdm</v>
      </c>
      <c r="R116" s="340" t="str">
        <f>IF(ISBLANK(INDEX('Policy Characteristics'!L:L,MATCH($C116,'Policy Characteristics'!$C:$C,0))),"",INDEX('Policy Characteristics'!L:L,MATCH($C116,'Policy Characteristics'!$C:$C,0)))</f>
        <v>transportation-demand-management.html</v>
      </c>
    </row>
    <row r="117" spans="1:18" x14ac:dyDescent="0.25">
      <c r="A117" s="340" t="str">
        <f>IF(ISBLANK(INDEX('Policy Characteristics'!A:A,MATCH($C117,'Policy Characteristics'!$C:$C,0))),"",INDEX('Policy Characteristics'!A:A,MATCH($C117,'Policy Characteristics'!$C:$C,0)))</f>
        <v>Transportation</v>
      </c>
      <c r="B117" s="340" t="str">
        <f>IF(ISBLANK(INDEX('Policy Characteristics'!B:B,MATCH($C117,'Policy Characteristics'!$C:$C,0))),"",INDEX('Policy Characteristics'!B:B,MATCH($C117,'Policy Characteristics'!$C:$C,0)))</f>
        <v>Mode Shifting</v>
      </c>
      <c r="C117" s="344" t="str">
        <f t="shared" si="9"/>
        <v>Percent of Travel Demand Shifted to Other Modes or Eliminated</v>
      </c>
      <c r="D117" s="53" t="s">
        <v>47</v>
      </c>
      <c r="E117" s="53" t="s">
        <v>42</v>
      </c>
      <c r="F117" s="53" t="s">
        <v>87</v>
      </c>
      <c r="G117" s="53" t="s">
        <v>90</v>
      </c>
      <c r="H117" s="54">
        <v>851</v>
      </c>
      <c r="I117" s="9" t="s">
        <v>46</v>
      </c>
      <c r="J117" s="342" t="str">
        <f>IF(ISBLANK(INDEX('Policy Characteristics'!D:D,MATCH($C117,'Policy Characteristics'!$C:$C,0))),"",INDEX('Policy Characteristics'!D:D,MATCH($C117,'Policy Characteristics'!$C:$C,0)))</f>
        <v>Mode Shifting</v>
      </c>
      <c r="K117" s="340" t="str">
        <f>IF(ISBLANK(INDEX('Policy Characteristics'!E:E,MATCH($C117,'Policy Characteristics'!$C:$C,0))),"",INDEX('Policy Characteristics'!E:E,MATCH($C117,'Policy Characteristics'!$C:$C,0)))</f>
        <v>trans mode shifting</v>
      </c>
      <c r="L117" s="362">
        <f>IF(ISBLANK(INDEX('Policy Characteristics'!F:F,MATCH($C117,'Policy Characteristics'!$C:$C,0))),"",INDEX('Policy Characteristics'!F:F,MATCH($C117,'Policy Characteristics'!$C:$C,0)))</f>
        <v>0</v>
      </c>
      <c r="M117" s="362">
        <f>IF(ISBLANK(INDEX('Policy Characteristics'!G:G,MATCH($C117,'Policy Characteristics'!$C:$C,0))),"",INDEX('Policy Characteristics'!G:G,MATCH($C117,'Policy Characteristics'!$C:$C,0)))</f>
        <v>0.3</v>
      </c>
      <c r="N117" s="362">
        <f>IF(ISBLANK(INDEX('Policy Characteristics'!H:H,MATCH($C117,'Policy Characteristics'!$C:$C,0))),"",INDEX('Policy Characteristics'!H:H,MATCH($C117,'Policy Characteristics'!$C:$C,0)))</f>
        <v>0.01</v>
      </c>
      <c r="O117" s="340" t="str">
        <f>IF(ISBLANK(INDEX('Policy Characteristics'!I:I,MATCH($C117,'Policy Characteristics'!$C:$C,0))),"",INDEX('Policy Characteristics'!I:I,MATCH($C117,'Policy Characteristics'!$C:$C,0)))</f>
        <v>% of trips shifted</v>
      </c>
      <c r="P117" s="340"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7" s="340" t="str">
        <f>IF(ISBLANK(INDEX('Policy Characteristics'!K:K,MATCH($C117,'Policy Characteristics'!$C:$C,0))),"",INDEX('Policy Characteristics'!K:K,MATCH($C117,'Policy Characteristics'!$C:$C,0)))</f>
        <v>transportation-sector-main.html#tdm</v>
      </c>
      <c r="R117" s="340" t="str">
        <f>IF(ISBLANK(INDEX('Policy Characteristics'!L:L,MATCH($C117,'Policy Characteristics'!$C:$C,0))),"",INDEX('Policy Characteristics'!L:L,MATCH($C117,'Policy Characteristics'!$C:$C,0)))</f>
        <v>transportation-demand-management.html</v>
      </c>
    </row>
    <row r="118" spans="1:18" x14ac:dyDescent="0.25">
      <c r="A118" s="340" t="str">
        <f>IF(ISBLANK(INDEX('Policy Characteristics'!A:A,MATCH($C118,'Policy Characteristics'!$C:$C,0))),"",INDEX('Policy Characteristics'!A:A,MATCH($C118,'Policy Characteristics'!$C:$C,0)))</f>
        <v>Transportation</v>
      </c>
      <c r="B118" s="340" t="str">
        <f>IF(ISBLANK(INDEX('Policy Characteristics'!B:B,MATCH($C118,'Policy Characteristics'!$C:$C,0))),"",INDEX('Policy Characteristics'!B:B,MATCH($C118,'Policy Characteristics'!$C:$C,0)))</f>
        <v>Mode Shifting</v>
      </c>
      <c r="C118" s="344" t="str">
        <f t="shared" si="9"/>
        <v>Percent of Travel Demand Shifted to Other Modes or Eliminated</v>
      </c>
      <c r="D118" s="53" t="s">
        <v>47</v>
      </c>
      <c r="E118" s="53" t="s">
        <v>43</v>
      </c>
      <c r="F118" s="53" t="s">
        <v>87</v>
      </c>
      <c r="G118" s="53" t="s">
        <v>91</v>
      </c>
      <c r="H118" s="54">
        <v>852</v>
      </c>
      <c r="I118" s="9" t="s">
        <v>46</v>
      </c>
      <c r="J118" s="342" t="str">
        <f>IF(ISBLANK(INDEX('Policy Characteristics'!D:D,MATCH($C118,'Policy Characteristics'!$C:$C,0))),"",INDEX('Policy Characteristics'!D:D,MATCH($C118,'Policy Characteristics'!$C:$C,0)))</f>
        <v>Mode Shifting</v>
      </c>
      <c r="K118" s="340" t="str">
        <f>IF(ISBLANK(INDEX('Policy Characteristics'!E:E,MATCH($C118,'Policy Characteristics'!$C:$C,0))),"",INDEX('Policy Characteristics'!E:E,MATCH($C118,'Policy Characteristics'!$C:$C,0)))</f>
        <v>trans mode shifting</v>
      </c>
      <c r="L118" s="362">
        <f>IF(ISBLANK(INDEX('Policy Characteristics'!F:F,MATCH($C118,'Policy Characteristics'!$C:$C,0))),"",INDEX('Policy Characteristics'!F:F,MATCH($C118,'Policy Characteristics'!$C:$C,0)))</f>
        <v>0</v>
      </c>
      <c r="M118" s="362">
        <f>IF(ISBLANK(INDEX('Policy Characteristics'!G:G,MATCH($C118,'Policy Characteristics'!$C:$C,0))),"",INDEX('Policy Characteristics'!G:G,MATCH($C118,'Policy Characteristics'!$C:$C,0)))</f>
        <v>0.3</v>
      </c>
      <c r="N118" s="362">
        <f>IF(ISBLANK(INDEX('Policy Characteristics'!H:H,MATCH($C118,'Policy Characteristics'!$C:$C,0))),"",INDEX('Policy Characteristics'!H:H,MATCH($C118,'Policy Characteristics'!$C:$C,0)))</f>
        <v>0.01</v>
      </c>
      <c r="O118" s="340" t="str">
        <f>IF(ISBLANK(INDEX('Policy Characteristics'!I:I,MATCH($C118,'Policy Characteristics'!$C:$C,0))),"",INDEX('Policy Characteristics'!I:I,MATCH($C118,'Policy Characteristics'!$C:$C,0)))</f>
        <v>% of trips shifted</v>
      </c>
      <c r="P118" s="340"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8" s="340" t="str">
        <f>IF(ISBLANK(INDEX('Policy Characteristics'!K:K,MATCH($C118,'Policy Characteristics'!$C:$C,0))),"",INDEX('Policy Characteristics'!K:K,MATCH($C118,'Policy Characteristics'!$C:$C,0)))</f>
        <v>transportation-sector-main.html#tdm</v>
      </c>
      <c r="R118" s="340" t="str">
        <f>IF(ISBLANK(INDEX('Policy Characteristics'!L:L,MATCH($C118,'Policy Characteristics'!$C:$C,0))),"",INDEX('Policy Characteristics'!L:L,MATCH($C118,'Policy Characteristics'!$C:$C,0)))</f>
        <v>transportation-demand-management.html</v>
      </c>
    </row>
    <row r="119" spans="1:18" x14ac:dyDescent="0.25">
      <c r="A119" s="340" t="str">
        <f>IF(ISBLANK(INDEX('Policy Characteristics'!A:A,MATCH($C119,'Policy Characteristics'!$C:$C,0))),"",INDEX('Policy Characteristics'!A:A,MATCH($C119,'Policy Characteristics'!$C:$C,0)))</f>
        <v>Transportation</v>
      </c>
      <c r="B119" s="340" t="str">
        <f>IF(ISBLANK(INDEX('Policy Characteristics'!B:B,MATCH($C119,'Policy Characteristics'!$C:$C,0))),"",INDEX('Policy Characteristics'!B:B,MATCH($C119,'Policy Characteristics'!$C:$C,0)))</f>
        <v>Mode Shifting</v>
      </c>
      <c r="C119" s="344" t="str">
        <f t="shared" si="9"/>
        <v>Percent of Travel Demand Shifted to Other Modes or Eliminated</v>
      </c>
      <c r="D119" s="53" t="s">
        <v>47</v>
      </c>
      <c r="E119" s="53" t="s">
        <v>118</v>
      </c>
      <c r="F119" s="53" t="s">
        <v>87</v>
      </c>
      <c r="G119" s="53" t="s">
        <v>149</v>
      </c>
      <c r="H119" s="54">
        <v>853</v>
      </c>
      <c r="I119" s="9" t="s">
        <v>46</v>
      </c>
      <c r="J119" s="342" t="str">
        <f>IF(ISBLANK(INDEX('Policy Characteristics'!D:D,MATCH($C119,'Policy Characteristics'!$C:$C,0))),"",INDEX('Policy Characteristics'!D:D,MATCH($C119,'Policy Characteristics'!$C:$C,0)))</f>
        <v>Mode Shifting</v>
      </c>
      <c r="K119" s="340" t="str">
        <f>IF(ISBLANK(INDEX('Policy Characteristics'!E:E,MATCH($C119,'Policy Characteristics'!$C:$C,0))),"",INDEX('Policy Characteristics'!E:E,MATCH($C119,'Policy Characteristics'!$C:$C,0)))</f>
        <v>trans mode shifting</v>
      </c>
      <c r="L119" s="362">
        <f>IF(ISBLANK(INDEX('Policy Characteristics'!F:F,MATCH($C119,'Policy Characteristics'!$C:$C,0))),"",INDEX('Policy Characteristics'!F:F,MATCH($C119,'Policy Characteristics'!$C:$C,0)))</f>
        <v>0</v>
      </c>
      <c r="M119" s="362">
        <f>IF(ISBLANK(INDEX('Policy Characteristics'!G:G,MATCH($C119,'Policy Characteristics'!$C:$C,0))),"",INDEX('Policy Characteristics'!G:G,MATCH($C119,'Policy Characteristics'!$C:$C,0)))</f>
        <v>0.3</v>
      </c>
      <c r="N119" s="362">
        <f>IF(ISBLANK(INDEX('Policy Characteristics'!H:H,MATCH($C119,'Policy Characteristics'!$C:$C,0))),"",INDEX('Policy Characteristics'!H:H,MATCH($C119,'Policy Characteristics'!$C:$C,0)))</f>
        <v>0.01</v>
      </c>
      <c r="O119" s="340" t="str">
        <f>IF(ISBLANK(INDEX('Policy Characteristics'!I:I,MATCH($C119,'Policy Characteristics'!$C:$C,0))),"",INDEX('Policy Characteristics'!I:I,MATCH($C119,'Policy Characteristics'!$C:$C,0)))</f>
        <v>% of trips shifted</v>
      </c>
      <c r="P119" s="340"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9" s="340" t="str">
        <f>IF(ISBLANK(INDEX('Policy Characteristics'!K:K,MATCH($C119,'Policy Characteristics'!$C:$C,0))),"",INDEX('Policy Characteristics'!K:K,MATCH($C119,'Policy Characteristics'!$C:$C,0)))</f>
        <v>transportation-sector-main.html#tdm</v>
      </c>
      <c r="R119" s="340" t="str">
        <f>IF(ISBLANK(INDEX('Policy Characteristics'!L:L,MATCH($C119,'Policy Characteristics'!$C:$C,0))),"",INDEX('Policy Characteristics'!L:L,MATCH($C119,'Policy Characteristics'!$C:$C,0)))</f>
        <v>transportation-demand-management.html</v>
      </c>
    </row>
    <row r="120" spans="1:18" x14ac:dyDescent="0.25">
      <c r="A120" s="340" t="str">
        <f>IF(ISBLANK(INDEX('Policy Characteristics'!A:A,MATCH($C120,'Policy Characteristics'!$C:$C,0))),"",INDEX('Policy Characteristics'!A:A,MATCH($C120,'Policy Characteristics'!$C:$C,0)))</f>
        <v>Transportation</v>
      </c>
      <c r="B120" s="340" t="str">
        <f>IF(ISBLANK(INDEX('Policy Characteristics'!B:B,MATCH($C120,'Policy Characteristics'!$C:$C,0))),"",INDEX('Policy Characteristics'!B:B,MATCH($C120,'Policy Characteristics'!$C:$C,0)))</f>
        <v>Mode Shifting</v>
      </c>
      <c r="C120" s="344" t="str">
        <f t="shared" si="9"/>
        <v>Percent of Travel Demand Shifted to Other Modes or Eliminated</v>
      </c>
      <c r="D120" s="53" t="s">
        <v>44</v>
      </c>
      <c r="E120" s="53" t="s">
        <v>39</v>
      </c>
      <c r="F120" s="53" t="s">
        <v>88</v>
      </c>
      <c r="G120" s="53" t="s">
        <v>39</v>
      </c>
      <c r="H120" s="54">
        <v>854</v>
      </c>
      <c r="I120" s="9" t="s">
        <v>46</v>
      </c>
      <c r="J120" s="342" t="str">
        <f>IF(ISBLANK(INDEX('Policy Characteristics'!D:D,MATCH($C120,'Policy Characteristics'!$C:$C,0))),"",INDEX('Policy Characteristics'!D:D,MATCH($C120,'Policy Characteristics'!$C:$C,0)))</f>
        <v>Mode Shifting</v>
      </c>
      <c r="K120" s="340" t="str">
        <f>IF(ISBLANK(INDEX('Policy Characteristics'!E:E,MATCH($C120,'Policy Characteristics'!$C:$C,0))),"",INDEX('Policy Characteristics'!E:E,MATCH($C120,'Policy Characteristics'!$C:$C,0)))</f>
        <v>trans mode shifting</v>
      </c>
      <c r="L120" s="362">
        <f>IF(ISBLANK(INDEX('Policy Characteristics'!F:F,MATCH($C120,'Policy Characteristics'!$C:$C,0))),"",INDEX('Policy Characteristics'!F:F,MATCH($C120,'Policy Characteristics'!$C:$C,0)))</f>
        <v>0</v>
      </c>
      <c r="M120" s="362">
        <f>IF(ISBLANK(INDEX('Policy Characteristics'!G:G,MATCH($C120,'Policy Characteristics'!$C:$C,0))),"",INDEX('Policy Characteristics'!G:G,MATCH($C120,'Policy Characteristics'!$C:$C,0)))</f>
        <v>0.3</v>
      </c>
      <c r="N120" s="362">
        <f>IF(ISBLANK(INDEX('Policy Characteristics'!H:H,MATCH($C120,'Policy Characteristics'!$C:$C,0))),"",INDEX('Policy Characteristics'!H:H,MATCH($C120,'Policy Characteristics'!$C:$C,0)))</f>
        <v>0.01</v>
      </c>
      <c r="O120" s="340" t="str">
        <f>IF(ISBLANK(INDEX('Policy Characteristics'!I:I,MATCH($C120,'Policy Characteristics'!$C:$C,0))),"",INDEX('Policy Characteristics'!I:I,MATCH($C120,'Policy Characteristics'!$C:$C,0)))</f>
        <v>% of trips shifted</v>
      </c>
      <c r="P120" s="340"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0" s="340" t="str">
        <f>IF(ISBLANK(INDEX('Policy Characteristics'!K:K,MATCH($C120,'Policy Characteristics'!$C:$C,0))),"",INDEX('Policy Characteristics'!K:K,MATCH($C120,'Policy Characteristics'!$C:$C,0)))</f>
        <v>transportation-sector-main.html#tdm</v>
      </c>
      <c r="R120" s="340" t="str">
        <f>IF(ISBLANK(INDEX('Policy Characteristics'!L:L,MATCH($C120,'Policy Characteristics'!$C:$C,0))),"",INDEX('Policy Characteristics'!L:L,MATCH($C120,'Policy Characteristics'!$C:$C,0)))</f>
        <v>transportation-demand-management.html</v>
      </c>
    </row>
    <row r="121" spans="1:18" x14ac:dyDescent="0.25">
      <c r="A121" s="340" t="str">
        <f>IF(ISBLANK(INDEX('Policy Characteristics'!A:A,MATCH($C121,'Policy Characteristics'!$C:$C,0))),"",INDEX('Policy Characteristics'!A:A,MATCH($C121,'Policy Characteristics'!$C:$C,0)))</f>
        <v>Transportation</v>
      </c>
      <c r="B121" s="340" t="str">
        <f>IF(ISBLANK(INDEX('Policy Characteristics'!B:B,MATCH($C121,'Policy Characteristics'!$C:$C,0))),"",INDEX('Policy Characteristics'!B:B,MATCH($C121,'Policy Characteristics'!$C:$C,0)))</f>
        <v>Mode Shifting</v>
      </c>
      <c r="C121" s="344" t="str">
        <f t="shared" si="9"/>
        <v>Percent of Travel Demand Shifted to Other Modes or Eliminated</v>
      </c>
      <c r="D121" s="53" t="s">
        <v>44</v>
      </c>
      <c r="E121" s="53" t="s">
        <v>40</v>
      </c>
      <c r="F121" s="53" t="s">
        <v>88</v>
      </c>
      <c r="G121" s="53" t="s">
        <v>40</v>
      </c>
      <c r="H121" s="54">
        <v>855</v>
      </c>
      <c r="I121" s="53" t="s">
        <v>45</v>
      </c>
      <c r="J121" s="342" t="str">
        <f>IF(ISBLANK(INDEX('Policy Characteristics'!D:D,MATCH($C121,'Policy Characteristics'!$C:$C,0))),"",INDEX('Policy Characteristics'!D:D,MATCH($C121,'Policy Characteristics'!$C:$C,0)))</f>
        <v>Mode Shifting</v>
      </c>
      <c r="K121" s="340" t="str">
        <f>IF(ISBLANK(INDEX('Policy Characteristics'!E:E,MATCH($C121,'Policy Characteristics'!$C:$C,0))),"",INDEX('Policy Characteristics'!E:E,MATCH($C121,'Policy Characteristics'!$C:$C,0)))</f>
        <v>trans mode shifting</v>
      </c>
      <c r="L121" s="362">
        <f>IF(ISBLANK(INDEX('Policy Characteristics'!F:F,MATCH($C121,'Policy Characteristics'!$C:$C,0))),"",INDEX('Policy Characteristics'!F:F,MATCH($C121,'Policy Characteristics'!$C:$C,0)))</f>
        <v>0</v>
      </c>
      <c r="M121" s="362">
        <f>IF(ISBLANK(INDEX('Policy Characteristics'!G:G,MATCH($C121,'Policy Characteristics'!$C:$C,0))),"",INDEX('Policy Characteristics'!G:G,MATCH($C121,'Policy Characteristics'!$C:$C,0)))</f>
        <v>0.3</v>
      </c>
      <c r="N121" s="362">
        <f>IF(ISBLANK(INDEX('Policy Characteristics'!H:H,MATCH($C121,'Policy Characteristics'!$C:$C,0))),"",INDEX('Policy Characteristics'!H:H,MATCH($C121,'Policy Characteristics'!$C:$C,0)))</f>
        <v>0.01</v>
      </c>
      <c r="O121" s="340" t="str">
        <f>IF(ISBLANK(INDEX('Policy Characteristics'!I:I,MATCH($C121,'Policy Characteristics'!$C:$C,0))),"",INDEX('Policy Characteristics'!I:I,MATCH($C121,'Policy Characteristics'!$C:$C,0)))</f>
        <v>% of trips shifted</v>
      </c>
      <c r="P121" s="340"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1" s="340" t="str">
        <f>IF(ISBLANK(INDEX('Policy Characteristics'!K:K,MATCH($C121,'Policy Characteristics'!$C:$C,0))),"",INDEX('Policy Characteristics'!K:K,MATCH($C121,'Policy Characteristics'!$C:$C,0)))</f>
        <v>transportation-sector-main.html#tdm</v>
      </c>
      <c r="R121" s="340" t="str">
        <f>IF(ISBLANK(INDEX('Policy Characteristics'!L:L,MATCH($C121,'Policy Characteristics'!$C:$C,0))),"",INDEX('Policy Characteristics'!L:L,MATCH($C121,'Policy Characteristics'!$C:$C,0)))</f>
        <v>transportation-demand-management.html</v>
      </c>
    </row>
    <row r="122" spans="1:18" x14ac:dyDescent="0.25">
      <c r="A122" s="340" t="str">
        <f>IF(ISBLANK(INDEX('Policy Characteristics'!A:A,MATCH($C122,'Policy Characteristics'!$C:$C,0))),"",INDEX('Policy Characteristics'!A:A,MATCH($C122,'Policy Characteristics'!$C:$C,0)))</f>
        <v>Transportation</v>
      </c>
      <c r="B122" s="340" t="str">
        <f>IF(ISBLANK(INDEX('Policy Characteristics'!B:B,MATCH($C122,'Policy Characteristics'!$C:$C,0))),"",INDEX('Policy Characteristics'!B:B,MATCH($C122,'Policy Characteristics'!$C:$C,0)))</f>
        <v>Mode Shifting</v>
      </c>
      <c r="C122" s="344" t="str">
        <f t="shared" si="9"/>
        <v>Percent of Travel Demand Shifted to Other Modes or Eliminated</v>
      </c>
      <c r="D122" s="53" t="s">
        <v>44</v>
      </c>
      <c r="E122" s="53" t="s">
        <v>41</v>
      </c>
      <c r="F122" s="53" t="s">
        <v>88</v>
      </c>
      <c r="G122" s="53" t="s">
        <v>89</v>
      </c>
      <c r="H122" s="54">
        <v>856</v>
      </c>
      <c r="I122" s="9" t="s">
        <v>46</v>
      </c>
      <c r="J122" s="342" t="str">
        <f>IF(ISBLANK(INDEX('Policy Characteristics'!D:D,MATCH($C122,'Policy Characteristics'!$C:$C,0))),"",INDEX('Policy Characteristics'!D:D,MATCH($C122,'Policy Characteristics'!$C:$C,0)))</f>
        <v>Mode Shifting</v>
      </c>
      <c r="K122" s="340" t="str">
        <f>IF(ISBLANK(INDEX('Policy Characteristics'!E:E,MATCH($C122,'Policy Characteristics'!$C:$C,0))),"",INDEX('Policy Characteristics'!E:E,MATCH($C122,'Policy Characteristics'!$C:$C,0)))</f>
        <v>trans mode shifting</v>
      </c>
      <c r="L122" s="362">
        <f>IF(ISBLANK(INDEX('Policy Characteristics'!F:F,MATCH($C122,'Policy Characteristics'!$C:$C,0))),"",INDEX('Policy Characteristics'!F:F,MATCH($C122,'Policy Characteristics'!$C:$C,0)))</f>
        <v>0</v>
      </c>
      <c r="M122" s="362">
        <f>IF(ISBLANK(INDEX('Policy Characteristics'!G:G,MATCH($C122,'Policy Characteristics'!$C:$C,0))),"",INDEX('Policy Characteristics'!G:G,MATCH($C122,'Policy Characteristics'!$C:$C,0)))</f>
        <v>0.3</v>
      </c>
      <c r="N122" s="362">
        <f>IF(ISBLANK(INDEX('Policy Characteristics'!H:H,MATCH($C122,'Policy Characteristics'!$C:$C,0))),"",INDEX('Policy Characteristics'!H:H,MATCH($C122,'Policy Characteristics'!$C:$C,0)))</f>
        <v>0.01</v>
      </c>
      <c r="O122" s="340" t="str">
        <f>IF(ISBLANK(INDEX('Policy Characteristics'!I:I,MATCH($C122,'Policy Characteristics'!$C:$C,0))),"",INDEX('Policy Characteristics'!I:I,MATCH($C122,'Policy Characteristics'!$C:$C,0)))</f>
        <v>% of trips shifted</v>
      </c>
      <c r="P122" s="340"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2" s="340" t="str">
        <f>IF(ISBLANK(INDEX('Policy Characteristics'!K:K,MATCH($C122,'Policy Characteristics'!$C:$C,0))),"",INDEX('Policy Characteristics'!K:K,MATCH($C122,'Policy Characteristics'!$C:$C,0)))</f>
        <v>transportation-sector-main.html#tdm</v>
      </c>
      <c r="R122" s="340" t="str">
        <f>IF(ISBLANK(INDEX('Policy Characteristics'!L:L,MATCH($C122,'Policy Characteristics'!$C:$C,0))),"",INDEX('Policy Characteristics'!L:L,MATCH($C122,'Policy Characteristics'!$C:$C,0)))</f>
        <v>transportation-demand-management.html</v>
      </c>
    </row>
    <row r="123" spans="1:18" x14ac:dyDescent="0.25">
      <c r="A123" s="340" t="str">
        <f>IF(ISBLANK(INDEX('Policy Characteristics'!A:A,MATCH($C123,'Policy Characteristics'!$C:$C,0))),"",INDEX('Policy Characteristics'!A:A,MATCH($C123,'Policy Characteristics'!$C:$C,0)))</f>
        <v>Transportation</v>
      </c>
      <c r="B123" s="340" t="str">
        <f>IF(ISBLANK(INDEX('Policy Characteristics'!B:B,MATCH($C123,'Policy Characteristics'!$C:$C,0))),"",INDEX('Policy Characteristics'!B:B,MATCH($C123,'Policy Characteristics'!$C:$C,0)))</f>
        <v>Mode Shifting</v>
      </c>
      <c r="C123" s="344" t="str">
        <f t="shared" si="9"/>
        <v>Percent of Travel Demand Shifted to Other Modes or Eliminated</v>
      </c>
      <c r="D123" s="53" t="s">
        <v>44</v>
      </c>
      <c r="E123" s="53" t="s">
        <v>42</v>
      </c>
      <c r="F123" s="53" t="s">
        <v>88</v>
      </c>
      <c r="G123" s="53" t="s">
        <v>90</v>
      </c>
      <c r="H123" s="54">
        <v>857</v>
      </c>
      <c r="I123" s="9" t="s">
        <v>46</v>
      </c>
      <c r="J123" s="342" t="str">
        <f>IF(ISBLANK(INDEX('Policy Characteristics'!D:D,MATCH($C123,'Policy Characteristics'!$C:$C,0))),"",INDEX('Policy Characteristics'!D:D,MATCH($C123,'Policy Characteristics'!$C:$C,0)))</f>
        <v>Mode Shifting</v>
      </c>
      <c r="K123" s="340" t="str">
        <f>IF(ISBLANK(INDEX('Policy Characteristics'!E:E,MATCH($C123,'Policy Characteristics'!$C:$C,0))),"",INDEX('Policy Characteristics'!E:E,MATCH($C123,'Policy Characteristics'!$C:$C,0)))</f>
        <v>trans mode shifting</v>
      </c>
      <c r="L123" s="362">
        <f>IF(ISBLANK(INDEX('Policy Characteristics'!F:F,MATCH($C123,'Policy Characteristics'!$C:$C,0))),"",INDEX('Policy Characteristics'!F:F,MATCH($C123,'Policy Characteristics'!$C:$C,0)))</f>
        <v>0</v>
      </c>
      <c r="M123" s="362">
        <f>IF(ISBLANK(INDEX('Policy Characteristics'!G:G,MATCH($C123,'Policy Characteristics'!$C:$C,0))),"",INDEX('Policy Characteristics'!G:G,MATCH($C123,'Policy Characteristics'!$C:$C,0)))</f>
        <v>0.3</v>
      </c>
      <c r="N123" s="362">
        <f>IF(ISBLANK(INDEX('Policy Characteristics'!H:H,MATCH($C123,'Policy Characteristics'!$C:$C,0))),"",INDEX('Policy Characteristics'!H:H,MATCH($C123,'Policy Characteristics'!$C:$C,0)))</f>
        <v>0.01</v>
      </c>
      <c r="O123" s="340" t="str">
        <f>IF(ISBLANK(INDEX('Policy Characteristics'!I:I,MATCH($C123,'Policy Characteristics'!$C:$C,0))),"",INDEX('Policy Characteristics'!I:I,MATCH($C123,'Policy Characteristics'!$C:$C,0)))</f>
        <v>% of trips shifted</v>
      </c>
      <c r="P123" s="340"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3" s="340" t="str">
        <f>IF(ISBLANK(INDEX('Policy Characteristics'!K:K,MATCH($C123,'Policy Characteristics'!$C:$C,0))),"",INDEX('Policy Characteristics'!K:K,MATCH($C123,'Policy Characteristics'!$C:$C,0)))</f>
        <v>transportation-sector-main.html#tdm</v>
      </c>
      <c r="R123" s="340" t="str">
        <f>IF(ISBLANK(INDEX('Policy Characteristics'!L:L,MATCH($C123,'Policy Characteristics'!$C:$C,0))),"",INDEX('Policy Characteristics'!L:L,MATCH($C123,'Policy Characteristics'!$C:$C,0)))</f>
        <v>transportation-demand-management.html</v>
      </c>
    </row>
    <row r="124" spans="1:18" x14ac:dyDescent="0.25">
      <c r="A124" s="340" t="str">
        <f>IF(ISBLANK(INDEX('Policy Characteristics'!A:A,MATCH($C124,'Policy Characteristics'!$C:$C,0))),"",INDEX('Policy Characteristics'!A:A,MATCH($C124,'Policy Characteristics'!$C:$C,0)))</f>
        <v>Transportation</v>
      </c>
      <c r="B124" s="340" t="str">
        <f>IF(ISBLANK(INDEX('Policy Characteristics'!B:B,MATCH($C124,'Policy Characteristics'!$C:$C,0))),"",INDEX('Policy Characteristics'!B:B,MATCH($C124,'Policy Characteristics'!$C:$C,0)))</f>
        <v>Mode Shifting</v>
      </c>
      <c r="C124" s="344" t="str">
        <f t="shared" si="9"/>
        <v>Percent of Travel Demand Shifted to Other Modes or Eliminated</v>
      </c>
      <c r="D124" s="53" t="s">
        <v>44</v>
      </c>
      <c r="E124" s="53" t="s">
        <v>43</v>
      </c>
      <c r="F124" s="53" t="s">
        <v>88</v>
      </c>
      <c r="G124" s="53" t="s">
        <v>91</v>
      </c>
      <c r="H124" s="54">
        <v>858</v>
      </c>
      <c r="I124" s="9" t="s">
        <v>46</v>
      </c>
      <c r="J124" s="342" t="str">
        <f>IF(ISBLANK(INDEX('Policy Characteristics'!D:D,MATCH($C124,'Policy Characteristics'!$C:$C,0))),"",INDEX('Policy Characteristics'!D:D,MATCH($C124,'Policy Characteristics'!$C:$C,0)))</f>
        <v>Mode Shifting</v>
      </c>
      <c r="K124" s="340" t="str">
        <f>IF(ISBLANK(INDEX('Policy Characteristics'!E:E,MATCH($C124,'Policy Characteristics'!$C:$C,0))),"",INDEX('Policy Characteristics'!E:E,MATCH($C124,'Policy Characteristics'!$C:$C,0)))</f>
        <v>trans mode shifting</v>
      </c>
      <c r="L124" s="362">
        <f>IF(ISBLANK(INDEX('Policy Characteristics'!F:F,MATCH($C124,'Policy Characteristics'!$C:$C,0))),"",INDEX('Policy Characteristics'!F:F,MATCH($C124,'Policy Characteristics'!$C:$C,0)))</f>
        <v>0</v>
      </c>
      <c r="M124" s="362">
        <f>IF(ISBLANK(INDEX('Policy Characteristics'!G:G,MATCH($C124,'Policy Characteristics'!$C:$C,0))),"",INDEX('Policy Characteristics'!G:G,MATCH($C124,'Policy Characteristics'!$C:$C,0)))</f>
        <v>0.3</v>
      </c>
      <c r="N124" s="362">
        <f>IF(ISBLANK(INDEX('Policy Characteristics'!H:H,MATCH($C124,'Policy Characteristics'!$C:$C,0))),"",INDEX('Policy Characteristics'!H:H,MATCH($C124,'Policy Characteristics'!$C:$C,0)))</f>
        <v>0.01</v>
      </c>
      <c r="O124" s="340" t="str">
        <f>IF(ISBLANK(INDEX('Policy Characteristics'!I:I,MATCH($C124,'Policy Characteristics'!$C:$C,0))),"",INDEX('Policy Characteristics'!I:I,MATCH($C124,'Policy Characteristics'!$C:$C,0)))</f>
        <v>% of trips shifted</v>
      </c>
      <c r="P124" s="340"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4" s="340" t="str">
        <f>IF(ISBLANK(INDEX('Policy Characteristics'!K:K,MATCH($C124,'Policy Characteristics'!$C:$C,0))),"",INDEX('Policy Characteristics'!K:K,MATCH($C124,'Policy Characteristics'!$C:$C,0)))</f>
        <v>transportation-sector-main.html#tdm</v>
      </c>
      <c r="R124" s="340" t="str">
        <f>IF(ISBLANK(INDEX('Policy Characteristics'!L:L,MATCH($C124,'Policy Characteristics'!$C:$C,0))),"",INDEX('Policy Characteristics'!L:L,MATCH($C124,'Policy Characteristics'!$C:$C,0)))</f>
        <v>transportation-demand-management.html</v>
      </c>
    </row>
    <row r="125" spans="1:18" s="1" customFormat="1" x14ac:dyDescent="0.25">
      <c r="A125" s="340" t="str">
        <f>IF(ISBLANK(INDEX('Policy Characteristics'!A:A,MATCH($C125,'Policy Characteristics'!$C:$C,0))),"",INDEX('Policy Characteristics'!A:A,MATCH($C125,'Policy Characteristics'!$C:$C,0)))</f>
        <v>Transportation</v>
      </c>
      <c r="B125" s="340" t="str">
        <f>IF(ISBLANK(INDEX('Policy Characteristics'!B:B,MATCH($C125,'Policy Characteristics'!$C:$C,0))),"",INDEX('Policy Characteristics'!B:B,MATCH($C125,'Policy Characteristics'!$C:$C,0)))</f>
        <v>Mode Shifting</v>
      </c>
      <c r="C125" s="344" t="str">
        <f t="shared" si="9"/>
        <v>Percent of Travel Demand Shifted to Other Modes or Eliminated</v>
      </c>
      <c r="D125" s="53" t="s">
        <v>44</v>
      </c>
      <c r="E125" s="53" t="s">
        <v>118</v>
      </c>
      <c r="F125" s="53" t="s">
        <v>88</v>
      </c>
      <c r="G125" s="53" t="s">
        <v>149</v>
      </c>
      <c r="H125" s="54">
        <v>859</v>
      </c>
      <c r="I125" s="9" t="s">
        <v>46</v>
      </c>
      <c r="J125" s="342" t="str">
        <f>IF(ISBLANK(INDEX('Policy Characteristics'!D:D,MATCH($C125,'Policy Characteristics'!$C:$C,0))),"",INDEX('Policy Characteristics'!D:D,MATCH($C125,'Policy Characteristics'!$C:$C,0)))</f>
        <v>Mode Shifting</v>
      </c>
      <c r="K125" s="340" t="str">
        <f>IF(ISBLANK(INDEX('Policy Characteristics'!E:E,MATCH($C125,'Policy Characteristics'!$C:$C,0))),"",INDEX('Policy Characteristics'!E:E,MATCH($C125,'Policy Characteristics'!$C:$C,0)))</f>
        <v>trans mode shifting</v>
      </c>
      <c r="L125" s="362">
        <f>IF(ISBLANK(INDEX('Policy Characteristics'!F:F,MATCH($C125,'Policy Characteristics'!$C:$C,0))),"",INDEX('Policy Characteristics'!F:F,MATCH($C125,'Policy Characteristics'!$C:$C,0)))</f>
        <v>0</v>
      </c>
      <c r="M125" s="362">
        <f>IF(ISBLANK(INDEX('Policy Characteristics'!G:G,MATCH($C125,'Policy Characteristics'!$C:$C,0))),"",INDEX('Policy Characteristics'!G:G,MATCH($C125,'Policy Characteristics'!$C:$C,0)))</f>
        <v>0.3</v>
      </c>
      <c r="N125" s="362">
        <f>IF(ISBLANK(INDEX('Policy Characteristics'!H:H,MATCH($C125,'Policy Characteristics'!$C:$C,0))),"",INDEX('Policy Characteristics'!H:H,MATCH($C125,'Policy Characteristics'!$C:$C,0)))</f>
        <v>0.01</v>
      </c>
      <c r="O125" s="340" t="str">
        <f>IF(ISBLANK(INDEX('Policy Characteristics'!I:I,MATCH($C125,'Policy Characteristics'!$C:$C,0))),"",INDEX('Policy Characteristics'!I:I,MATCH($C125,'Policy Characteristics'!$C:$C,0)))</f>
        <v>% of trips shifted</v>
      </c>
      <c r="P125" s="340"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5" s="340" t="str">
        <f>IF(ISBLANK(INDEX('Policy Characteristics'!K:K,MATCH($C125,'Policy Characteristics'!$C:$C,0))),"",INDEX('Policy Characteristics'!K:K,MATCH($C125,'Policy Characteristics'!$C:$C,0)))</f>
        <v>transportation-sector-main.html#tdm</v>
      </c>
      <c r="R125" s="340" t="str">
        <f>IF(ISBLANK(INDEX('Policy Characteristics'!L:L,MATCH($C125,'Policy Characteristics'!$C:$C,0))),"",INDEX('Policy Characteristics'!L:L,MATCH($C125,'Policy Characteristics'!$C:$C,0)))</f>
        <v>transportation-demand-management.html</v>
      </c>
    </row>
    <row r="126" spans="1:18" x14ac:dyDescent="0.25">
      <c r="A126" s="340" t="str">
        <f>IF(ISBLANK(INDEX('Policy Characteristics'!A:A,MATCH($C126,'Policy Characteristics'!$C:$C,0))),"",INDEX('Policy Characteristics'!A:A,MATCH($C126,'Policy Characteristics'!$C:$C,0)))</f>
        <v>Buildings and Appliances</v>
      </c>
      <c r="B126" s="340" t="str">
        <f>IF(ISBLANK(INDEX('Policy Characteristics'!B:B,MATCH($C126,'Policy Characteristics'!$C:$C,0))),"",INDEX('Policy Characteristics'!B:B,MATCH($C126,'Policy Characteristics'!$C:$C,0)))</f>
        <v>Building Component Electrification</v>
      </c>
      <c r="C126" s="345" t="s">
        <v>2540</v>
      </c>
      <c r="D126" s="53" t="s">
        <v>119</v>
      </c>
      <c r="E126" s="53" t="s">
        <v>291</v>
      </c>
      <c r="F126" s="53" t="s">
        <v>295</v>
      </c>
      <c r="G126" s="53" t="s">
        <v>125</v>
      </c>
      <c r="H126" s="54">
        <v>435</v>
      </c>
      <c r="I126" s="53" t="s">
        <v>45</v>
      </c>
      <c r="J126" s="342" t="str">
        <f>IF(ISBLANK(INDEX('Policy Characteristics'!D:D,MATCH($C126,'Policy Characteristics'!$C:$C,0))),"",INDEX('Policy Characteristics'!D:D,MATCH($C126,'Policy Characteristics'!$C:$C,0)))</f>
        <v>Building Component Electrification</v>
      </c>
      <c r="K126" s="340" t="str">
        <f>IF(ISBLANK(INDEX('Policy Characteristics'!E:E,MATCH($C126,'Policy Characteristics'!$C:$C,0))),"",INDEX('Policy Characteristics'!E:E,MATCH($C126,'Policy Characteristics'!$C:$C,0)))</f>
        <v>bldgs new component fuel shifting</v>
      </c>
      <c r="L126" s="362">
        <f>IF(ISBLANK(INDEX('Policy Characteristics'!F:F,MATCH($C126,'Policy Characteristics'!$C:$C,0))),"",INDEX('Policy Characteristics'!F:F,MATCH($C126,'Policy Characteristics'!$C:$C,0)))</f>
        <v>0</v>
      </c>
      <c r="M126" s="362">
        <f>IF(ISBLANK(INDEX('Policy Characteristics'!G:G,MATCH($C126,'Policy Characteristics'!$C:$C,0))),"",INDEX('Policy Characteristics'!G:G,MATCH($C126,'Policy Characteristics'!$C:$C,0)))</f>
        <v>1</v>
      </c>
      <c r="N126" s="362">
        <f>IF(ISBLANK(INDEX('Policy Characteristics'!H:H,MATCH($C126,'Policy Characteristics'!$C:$C,0))),"",INDEX('Policy Characteristics'!H:H,MATCH($C126,'Policy Characteristics'!$C:$C,0)))</f>
        <v>0.01</v>
      </c>
      <c r="O126" s="340" t="str">
        <f>IF(ISBLANK(INDEX('Policy Characteristics'!I:I,MATCH($C126,'Policy Characteristics'!$C:$C,0))),"",INDEX('Policy Characteristics'!I:I,MATCH($C126,'Policy Characteristics'!$C:$C,0)))</f>
        <v>% of newly sold non-electric building components electrified</v>
      </c>
      <c r="P126" s="340"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6" s="340" t="str">
        <f>IF(ISBLANK(INDEX('Policy Characteristics'!K:K,MATCH($C126,'Policy Characteristics'!$C:$C,0))),"",INDEX('Policy Characteristics'!K:K,MATCH($C126,'Policy Characteristics'!$C:$C,0)))</f>
        <v>buildings-sector-main.html#component-elec</v>
      </c>
      <c r="R126" s="340" t="str">
        <f>IF(ISBLANK(INDEX('Policy Characteristics'!L:L,MATCH($C126,'Policy Characteristics'!$C:$C,0))),"",INDEX('Policy Characteristics'!L:L,MATCH($C126,'Policy Characteristics'!$C:$C,0)))</f>
        <v>building-component-electrification.html</v>
      </c>
    </row>
    <row r="127" spans="1:18" ht="30" x14ac:dyDescent="0.25">
      <c r="A127" s="340" t="str">
        <f>IF(ISBLANK(INDEX('Policy Characteristics'!A:A,MATCH($C127,'Policy Characteristics'!$C:$C,0))),"",INDEX('Policy Characteristics'!A:A,MATCH($C127,'Policy Characteristics'!$C:$C,0)))</f>
        <v>Buildings and Appliances</v>
      </c>
      <c r="B127" s="340" t="str">
        <f>IF(ISBLANK(INDEX('Policy Characteristics'!B:B,MATCH($C127,'Policy Characteristics'!$C:$C,0))),"",INDEX('Policy Characteristics'!B:B,MATCH($C127,'Policy Characteristics'!$C:$C,0)))</f>
        <v>Building Component Electrification</v>
      </c>
      <c r="C127" s="344" t="str">
        <f t="shared" ref="C127:C139" si="10">C$126</f>
        <v>Fraction of New Bldg Components Shifted to Other Fuels</v>
      </c>
      <c r="D127" s="53" t="s">
        <v>120</v>
      </c>
      <c r="E127" s="53" t="s">
        <v>291</v>
      </c>
      <c r="F127" s="53" t="s">
        <v>295</v>
      </c>
      <c r="G127" s="53" t="s">
        <v>126</v>
      </c>
      <c r="H127" s="54">
        <v>436</v>
      </c>
      <c r="I127" s="53" t="s">
        <v>46</v>
      </c>
      <c r="J127" s="342" t="str">
        <f>IF(ISBLANK(INDEX('Policy Characteristics'!D:D,MATCH($C127,'Policy Characteristics'!$C:$C,0))),"",INDEX('Policy Characteristics'!D:D,MATCH($C127,'Policy Characteristics'!$C:$C,0)))</f>
        <v>Building Component Electrification</v>
      </c>
      <c r="K127" s="340" t="str">
        <f>IF(ISBLANK(INDEX('Policy Characteristics'!E:E,MATCH($C127,'Policy Characteristics'!$C:$C,0))),"",INDEX('Policy Characteristics'!E:E,MATCH($C127,'Policy Characteristics'!$C:$C,0)))</f>
        <v>bldgs new component fuel shifting</v>
      </c>
      <c r="L127" s="362">
        <f>IF(ISBLANK(INDEX('Policy Characteristics'!F:F,MATCH($C127,'Policy Characteristics'!$C:$C,0))),"",INDEX('Policy Characteristics'!F:F,MATCH($C127,'Policy Characteristics'!$C:$C,0)))</f>
        <v>0</v>
      </c>
      <c r="M127" s="362">
        <f>IF(ISBLANK(INDEX('Policy Characteristics'!G:G,MATCH($C127,'Policy Characteristics'!$C:$C,0))),"",INDEX('Policy Characteristics'!G:G,MATCH($C127,'Policy Characteristics'!$C:$C,0)))</f>
        <v>1</v>
      </c>
      <c r="N127" s="362">
        <f>IF(ISBLANK(INDEX('Policy Characteristics'!H:H,MATCH($C127,'Policy Characteristics'!$C:$C,0))),"",INDEX('Policy Characteristics'!H:H,MATCH($C127,'Policy Characteristics'!$C:$C,0)))</f>
        <v>0.01</v>
      </c>
      <c r="O127" s="340" t="str">
        <f>IF(ISBLANK(INDEX('Policy Characteristics'!I:I,MATCH($C127,'Policy Characteristics'!$C:$C,0))),"",INDEX('Policy Characteristics'!I:I,MATCH($C127,'Policy Characteristics'!$C:$C,0)))</f>
        <v>% of newly sold non-electric building components electrified</v>
      </c>
      <c r="P127" s="340"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7" s="340" t="str">
        <f>IF(ISBLANK(INDEX('Policy Characteristics'!K:K,MATCH($C127,'Policy Characteristics'!$C:$C,0))),"",INDEX('Policy Characteristics'!K:K,MATCH($C127,'Policy Characteristics'!$C:$C,0)))</f>
        <v>buildings-sector-main.html#component-elec</v>
      </c>
      <c r="R127" s="340" t="str">
        <f>IF(ISBLANK(INDEX('Policy Characteristics'!L:L,MATCH($C127,'Policy Characteristics'!$C:$C,0))),"",INDEX('Policy Characteristics'!L:L,MATCH($C127,'Policy Characteristics'!$C:$C,0)))</f>
        <v>building-component-electrification.html</v>
      </c>
    </row>
    <row r="128" spans="1:18" x14ac:dyDescent="0.25">
      <c r="A128" s="340" t="str">
        <f>IF(ISBLANK(INDEX('Policy Characteristics'!A:A,MATCH($C128,'Policy Characteristics'!$C:$C,0))),"",INDEX('Policy Characteristics'!A:A,MATCH($C128,'Policy Characteristics'!$C:$C,0)))</f>
        <v>Buildings and Appliances</v>
      </c>
      <c r="B128" s="340" t="str">
        <f>IF(ISBLANK(INDEX('Policy Characteristics'!B:B,MATCH($C128,'Policy Characteristics'!$C:$C,0))),"",INDEX('Policy Characteristics'!B:B,MATCH($C128,'Policy Characteristics'!$C:$C,0)))</f>
        <v>Building Component Electrification</v>
      </c>
      <c r="C128" s="344" t="str">
        <f t="shared" si="10"/>
        <v>Fraction of New Bldg Components Shifted to Other Fuels</v>
      </c>
      <c r="D128" s="53" t="s">
        <v>122</v>
      </c>
      <c r="E128" s="53" t="s">
        <v>291</v>
      </c>
      <c r="F128" s="53" t="s">
        <v>295</v>
      </c>
      <c r="G128" s="53" t="s">
        <v>128</v>
      </c>
      <c r="H128" s="54">
        <v>437</v>
      </c>
      <c r="I128" s="53" t="s">
        <v>46</v>
      </c>
      <c r="J128" s="342" t="str">
        <f>IF(ISBLANK(INDEX('Policy Characteristics'!D:D,MATCH($C128,'Policy Characteristics'!$C:$C,0))),"",INDEX('Policy Characteristics'!D:D,MATCH($C128,'Policy Characteristics'!$C:$C,0)))</f>
        <v>Building Component Electrification</v>
      </c>
      <c r="K128" s="340" t="str">
        <f>IF(ISBLANK(INDEX('Policy Characteristics'!E:E,MATCH($C128,'Policy Characteristics'!$C:$C,0))),"",INDEX('Policy Characteristics'!E:E,MATCH($C128,'Policy Characteristics'!$C:$C,0)))</f>
        <v>bldgs new component fuel shifting</v>
      </c>
      <c r="L128" s="362">
        <f>IF(ISBLANK(INDEX('Policy Characteristics'!F:F,MATCH($C128,'Policy Characteristics'!$C:$C,0))),"",INDEX('Policy Characteristics'!F:F,MATCH($C128,'Policy Characteristics'!$C:$C,0)))</f>
        <v>0</v>
      </c>
      <c r="M128" s="362">
        <f>IF(ISBLANK(INDEX('Policy Characteristics'!G:G,MATCH($C128,'Policy Characteristics'!$C:$C,0))),"",INDEX('Policy Characteristics'!G:G,MATCH($C128,'Policy Characteristics'!$C:$C,0)))</f>
        <v>1</v>
      </c>
      <c r="N128" s="362">
        <f>IF(ISBLANK(INDEX('Policy Characteristics'!H:H,MATCH($C128,'Policy Characteristics'!$C:$C,0))),"",INDEX('Policy Characteristics'!H:H,MATCH($C128,'Policy Characteristics'!$C:$C,0)))</f>
        <v>0.01</v>
      </c>
      <c r="O128" s="340" t="str">
        <f>IF(ISBLANK(INDEX('Policy Characteristics'!I:I,MATCH($C128,'Policy Characteristics'!$C:$C,0))),"",INDEX('Policy Characteristics'!I:I,MATCH($C128,'Policy Characteristics'!$C:$C,0)))</f>
        <v>% of newly sold non-electric building components electrified</v>
      </c>
      <c r="P128" s="340"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8" s="340" t="str">
        <f>IF(ISBLANK(INDEX('Policy Characteristics'!K:K,MATCH($C128,'Policy Characteristics'!$C:$C,0))),"",INDEX('Policy Characteristics'!K:K,MATCH($C128,'Policy Characteristics'!$C:$C,0)))</f>
        <v>buildings-sector-main.html#component-elec</v>
      </c>
      <c r="R128" s="340" t="str">
        <f>IF(ISBLANK(INDEX('Policy Characteristics'!L:L,MATCH($C128,'Policy Characteristics'!$C:$C,0))),"",INDEX('Policy Characteristics'!L:L,MATCH($C128,'Policy Characteristics'!$C:$C,0)))</f>
        <v>building-component-electrification.html</v>
      </c>
    </row>
    <row r="129" spans="1:18" x14ac:dyDescent="0.25">
      <c r="A129" s="340" t="str">
        <f>IF(ISBLANK(INDEX('Policy Characteristics'!A:A,MATCH($C129,'Policy Characteristics'!$C:$C,0))),"",INDEX('Policy Characteristics'!A:A,MATCH($C129,'Policy Characteristics'!$C:$C,0)))</f>
        <v>Buildings and Appliances</v>
      </c>
      <c r="B129" s="340" t="str">
        <f>IF(ISBLANK(INDEX('Policy Characteristics'!B:B,MATCH($C129,'Policy Characteristics'!$C:$C,0))),"",INDEX('Policy Characteristics'!B:B,MATCH($C129,'Policy Characteristics'!$C:$C,0)))</f>
        <v>Building Component Electrification</v>
      </c>
      <c r="C129" s="344" t="str">
        <f t="shared" si="10"/>
        <v>Fraction of New Bldg Components Shifted to Other Fuels</v>
      </c>
      <c r="D129" s="53" t="s">
        <v>123</v>
      </c>
      <c r="E129" s="53" t="s">
        <v>291</v>
      </c>
      <c r="F129" s="53" t="s">
        <v>295</v>
      </c>
      <c r="G129" s="53" t="s">
        <v>129</v>
      </c>
      <c r="H129" s="54">
        <v>438</v>
      </c>
      <c r="I129" s="53" t="s">
        <v>45</v>
      </c>
      <c r="J129" s="342" t="str">
        <f>IF(ISBLANK(INDEX('Policy Characteristics'!D:D,MATCH($C129,'Policy Characteristics'!$C:$C,0))),"",INDEX('Policy Characteristics'!D:D,MATCH($C129,'Policy Characteristics'!$C:$C,0)))</f>
        <v>Building Component Electrification</v>
      </c>
      <c r="K129" s="340" t="str">
        <f>IF(ISBLANK(INDEX('Policy Characteristics'!E:E,MATCH($C129,'Policy Characteristics'!$C:$C,0))),"",INDEX('Policy Characteristics'!E:E,MATCH($C129,'Policy Characteristics'!$C:$C,0)))</f>
        <v>bldgs new component fuel shifting</v>
      </c>
      <c r="L129" s="362">
        <f>IF(ISBLANK(INDEX('Policy Characteristics'!F:F,MATCH($C129,'Policy Characteristics'!$C:$C,0))),"",INDEX('Policy Characteristics'!F:F,MATCH($C129,'Policy Characteristics'!$C:$C,0)))</f>
        <v>0</v>
      </c>
      <c r="M129" s="362">
        <f>IF(ISBLANK(INDEX('Policy Characteristics'!G:G,MATCH($C129,'Policy Characteristics'!$C:$C,0))),"",INDEX('Policy Characteristics'!G:G,MATCH($C129,'Policy Characteristics'!$C:$C,0)))</f>
        <v>1</v>
      </c>
      <c r="N129" s="362">
        <f>IF(ISBLANK(INDEX('Policy Characteristics'!H:H,MATCH($C129,'Policy Characteristics'!$C:$C,0))),"",INDEX('Policy Characteristics'!H:H,MATCH($C129,'Policy Characteristics'!$C:$C,0)))</f>
        <v>0.01</v>
      </c>
      <c r="O129" s="340" t="str">
        <f>IF(ISBLANK(INDEX('Policy Characteristics'!I:I,MATCH($C129,'Policy Characteristics'!$C:$C,0))),"",INDEX('Policy Characteristics'!I:I,MATCH($C129,'Policy Characteristics'!$C:$C,0)))</f>
        <v>% of newly sold non-electric building components electrified</v>
      </c>
      <c r="P129" s="340"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9" s="340" t="str">
        <f>IF(ISBLANK(INDEX('Policy Characteristics'!K:K,MATCH($C129,'Policy Characteristics'!$C:$C,0))),"",INDEX('Policy Characteristics'!K:K,MATCH($C129,'Policy Characteristics'!$C:$C,0)))</f>
        <v>buildings-sector-main.html#component-elec</v>
      </c>
      <c r="R129" s="340" t="str">
        <f>IF(ISBLANK(INDEX('Policy Characteristics'!L:L,MATCH($C129,'Policy Characteristics'!$C:$C,0))),"",INDEX('Policy Characteristics'!L:L,MATCH($C129,'Policy Characteristics'!$C:$C,0)))</f>
        <v>building-component-electrification.html</v>
      </c>
    </row>
    <row r="130" spans="1:18" x14ac:dyDescent="0.25">
      <c r="A130" s="340" t="str">
        <f>IF(ISBLANK(INDEX('Policy Characteristics'!A:A,MATCH($C130,'Policy Characteristics'!$C:$C,0))),"",INDEX('Policy Characteristics'!A:A,MATCH($C130,'Policy Characteristics'!$C:$C,0)))</f>
        <v>Buildings and Appliances</v>
      </c>
      <c r="B130" s="340" t="str">
        <f>IF(ISBLANK(INDEX('Policy Characteristics'!B:B,MATCH($C130,'Policy Characteristics'!$C:$C,0))),"",INDEX('Policy Characteristics'!B:B,MATCH($C130,'Policy Characteristics'!$C:$C,0)))</f>
        <v>Building Component Electrification</v>
      </c>
      <c r="C130" s="344" t="str">
        <f t="shared" si="10"/>
        <v>Fraction of New Bldg Components Shifted to Other Fuels</v>
      </c>
      <c r="D130" s="53" t="s">
        <v>124</v>
      </c>
      <c r="E130" s="53" t="s">
        <v>291</v>
      </c>
      <c r="F130" s="53" t="s">
        <v>295</v>
      </c>
      <c r="G130" s="53" t="s">
        <v>130</v>
      </c>
      <c r="H130" s="54">
        <v>439</v>
      </c>
      <c r="I130" s="53" t="s">
        <v>45</v>
      </c>
      <c r="J130" s="342" t="str">
        <f>IF(ISBLANK(INDEX('Policy Characteristics'!D:D,MATCH($C130,'Policy Characteristics'!$C:$C,0))),"",INDEX('Policy Characteristics'!D:D,MATCH($C130,'Policy Characteristics'!$C:$C,0)))</f>
        <v>Building Component Electrification</v>
      </c>
      <c r="K130" s="340" t="str">
        <f>IF(ISBLANK(INDEX('Policy Characteristics'!E:E,MATCH($C130,'Policy Characteristics'!$C:$C,0))),"",INDEX('Policy Characteristics'!E:E,MATCH($C130,'Policy Characteristics'!$C:$C,0)))</f>
        <v>bldgs new component fuel shifting</v>
      </c>
      <c r="L130" s="362">
        <f>IF(ISBLANK(INDEX('Policy Characteristics'!F:F,MATCH($C130,'Policy Characteristics'!$C:$C,0))),"",INDEX('Policy Characteristics'!F:F,MATCH($C130,'Policy Characteristics'!$C:$C,0)))</f>
        <v>0</v>
      </c>
      <c r="M130" s="362">
        <f>IF(ISBLANK(INDEX('Policy Characteristics'!G:G,MATCH($C130,'Policy Characteristics'!$C:$C,0))),"",INDEX('Policy Characteristics'!G:G,MATCH($C130,'Policy Characteristics'!$C:$C,0)))</f>
        <v>1</v>
      </c>
      <c r="N130" s="362">
        <f>IF(ISBLANK(INDEX('Policy Characteristics'!H:H,MATCH($C130,'Policy Characteristics'!$C:$C,0))),"",INDEX('Policy Characteristics'!H:H,MATCH($C130,'Policy Characteristics'!$C:$C,0)))</f>
        <v>0.01</v>
      </c>
      <c r="O130" s="340" t="str">
        <f>IF(ISBLANK(INDEX('Policy Characteristics'!I:I,MATCH($C130,'Policy Characteristics'!$C:$C,0))),"",INDEX('Policy Characteristics'!I:I,MATCH($C130,'Policy Characteristics'!$C:$C,0)))</f>
        <v>% of newly sold non-electric building components electrified</v>
      </c>
      <c r="P130" s="340"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0" s="340" t="str">
        <f>IF(ISBLANK(INDEX('Policy Characteristics'!K:K,MATCH($C130,'Policy Characteristics'!$C:$C,0))),"",INDEX('Policy Characteristics'!K:K,MATCH($C130,'Policy Characteristics'!$C:$C,0)))</f>
        <v>buildings-sector-main.html#component-elec</v>
      </c>
      <c r="R130" s="340" t="str">
        <f>IF(ISBLANK(INDEX('Policy Characteristics'!L:L,MATCH($C130,'Policy Characteristics'!$C:$C,0))),"",INDEX('Policy Characteristics'!L:L,MATCH($C130,'Policy Characteristics'!$C:$C,0)))</f>
        <v>building-component-electrification.html</v>
      </c>
    </row>
    <row r="131" spans="1:18" x14ac:dyDescent="0.25">
      <c r="A131" s="340" t="str">
        <f>IF(ISBLANK(INDEX('Policy Characteristics'!A:A,MATCH($C131,'Policy Characteristics'!$C:$C,0))),"",INDEX('Policy Characteristics'!A:A,MATCH($C131,'Policy Characteristics'!$C:$C,0)))</f>
        <v>Buildings and Appliances</v>
      </c>
      <c r="B131" s="340" t="str">
        <f>IF(ISBLANK(INDEX('Policy Characteristics'!B:B,MATCH($C131,'Policy Characteristics'!$C:$C,0))),"",INDEX('Policy Characteristics'!B:B,MATCH($C131,'Policy Characteristics'!$C:$C,0)))</f>
        <v>Building Component Electrification</v>
      </c>
      <c r="C131" s="344" t="str">
        <f t="shared" si="10"/>
        <v>Fraction of New Bldg Components Shifted to Other Fuels</v>
      </c>
      <c r="D131" s="53" t="s">
        <v>119</v>
      </c>
      <c r="E131" s="53" t="s">
        <v>292</v>
      </c>
      <c r="F131" s="53" t="s">
        <v>294</v>
      </c>
      <c r="G131" s="53" t="s">
        <v>125</v>
      </c>
      <c r="H131" s="54">
        <v>440</v>
      </c>
      <c r="I131" s="53" t="s">
        <v>45</v>
      </c>
      <c r="J131" s="342" t="str">
        <f>IF(ISBLANK(INDEX('Policy Characteristics'!D:D,MATCH($C131,'Policy Characteristics'!$C:$C,0))),"",INDEX('Policy Characteristics'!D:D,MATCH($C131,'Policy Characteristics'!$C:$C,0)))</f>
        <v>Building Component Electrification</v>
      </c>
      <c r="K131" s="340" t="str">
        <f>IF(ISBLANK(INDEX('Policy Characteristics'!E:E,MATCH($C131,'Policy Characteristics'!$C:$C,0))),"",INDEX('Policy Characteristics'!E:E,MATCH($C131,'Policy Characteristics'!$C:$C,0)))</f>
        <v>bldgs new component fuel shifting</v>
      </c>
      <c r="L131" s="362">
        <f>IF(ISBLANK(INDEX('Policy Characteristics'!F:F,MATCH($C131,'Policy Characteristics'!$C:$C,0))),"",INDEX('Policy Characteristics'!F:F,MATCH($C131,'Policy Characteristics'!$C:$C,0)))</f>
        <v>0</v>
      </c>
      <c r="M131" s="362">
        <f>IF(ISBLANK(INDEX('Policy Characteristics'!G:G,MATCH($C131,'Policy Characteristics'!$C:$C,0))),"",INDEX('Policy Characteristics'!G:G,MATCH($C131,'Policy Characteristics'!$C:$C,0)))</f>
        <v>1</v>
      </c>
      <c r="N131" s="362">
        <f>IF(ISBLANK(INDEX('Policy Characteristics'!H:H,MATCH($C131,'Policy Characteristics'!$C:$C,0))),"",INDEX('Policy Characteristics'!H:H,MATCH($C131,'Policy Characteristics'!$C:$C,0)))</f>
        <v>0.01</v>
      </c>
      <c r="O131" s="340" t="str">
        <f>IF(ISBLANK(INDEX('Policy Characteristics'!I:I,MATCH($C131,'Policy Characteristics'!$C:$C,0))),"",INDEX('Policy Characteristics'!I:I,MATCH($C131,'Policy Characteristics'!$C:$C,0)))</f>
        <v>% of newly sold non-electric building components electrified</v>
      </c>
      <c r="P131" s="340"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1" s="340" t="str">
        <f>IF(ISBLANK(INDEX('Policy Characteristics'!K:K,MATCH($C131,'Policy Characteristics'!$C:$C,0))),"",INDEX('Policy Characteristics'!K:K,MATCH($C131,'Policy Characteristics'!$C:$C,0)))</f>
        <v>buildings-sector-main.html#component-elec</v>
      </c>
      <c r="R131" s="340" t="str">
        <f>IF(ISBLANK(INDEX('Policy Characteristics'!L:L,MATCH($C131,'Policy Characteristics'!$C:$C,0))),"",INDEX('Policy Characteristics'!L:L,MATCH($C131,'Policy Characteristics'!$C:$C,0)))</f>
        <v>building-component-electrification.html</v>
      </c>
    </row>
    <row r="132" spans="1:18" ht="30" x14ac:dyDescent="0.25">
      <c r="A132" s="340" t="str">
        <f>IF(ISBLANK(INDEX('Policy Characteristics'!A:A,MATCH($C132,'Policy Characteristics'!$C:$C,0))),"",INDEX('Policy Characteristics'!A:A,MATCH($C132,'Policy Characteristics'!$C:$C,0)))</f>
        <v>Buildings and Appliances</v>
      </c>
      <c r="B132" s="340" t="str">
        <f>IF(ISBLANK(INDEX('Policy Characteristics'!B:B,MATCH($C132,'Policy Characteristics'!$C:$C,0))),"",INDEX('Policy Characteristics'!B:B,MATCH($C132,'Policy Characteristics'!$C:$C,0)))</f>
        <v>Building Component Electrification</v>
      </c>
      <c r="C132" s="344" t="str">
        <f t="shared" si="10"/>
        <v>Fraction of New Bldg Components Shifted to Other Fuels</v>
      </c>
      <c r="D132" s="53" t="s">
        <v>120</v>
      </c>
      <c r="E132" s="53" t="s">
        <v>292</v>
      </c>
      <c r="F132" s="53" t="s">
        <v>294</v>
      </c>
      <c r="G132" s="53" t="s">
        <v>126</v>
      </c>
      <c r="H132" s="54">
        <v>441</v>
      </c>
      <c r="I132" s="53" t="s">
        <v>46</v>
      </c>
      <c r="J132" s="342" t="str">
        <f>IF(ISBLANK(INDEX('Policy Characteristics'!D:D,MATCH($C132,'Policy Characteristics'!$C:$C,0))),"",INDEX('Policy Characteristics'!D:D,MATCH($C132,'Policy Characteristics'!$C:$C,0)))</f>
        <v>Building Component Electrification</v>
      </c>
      <c r="K132" s="340" t="str">
        <f>IF(ISBLANK(INDEX('Policy Characteristics'!E:E,MATCH($C132,'Policy Characteristics'!$C:$C,0))),"",INDEX('Policy Characteristics'!E:E,MATCH($C132,'Policy Characteristics'!$C:$C,0)))</f>
        <v>bldgs new component fuel shifting</v>
      </c>
      <c r="L132" s="362">
        <f>IF(ISBLANK(INDEX('Policy Characteristics'!F:F,MATCH($C132,'Policy Characteristics'!$C:$C,0))),"",INDEX('Policy Characteristics'!F:F,MATCH($C132,'Policy Characteristics'!$C:$C,0)))</f>
        <v>0</v>
      </c>
      <c r="M132" s="362">
        <f>IF(ISBLANK(INDEX('Policy Characteristics'!G:G,MATCH($C132,'Policy Characteristics'!$C:$C,0))),"",INDEX('Policy Characteristics'!G:G,MATCH($C132,'Policy Characteristics'!$C:$C,0)))</f>
        <v>1</v>
      </c>
      <c r="N132" s="362">
        <f>IF(ISBLANK(INDEX('Policy Characteristics'!H:H,MATCH($C132,'Policy Characteristics'!$C:$C,0))),"",INDEX('Policy Characteristics'!H:H,MATCH($C132,'Policy Characteristics'!$C:$C,0)))</f>
        <v>0.01</v>
      </c>
      <c r="O132" s="340" t="str">
        <f>IF(ISBLANK(INDEX('Policy Characteristics'!I:I,MATCH($C132,'Policy Characteristics'!$C:$C,0))),"",INDEX('Policy Characteristics'!I:I,MATCH($C132,'Policy Characteristics'!$C:$C,0)))</f>
        <v>% of newly sold non-electric building components electrified</v>
      </c>
      <c r="P132" s="340"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2" s="340" t="str">
        <f>IF(ISBLANK(INDEX('Policy Characteristics'!K:K,MATCH($C132,'Policy Characteristics'!$C:$C,0))),"",INDEX('Policy Characteristics'!K:K,MATCH($C132,'Policy Characteristics'!$C:$C,0)))</f>
        <v>buildings-sector-main.html#component-elec</v>
      </c>
      <c r="R132" s="340" t="str">
        <f>IF(ISBLANK(INDEX('Policy Characteristics'!L:L,MATCH($C132,'Policy Characteristics'!$C:$C,0))),"",INDEX('Policy Characteristics'!L:L,MATCH($C132,'Policy Characteristics'!$C:$C,0)))</f>
        <v>building-component-electrification.html</v>
      </c>
    </row>
    <row r="133" spans="1:18" x14ac:dyDescent="0.25">
      <c r="A133" s="340" t="str">
        <f>IF(ISBLANK(INDEX('Policy Characteristics'!A:A,MATCH($C133,'Policy Characteristics'!$C:$C,0))),"",INDEX('Policy Characteristics'!A:A,MATCH($C133,'Policy Characteristics'!$C:$C,0)))</f>
        <v>Buildings and Appliances</v>
      </c>
      <c r="B133" s="340" t="str">
        <f>IF(ISBLANK(INDEX('Policy Characteristics'!B:B,MATCH($C133,'Policy Characteristics'!$C:$C,0))),"",INDEX('Policy Characteristics'!B:B,MATCH($C133,'Policy Characteristics'!$C:$C,0)))</f>
        <v>Building Component Electrification</v>
      </c>
      <c r="C133" s="344" t="str">
        <f t="shared" si="10"/>
        <v>Fraction of New Bldg Components Shifted to Other Fuels</v>
      </c>
      <c r="D133" s="53" t="s">
        <v>122</v>
      </c>
      <c r="E133" s="53" t="s">
        <v>292</v>
      </c>
      <c r="F133" s="53" t="s">
        <v>294</v>
      </c>
      <c r="G133" s="53" t="s">
        <v>128</v>
      </c>
      <c r="H133" s="54">
        <v>442</v>
      </c>
      <c r="I133" s="53" t="s">
        <v>46</v>
      </c>
      <c r="J133" s="342" t="str">
        <f>IF(ISBLANK(INDEX('Policy Characteristics'!D:D,MATCH($C133,'Policy Characteristics'!$C:$C,0))),"",INDEX('Policy Characteristics'!D:D,MATCH($C133,'Policy Characteristics'!$C:$C,0)))</f>
        <v>Building Component Electrification</v>
      </c>
      <c r="K133" s="340" t="str">
        <f>IF(ISBLANK(INDEX('Policy Characteristics'!E:E,MATCH($C133,'Policy Characteristics'!$C:$C,0))),"",INDEX('Policy Characteristics'!E:E,MATCH($C133,'Policy Characteristics'!$C:$C,0)))</f>
        <v>bldgs new component fuel shifting</v>
      </c>
      <c r="L133" s="362">
        <f>IF(ISBLANK(INDEX('Policy Characteristics'!F:F,MATCH($C133,'Policy Characteristics'!$C:$C,0))),"",INDEX('Policy Characteristics'!F:F,MATCH($C133,'Policy Characteristics'!$C:$C,0)))</f>
        <v>0</v>
      </c>
      <c r="M133" s="362">
        <f>IF(ISBLANK(INDEX('Policy Characteristics'!G:G,MATCH($C133,'Policy Characteristics'!$C:$C,0))),"",INDEX('Policy Characteristics'!G:G,MATCH($C133,'Policy Characteristics'!$C:$C,0)))</f>
        <v>1</v>
      </c>
      <c r="N133" s="362">
        <f>IF(ISBLANK(INDEX('Policy Characteristics'!H:H,MATCH($C133,'Policy Characteristics'!$C:$C,0))),"",INDEX('Policy Characteristics'!H:H,MATCH($C133,'Policy Characteristics'!$C:$C,0)))</f>
        <v>0.01</v>
      </c>
      <c r="O133" s="340" t="str">
        <f>IF(ISBLANK(INDEX('Policy Characteristics'!I:I,MATCH($C133,'Policy Characteristics'!$C:$C,0))),"",INDEX('Policy Characteristics'!I:I,MATCH($C133,'Policy Characteristics'!$C:$C,0)))</f>
        <v>% of newly sold non-electric building components electrified</v>
      </c>
      <c r="P133" s="340"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3" s="340" t="str">
        <f>IF(ISBLANK(INDEX('Policy Characteristics'!K:K,MATCH($C133,'Policy Characteristics'!$C:$C,0))),"",INDEX('Policy Characteristics'!K:K,MATCH($C133,'Policy Characteristics'!$C:$C,0)))</f>
        <v>buildings-sector-main.html#component-elec</v>
      </c>
      <c r="R133" s="340" t="str">
        <f>IF(ISBLANK(INDEX('Policy Characteristics'!L:L,MATCH($C133,'Policy Characteristics'!$C:$C,0))),"",INDEX('Policy Characteristics'!L:L,MATCH($C133,'Policy Characteristics'!$C:$C,0)))</f>
        <v>building-component-electrification.html</v>
      </c>
    </row>
    <row r="134" spans="1:18" x14ac:dyDescent="0.25">
      <c r="A134" s="340" t="str">
        <f>IF(ISBLANK(INDEX('Policy Characteristics'!A:A,MATCH($C134,'Policy Characteristics'!$C:$C,0))),"",INDEX('Policy Characteristics'!A:A,MATCH($C134,'Policy Characteristics'!$C:$C,0)))</f>
        <v>Buildings and Appliances</v>
      </c>
      <c r="B134" s="340" t="str">
        <f>IF(ISBLANK(INDEX('Policy Characteristics'!B:B,MATCH($C134,'Policy Characteristics'!$C:$C,0))),"",INDEX('Policy Characteristics'!B:B,MATCH($C134,'Policy Characteristics'!$C:$C,0)))</f>
        <v>Building Component Electrification</v>
      </c>
      <c r="C134" s="344" t="str">
        <f t="shared" si="10"/>
        <v>Fraction of New Bldg Components Shifted to Other Fuels</v>
      </c>
      <c r="D134" s="53" t="s">
        <v>123</v>
      </c>
      <c r="E134" s="53" t="s">
        <v>292</v>
      </c>
      <c r="F134" s="53" t="s">
        <v>294</v>
      </c>
      <c r="G134" s="53" t="s">
        <v>129</v>
      </c>
      <c r="H134" s="54">
        <v>443</v>
      </c>
      <c r="I134" s="53" t="s">
        <v>45</v>
      </c>
      <c r="J134" s="342" t="str">
        <f>IF(ISBLANK(INDEX('Policy Characteristics'!D:D,MATCH($C134,'Policy Characteristics'!$C:$C,0))),"",INDEX('Policy Characteristics'!D:D,MATCH($C134,'Policy Characteristics'!$C:$C,0)))</f>
        <v>Building Component Electrification</v>
      </c>
      <c r="K134" s="340" t="str">
        <f>IF(ISBLANK(INDEX('Policy Characteristics'!E:E,MATCH($C134,'Policy Characteristics'!$C:$C,0))),"",INDEX('Policy Characteristics'!E:E,MATCH($C134,'Policy Characteristics'!$C:$C,0)))</f>
        <v>bldgs new component fuel shifting</v>
      </c>
      <c r="L134" s="362">
        <f>IF(ISBLANK(INDEX('Policy Characteristics'!F:F,MATCH($C134,'Policy Characteristics'!$C:$C,0))),"",INDEX('Policy Characteristics'!F:F,MATCH($C134,'Policy Characteristics'!$C:$C,0)))</f>
        <v>0</v>
      </c>
      <c r="M134" s="362">
        <f>IF(ISBLANK(INDEX('Policy Characteristics'!G:G,MATCH($C134,'Policy Characteristics'!$C:$C,0))),"",INDEX('Policy Characteristics'!G:G,MATCH($C134,'Policy Characteristics'!$C:$C,0)))</f>
        <v>1</v>
      </c>
      <c r="N134" s="362">
        <f>IF(ISBLANK(INDEX('Policy Characteristics'!H:H,MATCH($C134,'Policy Characteristics'!$C:$C,0))),"",INDEX('Policy Characteristics'!H:H,MATCH($C134,'Policy Characteristics'!$C:$C,0)))</f>
        <v>0.01</v>
      </c>
      <c r="O134" s="340" t="str">
        <f>IF(ISBLANK(INDEX('Policy Characteristics'!I:I,MATCH($C134,'Policy Characteristics'!$C:$C,0))),"",INDEX('Policy Characteristics'!I:I,MATCH($C134,'Policy Characteristics'!$C:$C,0)))</f>
        <v>% of newly sold non-electric building components electrified</v>
      </c>
      <c r="P134" s="340"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4" s="340" t="str">
        <f>IF(ISBLANK(INDEX('Policy Characteristics'!K:K,MATCH($C134,'Policy Characteristics'!$C:$C,0))),"",INDEX('Policy Characteristics'!K:K,MATCH($C134,'Policy Characteristics'!$C:$C,0)))</f>
        <v>buildings-sector-main.html#component-elec</v>
      </c>
      <c r="R134" s="340" t="str">
        <f>IF(ISBLANK(INDEX('Policy Characteristics'!L:L,MATCH($C134,'Policy Characteristics'!$C:$C,0))),"",INDEX('Policy Characteristics'!L:L,MATCH($C134,'Policy Characteristics'!$C:$C,0)))</f>
        <v>building-component-electrification.html</v>
      </c>
    </row>
    <row r="135" spans="1:18" x14ac:dyDescent="0.25">
      <c r="A135" s="340" t="str">
        <f>IF(ISBLANK(INDEX('Policy Characteristics'!A:A,MATCH($C135,'Policy Characteristics'!$C:$C,0))),"",INDEX('Policy Characteristics'!A:A,MATCH($C135,'Policy Characteristics'!$C:$C,0)))</f>
        <v>Buildings and Appliances</v>
      </c>
      <c r="B135" s="340" t="str">
        <f>IF(ISBLANK(INDEX('Policy Characteristics'!B:B,MATCH($C135,'Policy Characteristics'!$C:$C,0))),"",INDEX('Policy Characteristics'!B:B,MATCH($C135,'Policy Characteristics'!$C:$C,0)))</f>
        <v>Building Component Electrification</v>
      </c>
      <c r="C135" s="344" t="str">
        <f t="shared" si="10"/>
        <v>Fraction of New Bldg Components Shifted to Other Fuels</v>
      </c>
      <c r="D135" s="53" t="s">
        <v>124</v>
      </c>
      <c r="E135" s="53" t="s">
        <v>292</v>
      </c>
      <c r="F135" s="53" t="s">
        <v>294</v>
      </c>
      <c r="G135" s="53" t="s">
        <v>130</v>
      </c>
      <c r="H135" s="54">
        <v>444</v>
      </c>
      <c r="I135" s="53" t="s">
        <v>45</v>
      </c>
      <c r="J135" s="342" t="str">
        <f>IF(ISBLANK(INDEX('Policy Characteristics'!D:D,MATCH($C135,'Policy Characteristics'!$C:$C,0))),"",INDEX('Policy Characteristics'!D:D,MATCH($C135,'Policy Characteristics'!$C:$C,0)))</f>
        <v>Building Component Electrification</v>
      </c>
      <c r="K135" s="340" t="str">
        <f>IF(ISBLANK(INDEX('Policy Characteristics'!E:E,MATCH($C135,'Policy Characteristics'!$C:$C,0))),"",INDEX('Policy Characteristics'!E:E,MATCH($C135,'Policy Characteristics'!$C:$C,0)))</f>
        <v>bldgs new component fuel shifting</v>
      </c>
      <c r="L135" s="362">
        <f>IF(ISBLANK(INDEX('Policy Characteristics'!F:F,MATCH($C135,'Policy Characteristics'!$C:$C,0))),"",INDEX('Policy Characteristics'!F:F,MATCH($C135,'Policy Characteristics'!$C:$C,0)))</f>
        <v>0</v>
      </c>
      <c r="M135" s="362">
        <f>IF(ISBLANK(INDEX('Policy Characteristics'!G:G,MATCH($C135,'Policy Characteristics'!$C:$C,0))),"",INDEX('Policy Characteristics'!G:G,MATCH($C135,'Policy Characteristics'!$C:$C,0)))</f>
        <v>1</v>
      </c>
      <c r="N135" s="362">
        <f>IF(ISBLANK(INDEX('Policy Characteristics'!H:H,MATCH($C135,'Policy Characteristics'!$C:$C,0))),"",INDEX('Policy Characteristics'!H:H,MATCH($C135,'Policy Characteristics'!$C:$C,0)))</f>
        <v>0.01</v>
      </c>
      <c r="O135" s="340" t="str">
        <f>IF(ISBLANK(INDEX('Policy Characteristics'!I:I,MATCH($C135,'Policy Characteristics'!$C:$C,0))),"",INDEX('Policy Characteristics'!I:I,MATCH($C135,'Policy Characteristics'!$C:$C,0)))</f>
        <v>% of newly sold non-electric building components electrified</v>
      </c>
      <c r="P135" s="340"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5" s="340" t="str">
        <f>IF(ISBLANK(INDEX('Policy Characteristics'!K:K,MATCH($C135,'Policy Characteristics'!$C:$C,0))),"",INDEX('Policy Characteristics'!K:K,MATCH($C135,'Policy Characteristics'!$C:$C,0)))</f>
        <v>buildings-sector-main.html#component-elec</v>
      </c>
      <c r="R135" s="340" t="str">
        <f>IF(ISBLANK(INDEX('Policy Characteristics'!L:L,MATCH($C135,'Policy Characteristics'!$C:$C,0))),"",INDEX('Policy Characteristics'!L:L,MATCH($C135,'Policy Characteristics'!$C:$C,0)))</f>
        <v>building-component-electrification.html</v>
      </c>
    </row>
    <row r="136" spans="1:18" x14ac:dyDescent="0.25">
      <c r="A136" s="340" t="str">
        <f>IF(ISBLANK(INDEX('Policy Characteristics'!A:A,MATCH($C136,'Policy Characteristics'!$C:$C,0))),"",INDEX('Policy Characteristics'!A:A,MATCH($C136,'Policy Characteristics'!$C:$C,0)))</f>
        <v>Buildings and Appliances</v>
      </c>
      <c r="B136" s="340" t="str">
        <f>IF(ISBLANK(INDEX('Policy Characteristics'!B:B,MATCH($C136,'Policy Characteristics'!$C:$C,0))),"",INDEX('Policy Characteristics'!B:B,MATCH($C136,'Policy Characteristics'!$C:$C,0)))</f>
        <v>Building Component Electrification</v>
      </c>
      <c r="C136" s="344" t="str">
        <f t="shared" si="10"/>
        <v>Fraction of New Bldg Components Shifted to Other Fuels</v>
      </c>
      <c r="D136" s="53" t="s">
        <v>119</v>
      </c>
      <c r="E136" s="53" t="s">
        <v>293</v>
      </c>
      <c r="F136" s="53" t="s">
        <v>173</v>
      </c>
      <c r="G136" s="53" t="s">
        <v>125</v>
      </c>
      <c r="H136" s="54">
        <v>445</v>
      </c>
      <c r="I136" s="53" t="s">
        <v>45</v>
      </c>
      <c r="J136" s="342" t="str">
        <f>IF(ISBLANK(INDEX('Policy Characteristics'!D:D,MATCH($C136,'Policy Characteristics'!$C:$C,0))),"",INDEX('Policy Characteristics'!D:D,MATCH($C136,'Policy Characteristics'!$C:$C,0)))</f>
        <v>Building Component Electrification</v>
      </c>
      <c r="K136" s="340" t="str">
        <f>IF(ISBLANK(INDEX('Policy Characteristics'!E:E,MATCH($C136,'Policy Characteristics'!$C:$C,0))),"",INDEX('Policy Characteristics'!E:E,MATCH($C136,'Policy Characteristics'!$C:$C,0)))</f>
        <v>bldgs new component fuel shifting</v>
      </c>
      <c r="L136" s="362">
        <f>IF(ISBLANK(INDEX('Policy Characteristics'!F:F,MATCH($C136,'Policy Characteristics'!$C:$C,0))),"",INDEX('Policy Characteristics'!F:F,MATCH($C136,'Policy Characteristics'!$C:$C,0)))</f>
        <v>0</v>
      </c>
      <c r="M136" s="362">
        <f>IF(ISBLANK(INDEX('Policy Characteristics'!G:G,MATCH($C136,'Policy Characteristics'!$C:$C,0))),"",INDEX('Policy Characteristics'!G:G,MATCH($C136,'Policy Characteristics'!$C:$C,0)))</f>
        <v>1</v>
      </c>
      <c r="N136" s="362">
        <f>IF(ISBLANK(INDEX('Policy Characteristics'!H:H,MATCH($C136,'Policy Characteristics'!$C:$C,0))),"",INDEX('Policy Characteristics'!H:H,MATCH($C136,'Policy Characteristics'!$C:$C,0)))</f>
        <v>0.01</v>
      </c>
      <c r="O136" s="340" t="str">
        <f>IF(ISBLANK(INDEX('Policy Characteristics'!I:I,MATCH($C136,'Policy Characteristics'!$C:$C,0))),"",INDEX('Policy Characteristics'!I:I,MATCH($C136,'Policy Characteristics'!$C:$C,0)))</f>
        <v>% of newly sold non-electric building components electrified</v>
      </c>
      <c r="P136" s="340"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6" s="340" t="str">
        <f>IF(ISBLANK(INDEX('Policy Characteristics'!K:K,MATCH($C136,'Policy Characteristics'!$C:$C,0))),"",INDEX('Policy Characteristics'!K:K,MATCH($C136,'Policy Characteristics'!$C:$C,0)))</f>
        <v>buildings-sector-main.html#component-elec</v>
      </c>
      <c r="R136" s="340" t="str">
        <f>IF(ISBLANK(INDEX('Policy Characteristics'!L:L,MATCH($C136,'Policy Characteristics'!$C:$C,0))),"",INDEX('Policy Characteristics'!L:L,MATCH($C136,'Policy Characteristics'!$C:$C,0)))</f>
        <v>building-component-electrification.html</v>
      </c>
    </row>
    <row r="137" spans="1:18" ht="30" x14ac:dyDescent="0.25">
      <c r="A137" s="340" t="str">
        <f>IF(ISBLANK(INDEX('Policy Characteristics'!A:A,MATCH($C137,'Policy Characteristics'!$C:$C,0))),"",INDEX('Policy Characteristics'!A:A,MATCH($C137,'Policy Characteristics'!$C:$C,0)))</f>
        <v>Buildings and Appliances</v>
      </c>
      <c r="B137" s="340" t="str">
        <f>IF(ISBLANK(INDEX('Policy Characteristics'!B:B,MATCH($C137,'Policy Characteristics'!$C:$C,0))),"",INDEX('Policy Characteristics'!B:B,MATCH($C137,'Policy Characteristics'!$C:$C,0)))</f>
        <v>Building Component Electrification</v>
      </c>
      <c r="C137" s="344" t="str">
        <f t="shared" si="10"/>
        <v>Fraction of New Bldg Components Shifted to Other Fuels</v>
      </c>
      <c r="D137" s="53" t="s">
        <v>120</v>
      </c>
      <c r="E137" s="53" t="s">
        <v>293</v>
      </c>
      <c r="F137" s="53" t="s">
        <v>173</v>
      </c>
      <c r="G137" s="53" t="s">
        <v>126</v>
      </c>
      <c r="H137" s="54">
        <v>446</v>
      </c>
      <c r="I137" s="53" t="s">
        <v>46</v>
      </c>
      <c r="J137" s="342" t="str">
        <f>IF(ISBLANK(INDEX('Policy Characteristics'!D:D,MATCH($C137,'Policy Characteristics'!$C:$C,0))),"",INDEX('Policy Characteristics'!D:D,MATCH($C137,'Policy Characteristics'!$C:$C,0)))</f>
        <v>Building Component Electrification</v>
      </c>
      <c r="K137" s="340" t="str">
        <f>IF(ISBLANK(INDEX('Policy Characteristics'!E:E,MATCH($C137,'Policy Characteristics'!$C:$C,0))),"",INDEX('Policy Characteristics'!E:E,MATCH($C137,'Policy Characteristics'!$C:$C,0)))</f>
        <v>bldgs new component fuel shifting</v>
      </c>
      <c r="L137" s="362">
        <f>IF(ISBLANK(INDEX('Policy Characteristics'!F:F,MATCH($C137,'Policy Characteristics'!$C:$C,0))),"",INDEX('Policy Characteristics'!F:F,MATCH($C137,'Policy Characteristics'!$C:$C,0)))</f>
        <v>0</v>
      </c>
      <c r="M137" s="362">
        <f>IF(ISBLANK(INDEX('Policy Characteristics'!G:G,MATCH($C137,'Policy Characteristics'!$C:$C,0))),"",INDEX('Policy Characteristics'!G:G,MATCH($C137,'Policy Characteristics'!$C:$C,0)))</f>
        <v>1</v>
      </c>
      <c r="N137" s="362">
        <f>IF(ISBLANK(INDEX('Policy Characteristics'!H:H,MATCH($C137,'Policy Characteristics'!$C:$C,0))),"",INDEX('Policy Characteristics'!H:H,MATCH($C137,'Policy Characteristics'!$C:$C,0)))</f>
        <v>0.01</v>
      </c>
      <c r="O137" s="340" t="str">
        <f>IF(ISBLANK(INDEX('Policy Characteristics'!I:I,MATCH($C137,'Policy Characteristics'!$C:$C,0))),"",INDEX('Policy Characteristics'!I:I,MATCH($C137,'Policy Characteristics'!$C:$C,0)))</f>
        <v>% of newly sold non-electric building components electrified</v>
      </c>
      <c r="P137" s="340"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7" s="340" t="str">
        <f>IF(ISBLANK(INDEX('Policy Characteristics'!K:K,MATCH($C137,'Policy Characteristics'!$C:$C,0))),"",INDEX('Policy Characteristics'!K:K,MATCH($C137,'Policy Characteristics'!$C:$C,0)))</f>
        <v>buildings-sector-main.html#component-elec</v>
      </c>
      <c r="R137" s="340" t="str">
        <f>IF(ISBLANK(INDEX('Policy Characteristics'!L:L,MATCH($C137,'Policy Characteristics'!$C:$C,0))),"",INDEX('Policy Characteristics'!L:L,MATCH($C137,'Policy Characteristics'!$C:$C,0)))</f>
        <v>building-component-electrification.html</v>
      </c>
    </row>
    <row r="138" spans="1:18" x14ac:dyDescent="0.25">
      <c r="A138" s="340" t="str">
        <f>IF(ISBLANK(INDEX('Policy Characteristics'!A:A,MATCH($C138,'Policy Characteristics'!$C:$C,0))),"",INDEX('Policy Characteristics'!A:A,MATCH($C138,'Policy Characteristics'!$C:$C,0)))</f>
        <v>Buildings and Appliances</v>
      </c>
      <c r="B138" s="340" t="str">
        <f>IF(ISBLANK(INDEX('Policy Characteristics'!B:B,MATCH($C138,'Policy Characteristics'!$C:$C,0))),"",INDEX('Policy Characteristics'!B:B,MATCH($C138,'Policy Characteristics'!$C:$C,0)))</f>
        <v>Building Component Electrification</v>
      </c>
      <c r="C138" s="344" t="str">
        <f t="shared" si="10"/>
        <v>Fraction of New Bldg Components Shifted to Other Fuels</v>
      </c>
      <c r="D138" s="53" t="s">
        <v>122</v>
      </c>
      <c r="E138" s="53" t="s">
        <v>293</v>
      </c>
      <c r="F138" s="53" t="s">
        <v>173</v>
      </c>
      <c r="G138" s="53" t="s">
        <v>128</v>
      </c>
      <c r="H138" s="54">
        <v>447</v>
      </c>
      <c r="I138" s="53" t="s">
        <v>46</v>
      </c>
      <c r="J138" s="342" t="str">
        <f>IF(ISBLANK(INDEX('Policy Characteristics'!D:D,MATCH($C138,'Policy Characteristics'!$C:$C,0))),"",INDEX('Policy Characteristics'!D:D,MATCH($C138,'Policy Characteristics'!$C:$C,0)))</f>
        <v>Building Component Electrification</v>
      </c>
      <c r="K138" s="340" t="str">
        <f>IF(ISBLANK(INDEX('Policy Characteristics'!E:E,MATCH($C138,'Policy Characteristics'!$C:$C,0))),"",INDEX('Policy Characteristics'!E:E,MATCH($C138,'Policy Characteristics'!$C:$C,0)))</f>
        <v>bldgs new component fuel shifting</v>
      </c>
      <c r="L138" s="362">
        <f>IF(ISBLANK(INDEX('Policy Characteristics'!F:F,MATCH($C138,'Policy Characteristics'!$C:$C,0))),"",INDEX('Policy Characteristics'!F:F,MATCH($C138,'Policy Characteristics'!$C:$C,0)))</f>
        <v>0</v>
      </c>
      <c r="M138" s="362">
        <f>IF(ISBLANK(INDEX('Policy Characteristics'!G:G,MATCH($C138,'Policy Characteristics'!$C:$C,0))),"",INDEX('Policy Characteristics'!G:G,MATCH($C138,'Policy Characteristics'!$C:$C,0)))</f>
        <v>1</v>
      </c>
      <c r="N138" s="362">
        <f>IF(ISBLANK(INDEX('Policy Characteristics'!H:H,MATCH($C138,'Policy Characteristics'!$C:$C,0))),"",INDEX('Policy Characteristics'!H:H,MATCH($C138,'Policy Characteristics'!$C:$C,0)))</f>
        <v>0.01</v>
      </c>
      <c r="O138" s="340" t="str">
        <f>IF(ISBLANK(INDEX('Policy Characteristics'!I:I,MATCH($C138,'Policy Characteristics'!$C:$C,0))),"",INDEX('Policy Characteristics'!I:I,MATCH($C138,'Policy Characteristics'!$C:$C,0)))</f>
        <v>% of newly sold non-electric building components electrified</v>
      </c>
      <c r="P138" s="340"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8" s="340" t="str">
        <f>IF(ISBLANK(INDEX('Policy Characteristics'!K:K,MATCH($C138,'Policy Characteristics'!$C:$C,0))),"",INDEX('Policy Characteristics'!K:K,MATCH($C138,'Policy Characteristics'!$C:$C,0)))</f>
        <v>buildings-sector-main.html#component-elec</v>
      </c>
      <c r="R138" s="340" t="str">
        <f>IF(ISBLANK(INDEX('Policy Characteristics'!L:L,MATCH($C138,'Policy Characteristics'!$C:$C,0))),"",INDEX('Policy Characteristics'!L:L,MATCH($C138,'Policy Characteristics'!$C:$C,0)))</f>
        <v>building-component-electrification.html</v>
      </c>
    </row>
    <row r="139" spans="1:18" x14ac:dyDescent="0.25">
      <c r="A139" s="340" t="str">
        <f>IF(ISBLANK(INDEX('Policy Characteristics'!A:A,MATCH($C139,'Policy Characteristics'!$C:$C,0))),"",INDEX('Policy Characteristics'!A:A,MATCH($C139,'Policy Characteristics'!$C:$C,0)))</f>
        <v>Buildings and Appliances</v>
      </c>
      <c r="B139" s="340" t="str">
        <f>IF(ISBLANK(INDEX('Policy Characteristics'!B:B,MATCH($C139,'Policy Characteristics'!$C:$C,0))),"",INDEX('Policy Characteristics'!B:B,MATCH($C139,'Policy Characteristics'!$C:$C,0)))</f>
        <v>Building Component Electrification</v>
      </c>
      <c r="C139" s="344" t="str">
        <f t="shared" si="10"/>
        <v>Fraction of New Bldg Components Shifted to Other Fuels</v>
      </c>
      <c r="D139" s="53" t="s">
        <v>123</v>
      </c>
      <c r="E139" s="53" t="s">
        <v>293</v>
      </c>
      <c r="F139" s="53" t="s">
        <v>173</v>
      </c>
      <c r="G139" s="53" t="s">
        <v>129</v>
      </c>
      <c r="H139" s="54">
        <v>448</v>
      </c>
      <c r="I139" s="53" t="s">
        <v>45</v>
      </c>
      <c r="J139" s="342" t="str">
        <f>IF(ISBLANK(INDEX('Policy Characteristics'!D:D,MATCH($C139,'Policy Characteristics'!$C:$C,0))),"",INDEX('Policy Characteristics'!D:D,MATCH($C139,'Policy Characteristics'!$C:$C,0)))</f>
        <v>Building Component Electrification</v>
      </c>
      <c r="K139" s="340" t="str">
        <f>IF(ISBLANK(INDEX('Policy Characteristics'!E:E,MATCH($C139,'Policy Characteristics'!$C:$C,0))),"",INDEX('Policy Characteristics'!E:E,MATCH($C139,'Policy Characteristics'!$C:$C,0)))</f>
        <v>bldgs new component fuel shifting</v>
      </c>
      <c r="L139" s="362">
        <f>IF(ISBLANK(INDEX('Policy Characteristics'!F:F,MATCH($C139,'Policy Characteristics'!$C:$C,0))),"",INDEX('Policy Characteristics'!F:F,MATCH($C139,'Policy Characteristics'!$C:$C,0)))</f>
        <v>0</v>
      </c>
      <c r="M139" s="362">
        <f>IF(ISBLANK(INDEX('Policy Characteristics'!G:G,MATCH($C139,'Policy Characteristics'!$C:$C,0))),"",INDEX('Policy Characteristics'!G:G,MATCH($C139,'Policy Characteristics'!$C:$C,0)))</f>
        <v>1</v>
      </c>
      <c r="N139" s="362">
        <f>IF(ISBLANK(INDEX('Policy Characteristics'!H:H,MATCH($C139,'Policy Characteristics'!$C:$C,0))),"",INDEX('Policy Characteristics'!H:H,MATCH($C139,'Policy Characteristics'!$C:$C,0)))</f>
        <v>0.01</v>
      </c>
      <c r="O139" s="340" t="str">
        <f>IF(ISBLANK(INDEX('Policy Characteristics'!I:I,MATCH($C139,'Policy Characteristics'!$C:$C,0))),"",INDEX('Policy Characteristics'!I:I,MATCH($C139,'Policy Characteristics'!$C:$C,0)))</f>
        <v>% of newly sold non-electric building components electrified</v>
      </c>
      <c r="P139" s="340"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9" s="340" t="str">
        <f>IF(ISBLANK(INDEX('Policy Characteristics'!K:K,MATCH($C139,'Policy Characteristics'!$C:$C,0))),"",INDEX('Policy Characteristics'!K:K,MATCH($C139,'Policy Characteristics'!$C:$C,0)))</f>
        <v>buildings-sector-main.html#component-elec</v>
      </c>
      <c r="R139" s="340" t="str">
        <f>IF(ISBLANK(INDEX('Policy Characteristics'!L:L,MATCH($C139,'Policy Characteristics'!$C:$C,0))),"",INDEX('Policy Characteristics'!L:L,MATCH($C139,'Policy Characteristics'!$C:$C,0)))</f>
        <v>building-component-electrification.html</v>
      </c>
    </row>
    <row r="140" spans="1:18" s="1" customFormat="1" x14ac:dyDescent="0.25">
      <c r="A140" s="340" t="str">
        <f>IF(ISBLANK(INDEX('Policy Characteristics'!A:A,MATCH($C140,'Policy Characteristics'!$C:$C,0))),"",INDEX('Policy Characteristics'!A:A,MATCH($C140,'Policy Characteristics'!$C:$C,0)))</f>
        <v>Buildings and Appliances</v>
      </c>
      <c r="B140" s="340" t="str">
        <f>IF(ISBLANK(INDEX('Policy Characteristics'!B:B,MATCH($C140,'Policy Characteristics'!$C:$C,0))),"",INDEX('Policy Characteristics'!B:B,MATCH($C140,'Policy Characteristics'!$C:$C,0)))</f>
        <v>Building Component Electrification</v>
      </c>
      <c r="C140" s="344" t="str">
        <f t="shared" ref="C140" si="11">C$126</f>
        <v>Fraction of New Bldg Components Shifted to Other Fuels</v>
      </c>
      <c r="D140" s="53" t="s">
        <v>124</v>
      </c>
      <c r="E140" s="53" t="s">
        <v>293</v>
      </c>
      <c r="F140" s="53" t="s">
        <v>173</v>
      </c>
      <c r="G140" s="53" t="s">
        <v>130</v>
      </c>
      <c r="H140" s="54">
        <v>449</v>
      </c>
      <c r="I140" s="53" t="s">
        <v>45</v>
      </c>
      <c r="J140" s="342" t="str">
        <f>IF(ISBLANK(INDEX('Policy Characteristics'!D:D,MATCH($C140,'Policy Characteristics'!$C:$C,0))),"",INDEX('Policy Characteristics'!D:D,MATCH($C140,'Policy Characteristics'!$C:$C,0)))</f>
        <v>Building Component Electrification</v>
      </c>
      <c r="K140" s="340" t="str">
        <f>IF(ISBLANK(INDEX('Policy Characteristics'!E:E,MATCH($C140,'Policy Characteristics'!$C:$C,0))),"",INDEX('Policy Characteristics'!E:E,MATCH($C140,'Policy Characteristics'!$C:$C,0)))</f>
        <v>bldgs new component fuel shifting</v>
      </c>
      <c r="L140" s="362">
        <f>IF(ISBLANK(INDEX('Policy Characteristics'!F:F,MATCH($C140,'Policy Characteristics'!$C:$C,0))),"",INDEX('Policy Characteristics'!F:F,MATCH($C140,'Policy Characteristics'!$C:$C,0)))</f>
        <v>0</v>
      </c>
      <c r="M140" s="362">
        <f>IF(ISBLANK(INDEX('Policy Characteristics'!G:G,MATCH($C140,'Policy Characteristics'!$C:$C,0))),"",INDEX('Policy Characteristics'!G:G,MATCH($C140,'Policy Characteristics'!$C:$C,0)))</f>
        <v>1</v>
      </c>
      <c r="N140" s="362">
        <f>IF(ISBLANK(INDEX('Policy Characteristics'!H:H,MATCH($C140,'Policy Characteristics'!$C:$C,0))),"",INDEX('Policy Characteristics'!H:H,MATCH($C140,'Policy Characteristics'!$C:$C,0)))</f>
        <v>0.01</v>
      </c>
      <c r="O140" s="340" t="str">
        <f>IF(ISBLANK(INDEX('Policy Characteristics'!I:I,MATCH($C140,'Policy Characteristics'!$C:$C,0))),"",INDEX('Policy Characteristics'!I:I,MATCH($C140,'Policy Characteristics'!$C:$C,0)))</f>
        <v>% of newly sold non-electric building components electrified</v>
      </c>
      <c r="P140" s="340"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40" s="340" t="str">
        <f>IF(ISBLANK(INDEX('Policy Characteristics'!K:K,MATCH($C140,'Policy Characteristics'!$C:$C,0))),"",INDEX('Policy Characteristics'!K:K,MATCH($C140,'Policy Characteristics'!$C:$C,0)))</f>
        <v>buildings-sector-main.html#component-elec</v>
      </c>
      <c r="R140" s="340" t="str">
        <f>IF(ISBLANK(INDEX('Policy Characteristics'!L:L,MATCH($C140,'Policy Characteristics'!$C:$C,0))),"",INDEX('Policy Characteristics'!L:L,MATCH($C140,'Policy Characteristics'!$C:$C,0)))</f>
        <v>building-component-electrification.html</v>
      </c>
    </row>
    <row r="141" spans="1:18" s="5" customFormat="1" x14ac:dyDescent="0.25">
      <c r="A141" s="340" t="str">
        <f>IF(ISBLANK(INDEX('Policy Characteristics'!A:A,MATCH($C141,'Policy Characteristics'!$C:$C,0))),"",INDEX('Policy Characteristics'!A:A,MATCH($C141,'Policy Characteristics'!$C:$C,0)))</f>
        <v>Buildings and Appliances</v>
      </c>
      <c r="B141" s="340" t="str">
        <f>IF(ISBLANK(INDEX('Policy Characteristics'!B:B,MATCH($C141,'Policy Characteristics'!$C:$C,0))),"",INDEX('Policy Characteristics'!B:B,MATCH($C141,'Policy Characteristics'!$C:$C,0)))</f>
        <v>Building Energy Efficiency Standards</v>
      </c>
      <c r="C141" s="345" t="s">
        <v>316</v>
      </c>
      <c r="D141" s="53" t="s">
        <v>119</v>
      </c>
      <c r="E141" s="53" t="s">
        <v>291</v>
      </c>
      <c r="F141" s="53" t="s">
        <v>295</v>
      </c>
      <c r="G141" s="53" t="s">
        <v>125</v>
      </c>
      <c r="H141" s="54">
        <v>13</v>
      </c>
      <c r="I141" s="53" t="s">
        <v>45</v>
      </c>
      <c r="J141" s="342" t="str">
        <f>IF(ISBLANK(INDEX('Policy Characteristics'!D:D,MATCH($C141,'Policy Characteristics'!$C:$C,0))),"",INDEX('Policy Characteristics'!D:D,MATCH($C141,'Policy Characteristics'!$C:$C,0)))</f>
        <v>Building Energy Efficiency Standards</v>
      </c>
      <c r="K141" s="340" t="str">
        <f>IF(ISBLANK(INDEX('Policy Characteristics'!E:E,MATCH($C141,'Policy Characteristics'!$C:$C,0))),"",INDEX('Policy Characteristics'!E:E,MATCH($C141,'Policy Characteristics'!$C:$C,0)))</f>
        <v>bldgs efficiency standards</v>
      </c>
      <c r="L141" s="362">
        <f>IF(ISBLANK(INDEX('Policy Characteristics'!F:F,MATCH($C141,'Policy Characteristics'!$C:$C,0))),"",INDEX('Policy Characteristics'!F:F,MATCH($C141,'Policy Characteristics'!$C:$C,0)))</f>
        <v>0</v>
      </c>
      <c r="M141" s="362">
        <f>IF(ISBLANK(INDEX('Policy Characteristics'!G:G,MATCH($C141,'Policy Characteristics'!$C:$C,0))),"",INDEX('Policy Characteristics'!G:G,MATCH($C141,'Policy Characteristics'!$C:$C,0)))</f>
        <v>0.75</v>
      </c>
      <c r="N141" s="362">
        <f>IF(ISBLANK(INDEX('Policy Characteristics'!H:H,MATCH($C141,'Policy Characteristics'!$C:$C,0))),"",INDEX('Policy Characteristics'!H:H,MATCH($C141,'Policy Characteristics'!$C:$C,0)))</f>
        <v>0.01</v>
      </c>
      <c r="O141" s="340" t="str">
        <f>IF(ISBLANK(INDEX('Policy Characteristics'!I:I,MATCH($C141,'Policy Characteristics'!$C:$C,0))),"",INDEX('Policy Characteristics'!I:I,MATCH($C141,'Policy Characteristics'!$C:$C,0)))</f>
        <v>% reduction in energy use</v>
      </c>
      <c r="P141" s="340"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1" s="340" t="str">
        <f>IF(ISBLANK(INDEX('Policy Characteristics'!K:K,MATCH($C141,'Policy Characteristics'!$C:$C,0))),"",INDEX('Policy Characteristics'!K:K,MATCH($C141,'Policy Characteristics'!$C:$C,0)))</f>
        <v>buildings-sector-main.html#eff-stds</v>
      </c>
      <c r="R141" s="340" t="str">
        <f>IF(ISBLANK(INDEX('Policy Characteristics'!L:L,MATCH($C141,'Policy Characteristics'!$C:$C,0))),"",INDEX('Policy Characteristics'!L:L,MATCH($C141,'Policy Characteristics'!$C:$C,0)))</f>
        <v>building-energy-efficiency-standards.html</v>
      </c>
    </row>
    <row r="142" spans="1:18" s="5" customFormat="1" ht="30" x14ac:dyDescent="0.25">
      <c r="A142" s="340" t="str">
        <f>IF(ISBLANK(INDEX('Policy Characteristics'!A:A,MATCH($C142,'Policy Characteristics'!$C:$C,0))),"",INDEX('Policy Characteristics'!A:A,MATCH($C142,'Policy Characteristics'!$C:$C,0)))</f>
        <v>Buildings and Appliances</v>
      </c>
      <c r="B142" s="340" t="str">
        <f>IF(ISBLANK(INDEX('Policy Characteristics'!B:B,MATCH($C142,'Policy Characteristics'!$C:$C,0))),"",INDEX('Policy Characteristics'!B:B,MATCH($C142,'Policy Characteristics'!$C:$C,0)))</f>
        <v>Building Energy Efficiency Standards</v>
      </c>
      <c r="C142" s="344" t="str">
        <f t="shared" ref="C142:C157" si="12">C$141</f>
        <v>Reduction in E Use Allowed by Component Eff Std</v>
      </c>
      <c r="D142" s="53" t="s">
        <v>120</v>
      </c>
      <c r="E142" s="53" t="s">
        <v>291</v>
      </c>
      <c r="F142" s="53" t="s">
        <v>295</v>
      </c>
      <c r="G142" s="53" t="s">
        <v>126</v>
      </c>
      <c r="H142" s="54">
        <v>14</v>
      </c>
      <c r="I142" s="53" t="s">
        <v>45</v>
      </c>
      <c r="J142" s="342" t="str">
        <f>IF(ISBLANK(INDEX('Policy Characteristics'!D:D,MATCH($C142,'Policy Characteristics'!$C:$C,0))),"",INDEX('Policy Characteristics'!D:D,MATCH($C142,'Policy Characteristics'!$C:$C,0)))</f>
        <v>Building Energy Efficiency Standards</v>
      </c>
      <c r="K142" s="340" t="str">
        <f>IF(ISBLANK(INDEX('Policy Characteristics'!E:E,MATCH($C142,'Policy Characteristics'!$C:$C,0))),"",INDEX('Policy Characteristics'!E:E,MATCH($C142,'Policy Characteristics'!$C:$C,0)))</f>
        <v>bldgs efficiency standards</v>
      </c>
      <c r="L142" s="362">
        <f>IF(ISBLANK(INDEX('Policy Characteristics'!F:F,MATCH($C142,'Policy Characteristics'!$C:$C,0))),"",INDEX('Policy Characteristics'!F:F,MATCH($C142,'Policy Characteristics'!$C:$C,0)))</f>
        <v>0</v>
      </c>
      <c r="M142" s="362">
        <f>IF(ISBLANK(INDEX('Policy Characteristics'!G:G,MATCH($C142,'Policy Characteristics'!$C:$C,0))),"",INDEX('Policy Characteristics'!G:G,MATCH($C142,'Policy Characteristics'!$C:$C,0)))</f>
        <v>0.75</v>
      </c>
      <c r="N142" s="362">
        <f>IF(ISBLANK(INDEX('Policy Characteristics'!H:H,MATCH($C142,'Policy Characteristics'!$C:$C,0))),"",INDEX('Policy Characteristics'!H:H,MATCH($C142,'Policy Characteristics'!$C:$C,0)))</f>
        <v>0.01</v>
      </c>
      <c r="O142" s="340" t="str">
        <f>IF(ISBLANK(INDEX('Policy Characteristics'!I:I,MATCH($C142,'Policy Characteristics'!$C:$C,0))),"",INDEX('Policy Characteristics'!I:I,MATCH($C142,'Policy Characteristics'!$C:$C,0)))</f>
        <v>% reduction in energy use</v>
      </c>
      <c r="P142" s="340"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2" s="340" t="str">
        <f>IF(ISBLANK(INDEX('Policy Characteristics'!K:K,MATCH($C142,'Policy Characteristics'!$C:$C,0))),"",INDEX('Policy Characteristics'!K:K,MATCH($C142,'Policy Characteristics'!$C:$C,0)))</f>
        <v>buildings-sector-main.html#eff-stds</v>
      </c>
      <c r="R142" s="340" t="str">
        <f>IF(ISBLANK(INDEX('Policy Characteristics'!L:L,MATCH($C142,'Policy Characteristics'!$C:$C,0))),"",INDEX('Policy Characteristics'!L:L,MATCH($C142,'Policy Characteristics'!$C:$C,0)))</f>
        <v>building-energy-efficiency-standards.html</v>
      </c>
    </row>
    <row r="143" spans="1:18" s="5" customFormat="1" x14ac:dyDescent="0.25">
      <c r="A143" s="340" t="str">
        <f>IF(ISBLANK(INDEX('Policy Characteristics'!A:A,MATCH($C143,'Policy Characteristics'!$C:$C,0))),"",INDEX('Policy Characteristics'!A:A,MATCH($C143,'Policy Characteristics'!$C:$C,0)))</f>
        <v>Buildings and Appliances</v>
      </c>
      <c r="B143" s="340" t="str">
        <f>IF(ISBLANK(INDEX('Policy Characteristics'!B:B,MATCH($C143,'Policy Characteristics'!$C:$C,0))),"",INDEX('Policy Characteristics'!B:B,MATCH($C143,'Policy Characteristics'!$C:$C,0)))</f>
        <v>Building Energy Efficiency Standards</v>
      </c>
      <c r="C143" s="344" t="str">
        <f t="shared" si="12"/>
        <v>Reduction in E Use Allowed by Component Eff Std</v>
      </c>
      <c r="D143" s="53" t="s">
        <v>121</v>
      </c>
      <c r="E143" s="53" t="s">
        <v>291</v>
      </c>
      <c r="F143" s="53" t="s">
        <v>295</v>
      </c>
      <c r="G143" s="53" t="s">
        <v>127</v>
      </c>
      <c r="H143" s="54">
        <v>15</v>
      </c>
      <c r="I143" s="53" t="s">
        <v>45</v>
      </c>
      <c r="J143" s="342" t="str">
        <f>IF(ISBLANK(INDEX('Policy Characteristics'!D:D,MATCH($C143,'Policy Characteristics'!$C:$C,0))),"",INDEX('Policy Characteristics'!D:D,MATCH($C143,'Policy Characteristics'!$C:$C,0)))</f>
        <v>Building Energy Efficiency Standards</v>
      </c>
      <c r="K143" s="340" t="str">
        <f>IF(ISBLANK(INDEX('Policy Characteristics'!E:E,MATCH($C143,'Policy Characteristics'!$C:$C,0))),"",INDEX('Policy Characteristics'!E:E,MATCH($C143,'Policy Characteristics'!$C:$C,0)))</f>
        <v>bldgs efficiency standards</v>
      </c>
      <c r="L143" s="362">
        <f>IF(ISBLANK(INDEX('Policy Characteristics'!F:F,MATCH($C143,'Policy Characteristics'!$C:$C,0))),"",INDEX('Policy Characteristics'!F:F,MATCH($C143,'Policy Characteristics'!$C:$C,0)))</f>
        <v>0</v>
      </c>
      <c r="M143" s="362">
        <f>IF(ISBLANK(INDEX('Policy Characteristics'!G:G,MATCH($C143,'Policy Characteristics'!$C:$C,0))),"",INDEX('Policy Characteristics'!G:G,MATCH($C143,'Policy Characteristics'!$C:$C,0)))</f>
        <v>0.75</v>
      </c>
      <c r="N143" s="362">
        <f>IF(ISBLANK(INDEX('Policy Characteristics'!H:H,MATCH($C143,'Policy Characteristics'!$C:$C,0))),"",INDEX('Policy Characteristics'!H:H,MATCH($C143,'Policy Characteristics'!$C:$C,0)))</f>
        <v>0.01</v>
      </c>
      <c r="O143" s="340" t="str">
        <f>IF(ISBLANK(INDEX('Policy Characteristics'!I:I,MATCH($C143,'Policy Characteristics'!$C:$C,0))),"",INDEX('Policy Characteristics'!I:I,MATCH($C143,'Policy Characteristics'!$C:$C,0)))</f>
        <v>% reduction in energy use</v>
      </c>
      <c r="P143" s="340"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3" s="340" t="str">
        <f>IF(ISBLANK(INDEX('Policy Characteristics'!K:K,MATCH($C143,'Policy Characteristics'!$C:$C,0))),"",INDEX('Policy Characteristics'!K:K,MATCH($C143,'Policy Characteristics'!$C:$C,0)))</f>
        <v>buildings-sector-main.html#eff-stds</v>
      </c>
      <c r="R143" s="340" t="str">
        <f>IF(ISBLANK(INDEX('Policy Characteristics'!L:L,MATCH($C143,'Policy Characteristics'!$C:$C,0))),"",INDEX('Policy Characteristics'!L:L,MATCH($C143,'Policy Characteristics'!$C:$C,0)))</f>
        <v>building-energy-efficiency-standards.html</v>
      </c>
    </row>
    <row r="144" spans="1:18" s="5" customFormat="1" x14ac:dyDescent="0.25">
      <c r="A144" s="340" t="str">
        <f>IF(ISBLANK(INDEX('Policy Characteristics'!A:A,MATCH($C144,'Policy Characteristics'!$C:$C,0))),"",INDEX('Policy Characteristics'!A:A,MATCH($C144,'Policy Characteristics'!$C:$C,0)))</f>
        <v>Buildings and Appliances</v>
      </c>
      <c r="B144" s="340" t="str">
        <f>IF(ISBLANK(INDEX('Policy Characteristics'!B:B,MATCH($C144,'Policy Characteristics'!$C:$C,0))),"",INDEX('Policy Characteristics'!B:B,MATCH($C144,'Policy Characteristics'!$C:$C,0)))</f>
        <v>Building Energy Efficiency Standards</v>
      </c>
      <c r="C144" s="344" t="str">
        <f t="shared" si="12"/>
        <v>Reduction in E Use Allowed by Component Eff Std</v>
      </c>
      <c r="D144" s="53" t="s">
        <v>122</v>
      </c>
      <c r="E144" s="53" t="s">
        <v>291</v>
      </c>
      <c r="F144" s="53" t="s">
        <v>295</v>
      </c>
      <c r="G144" s="53" t="s">
        <v>128</v>
      </c>
      <c r="H144" s="54">
        <v>16</v>
      </c>
      <c r="I144" s="53" t="s">
        <v>45</v>
      </c>
      <c r="J144" s="342" t="str">
        <f>IF(ISBLANK(INDEX('Policy Characteristics'!D:D,MATCH($C144,'Policy Characteristics'!$C:$C,0))),"",INDEX('Policy Characteristics'!D:D,MATCH($C144,'Policy Characteristics'!$C:$C,0)))</f>
        <v>Building Energy Efficiency Standards</v>
      </c>
      <c r="K144" s="340" t="str">
        <f>IF(ISBLANK(INDEX('Policy Characteristics'!E:E,MATCH($C144,'Policy Characteristics'!$C:$C,0))),"",INDEX('Policy Characteristics'!E:E,MATCH($C144,'Policy Characteristics'!$C:$C,0)))</f>
        <v>bldgs efficiency standards</v>
      </c>
      <c r="L144" s="362">
        <f>IF(ISBLANK(INDEX('Policy Characteristics'!F:F,MATCH($C144,'Policy Characteristics'!$C:$C,0))),"",INDEX('Policy Characteristics'!F:F,MATCH($C144,'Policy Characteristics'!$C:$C,0)))</f>
        <v>0</v>
      </c>
      <c r="M144" s="362">
        <f>IF(ISBLANK(INDEX('Policy Characteristics'!G:G,MATCH($C144,'Policy Characteristics'!$C:$C,0))),"",INDEX('Policy Characteristics'!G:G,MATCH($C144,'Policy Characteristics'!$C:$C,0)))</f>
        <v>0.75</v>
      </c>
      <c r="N144" s="362">
        <f>IF(ISBLANK(INDEX('Policy Characteristics'!H:H,MATCH($C144,'Policy Characteristics'!$C:$C,0))),"",INDEX('Policy Characteristics'!H:H,MATCH($C144,'Policy Characteristics'!$C:$C,0)))</f>
        <v>0.01</v>
      </c>
      <c r="O144" s="340" t="str">
        <f>IF(ISBLANK(INDEX('Policy Characteristics'!I:I,MATCH($C144,'Policy Characteristics'!$C:$C,0))),"",INDEX('Policy Characteristics'!I:I,MATCH($C144,'Policy Characteristics'!$C:$C,0)))</f>
        <v>% reduction in energy use</v>
      </c>
      <c r="P144" s="340"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4" s="340" t="str">
        <f>IF(ISBLANK(INDEX('Policy Characteristics'!K:K,MATCH($C144,'Policy Characteristics'!$C:$C,0))),"",INDEX('Policy Characteristics'!K:K,MATCH($C144,'Policy Characteristics'!$C:$C,0)))</f>
        <v>buildings-sector-main.html#eff-stds</v>
      </c>
      <c r="R144" s="340" t="str">
        <f>IF(ISBLANK(INDEX('Policy Characteristics'!L:L,MATCH($C144,'Policy Characteristics'!$C:$C,0))),"",INDEX('Policy Characteristics'!L:L,MATCH($C144,'Policy Characteristics'!$C:$C,0)))</f>
        <v>building-energy-efficiency-standards.html</v>
      </c>
    </row>
    <row r="145" spans="1:18" s="5" customFormat="1" x14ac:dyDescent="0.25">
      <c r="A145" s="340" t="str">
        <f>IF(ISBLANK(INDEX('Policy Characteristics'!A:A,MATCH($C145,'Policy Characteristics'!$C:$C,0))),"",INDEX('Policy Characteristics'!A:A,MATCH($C145,'Policy Characteristics'!$C:$C,0)))</f>
        <v>Buildings and Appliances</v>
      </c>
      <c r="B145" s="340" t="str">
        <f>IF(ISBLANK(INDEX('Policy Characteristics'!B:B,MATCH($C145,'Policy Characteristics'!$C:$C,0))),"",INDEX('Policy Characteristics'!B:B,MATCH($C145,'Policy Characteristics'!$C:$C,0)))</f>
        <v>Building Energy Efficiency Standards</v>
      </c>
      <c r="C145" s="344" t="str">
        <f t="shared" si="12"/>
        <v>Reduction in E Use Allowed by Component Eff Std</v>
      </c>
      <c r="D145" s="53" t="s">
        <v>123</v>
      </c>
      <c r="E145" s="53" t="s">
        <v>291</v>
      </c>
      <c r="F145" s="53" t="s">
        <v>295</v>
      </c>
      <c r="G145" s="53" t="s">
        <v>129</v>
      </c>
      <c r="H145" s="54">
        <v>17</v>
      </c>
      <c r="I145" s="53" t="s">
        <v>45</v>
      </c>
      <c r="J145" s="342" t="str">
        <f>IF(ISBLANK(INDEX('Policy Characteristics'!D:D,MATCH($C145,'Policy Characteristics'!$C:$C,0))),"",INDEX('Policy Characteristics'!D:D,MATCH($C145,'Policy Characteristics'!$C:$C,0)))</f>
        <v>Building Energy Efficiency Standards</v>
      </c>
      <c r="K145" s="340" t="str">
        <f>IF(ISBLANK(INDEX('Policy Characteristics'!E:E,MATCH($C145,'Policy Characteristics'!$C:$C,0))),"",INDEX('Policy Characteristics'!E:E,MATCH($C145,'Policy Characteristics'!$C:$C,0)))</f>
        <v>bldgs efficiency standards</v>
      </c>
      <c r="L145" s="362">
        <f>IF(ISBLANK(INDEX('Policy Characteristics'!F:F,MATCH($C145,'Policy Characteristics'!$C:$C,0))),"",INDEX('Policy Characteristics'!F:F,MATCH($C145,'Policy Characteristics'!$C:$C,0)))</f>
        <v>0</v>
      </c>
      <c r="M145" s="362">
        <f>IF(ISBLANK(INDEX('Policy Characteristics'!G:G,MATCH($C145,'Policy Characteristics'!$C:$C,0))),"",INDEX('Policy Characteristics'!G:G,MATCH($C145,'Policy Characteristics'!$C:$C,0)))</f>
        <v>0.75</v>
      </c>
      <c r="N145" s="362">
        <f>IF(ISBLANK(INDEX('Policy Characteristics'!H:H,MATCH($C145,'Policy Characteristics'!$C:$C,0))),"",INDEX('Policy Characteristics'!H:H,MATCH($C145,'Policy Characteristics'!$C:$C,0)))</f>
        <v>0.01</v>
      </c>
      <c r="O145" s="340" t="str">
        <f>IF(ISBLANK(INDEX('Policy Characteristics'!I:I,MATCH($C145,'Policy Characteristics'!$C:$C,0))),"",INDEX('Policy Characteristics'!I:I,MATCH($C145,'Policy Characteristics'!$C:$C,0)))</f>
        <v>% reduction in energy use</v>
      </c>
      <c r="P145" s="340"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5" s="340" t="str">
        <f>IF(ISBLANK(INDEX('Policy Characteristics'!K:K,MATCH($C145,'Policy Characteristics'!$C:$C,0))),"",INDEX('Policy Characteristics'!K:K,MATCH($C145,'Policy Characteristics'!$C:$C,0)))</f>
        <v>buildings-sector-main.html#eff-stds</v>
      </c>
      <c r="R145" s="340" t="str">
        <f>IF(ISBLANK(INDEX('Policy Characteristics'!L:L,MATCH($C145,'Policy Characteristics'!$C:$C,0))),"",INDEX('Policy Characteristics'!L:L,MATCH($C145,'Policy Characteristics'!$C:$C,0)))</f>
        <v>building-energy-efficiency-standards.html</v>
      </c>
    </row>
    <row r="146" spans="1:18" s="5" customFormat="1" x14ac:dyDescent="0.25">
      <c r="A146" s="340" t="str">
        <f>IF(ISBLANK(INDEX('Policy Characteristics'!A:A,MATCH($C146,'Policy Characteristics'!$C:$C,0))),"",INDEX('Policy Characteristics'!A:A,MATCH($C146,'Policy Characteristics'!$C:$C,0)))</f>
        <v>Buildings and Appliances</v>
      </c>
      <c r="B146" s="340" t="str">
        <f>IF(ISBLANK(INDEX('Policy Characteristics'!B:B,MATCH($C146,'Policy Characteristics'!$C:$C,0))),"",INDEX('Policy Characteristics'!B:B,MATCH($C146,'Policy Characteristics'!$C:$C,0)))</f>
        <v>Building Energy Efficiency Standards</v>
      </c>
      <c r="C146" s="344" t="str">
        <f t="shared" si="12"/>
        <v>Reduction in E Use Allowed by Component Eff Std</v>
      </c>
      <c r="D146" s="53" t="s">
        <v>124</v>
      </c>
      <c r="E146" s="53" t="s">
        <v>291</v>
      </c>
      <c r="F146" s="53" t="s">
        <v>295</v>
      </c>
      <c r="G146" s="53" t="s">
        <v>130</v>
      </c>
      <c r="H146" s="54">
        <v>18</v>
      </c>
      <c r="I146" s="53" t="s">
        <v>45</v>
      </c>
      <c r="J146" s="342" t="str">
        <f>IF(ISBLANK(INDEX('Policy Characteristics'!D:D,MATCH($C146,'Policy Characteristics'!$C:$C,0))),"",INDEX('Policy Characteristics'!D:D,MATCH($C146,'Policy Characteristics'!$C:$C,0)))</f>
        <v>Building Energy Efficiency Standards</v>
      </c>
      <c r="K146" s="340" t="str">
        <f>IF(ISBLANK(INDEX('Policy Characteristics'!E:E,MATCH($C146,'Policy Characteristics'!$C:$C,0))),"",INDEX('Policy Characteristics'!E:E,MATCH($C146,'Policy Characteristics'!$C:$C,0)))</f>
        <v>bldgs efficiency standards</v>
      </c>
      <c r="L146" s="362">
        <f>IF(ISBLANK(INDEX('Policy Characteristics'!F:F,MATCH($C146,'Policy Characteristics'!$C:$C,0))),"",INDEX('Policy Characteristics'!F:F,MATCH($C146,'Policy Characteristics'!$C:$C,0)))</f>
        <v>0</v>
      </c>
      <c r="M146" s="362">
        <f>IF(ISBLANK(INDEX('Policy Characteristics'!G:G,MATCH($C146,'Policy Characteristics'!$C:$C,0))),"",INDEX('Policy Characteristics'!G:G,MATCH($C146,'Policy Characteristics'!$C:$C,0)))</f>
        <v>0.75</v>
      </c>
      <c r="N146" s="362">
        <f>IF(ISBLANK(INDEX('Policy Characteristics'!H:H,MATCH($C146,'Policy Characteristics'!$C:$C,0))),"",INDEX('Policy Characteristics'!H:H,MATCH($C146,'Policy Characteristics'!$C:$C,0)))</f>
        <v>0.01</v>
      </c>
      <c r="O146" s="340" t="str">
        <f>IF(ISBLANK(INDEX('Policy Characteristics'!I:I,MATCH($C146,'Policy Characteristics'!$C:$C,0))),"",INDEX('Policy Characteristics'!I:I,MATCH($C146,'Policy Characteristics'!$C:$C,0)))</f>
        <v>% reduction in energy use</v>
      </c>
      <c r="P146" s="340"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6" s="340" t="str">
        <f>IF(ISBLANK(INDEX('Policy Characteristics'!K:K,MATCH($C146,'Policy Characteristics'!$C:$C,0))),"",INDEX('Policy Characteristics'!K:K,MATCH($C146,'Policy Characteristics'!$C:$C,0)))</f>
        <v>buildings-sector-main.html#eff-stds</v>
      </c>
      <c r="R146" s="340" t="str">
        <f>IF(ISBLANK(INDEX('Policy Characteristics'!L:L,MATCH($C146,'Policy Characteristics'!$C:$C,0))),"",INDEX('Policy Characteristics'!L:L,MATCH($C146,'Policy Characteristics'!$C:$C,0)))</f>
        <v>building-energy-efficiency-standards.html</v>
      </c>
    </row>
    <row r="147" spans="1:18" s="5" customFormat="1" x14ac:dyDescent="0.25">
      <c r="A147" s="340" t="str">
        <f>IF(ISBLANK(INDEX('Policy Characteristics'!A:A,MATCH($C147,'Policy Characteristics'!$C:$C,0))),"",INDEX('Policy Characteristics'!A:A,MATCH($C147,'Policy Characteristics'!$C:$C,0)))</f>
        <v>Buildings and Appliances</v>
      </c>
      <c r="B147" s="340" t="str">
        <f>IF(ISBLANK(INDEX('Policy Characteristics'!B:B,MATCH($C147,'Policy Characteristics'!$C:$C,0))),"",INDEX('Policy Characteristics'!B:B,MATCH($C147,'Policy Characteristics'!$C:$C,0)))</f>
        <v>Building Energy Efficiency Standards</v>
      </c>
      <c r="C147" s="344" t="str">
        <f t="shared" si="12"/>
        <v>Reduction in E Use Allowed by Component Eff Std</v>
      </c>
      <c r="D147" s="53" t="s">
        <v>119</v>
      </c>
      <c r="E147" s="53" t="s">
        <v>292</v>
      </c>
      <c r="F147" s="53" t="s">
        <v>294</v>
      </c>
      <c r="G147" s="53" t="s">
        <v>125</v>
      </c>
      <c r="H147" s="54">
        <v>150</v>
      </c>
      <c r="I147" s="53" t="s">
        <v>45</v>
      </c>
      <c r="J147" s="342" t="str">
        <f>IF(ISBLANK(INDEX('Policy Characteristics'!D:D,MATCH($C147,'Policy Characteristics'!$C:$C,0))),"",INDEX('Policy Characteristics'!D:D,MATCH($C147,'Policy Characteristics'!$C:$C,0)))</f>
        <v>Building Energy Efficiency Standards</v>
      </c>
      <c r="K147" s="340" t="str">
        <f>IF(ISBLANK(INDEX('Policy Characteristics'!E:E,MATCH($C147,'Policy Characteristics'!$C:$C,0))),"",INDEX('Policy Characteristics'!E:E,MATCH($C147,'Policy Characteristics'!$C:$C,0)))</f>
        <v>bldgs efficiency standards</v>
      </c>
      <c r="L147" s="362">
        <f>IF(ISBLANK(INDEX('Policy Characteristics'!F:F,MATCH($C147,'Policy Characteristics'!$C:$C,0))),"",INDEX('Policy Characteristics'!F:F,MATCH($C147,'Policy Characteristics'!$C:$C,0)))</f>
        <v>0</v>
      </c>
      <c r="M147" s="362">
        <f>IF(ISBLANK(INDEX('Policy Characteristics'!G:G,MATCH($C147,'Policy Characteristics'!$C:$C,0))),"",INDEX('Policy Characteristics'!G:G,MATCH($C147,'Policy Characteristics'!$C:$C,0)))</f>
        <v>0.75</v>
      </c>
      <c r="N147" s="362">
        <f>IF(ISBLANK(INDEX('Policy Characteristics'!H:H,MATCH($C147,'Policy Characteristics'!$C:$C,0))),"",INDEX('Policy Characteristics'!H:H,MATCH($C147,'Policy Characteristics'!$C:$C,0)))</f>
        <v>0.01</v>
      </c>
      <c r="O147" s="340" t="str">
        <f>IF(ISBLANK(INDEX('Policy Characteristics'!I:I,MATCH($C147,'Policy Characteristics'!$C:$C,0))),"",INDEX('Policy Characteristics'!I:I,MATCH($C147,'Policy Characteristics'!$C:$C,0)))</f>
        <v>% reduction in energy use</v>
      </c>
      <c r="P147" s="340"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7" s="340" t="str">
        <f>IF(ISBLANK(INDEX('Policy Characteristics'!K:K,MATCH($C147,'Policy Characteristics'!$C:$C,0))),"",INDEX('Policy Characteristics'!K:K,MATCH($C147,'Policy Characteristics'!$C:$C,0)))</f>
        <v>buildings-sector-main.html#eff-stds</v>
      </c>
      <c r="R147" s="340" t="str">
        <f>IF(ISBLANK(INDEX('Policy Characteristics'!L:L,MATCH($C147,'Policy Characteristics'!$C:$C,0))),"",INDEX('Policy Characteristics'!L:L,MATCH($C147,'Policy Characteristics'!$C:$C,0)))</f>
        <v>building-energy-efficiency-standards.html</v>
      </c>
    </row>
    <row r="148" spans="1:18" s="5" customFormat="1" ht="30" x14ac:dyDescent="0.25">
      <c r="A148" s="340" t="str">
        <f>IF(ISBLANK(INDEX('Policy Characteristics'!A:A,MATCH($C148,'Policy Characteristics'!$C:$C,0))),"",INDEX('Policy Characteristics'!A:A,MATCH($C148,'Policy Characteristics'!$C:$C,0)))</f>
        <v>Buildings and Appliances</v>
      </c>
      <c r="B148" s="340" t="str">
        <f>IF(ISBLANK(INDEX('Policy Characteristics'!B:B,MATCH($C148,'Policy Characteristics'!$C:$C,0))),"",INDEX('Policy Characteristics'!B:B,MATCH($C148,'Policy Characteristics'!$C:$C,0)))</f>
        <v>Building Energy Efficiency Standards</v>
      </c>
      <c r="C148" s="344" t="str">
        <f t="shared" si="12"/>
        <v>Reduction in E Use Allowed by Component Eff Std</v>
      </c>
      <c r="D148" s="53" t="s">
        <v>120</v>
      </c>
      <c r="E148" s="53" t="s">
        <v>292</v>
      </c>
      <c r="F148" s="53" t="s">
        <v>294</v>
      </c>
      <c r="G148" s="53" t="s">
        <v>126</v>
      </c>
      <c r="H148" s="54">
        <v>151</v>
      </c>
      <c r="I148" s="53" t="s">
        <v>45</v>
      </c>
      <c r="J148" s="342" t="str">
        <f>IF(ISBLANK(INDEX('Policy Characteristics'!D:D,MATCH($C148,'Policy Characteristics'!$C:$C,0))),"",INDEX('Policy Characteristics'!D:D,MATCH($C148,'Policy Characteristics'!$C:$C,0)))</f>
        <v>Building Energy Efficiency Standards</v>
      </c>
      <c r="K148" s="340" t="str">
        <f>IF(ISBLANK(INDEX('Policy Characteristics'!E:E,MATCH($C148,'Policy Characteristics'!$C:$C,0))),"",INDEX('Policy Characteristics'!E:E,MATCH($C148,'Policy Characteristics'!$C:$C,0)))</f>
        <v>bldgs efficiency standards</v>
      </c>
      <c r="L148" s="362">
        <f>IF(ISBLANK(INDEX('Policy Characteristics'!F:F,MATCH($C148,'Policy Characteristics'!$C:$C,0))),"",INDEX('Policy Characteristics'!F:F,MATCH($C148,'Policy Characteristics'!$C:$C,0)))</f>
        <v>0</v>
      </c>
      <c r="M148" s="362">
        <f>IF(ISBLANK(INDEX('Policy Characteristics'!G:G,MATCH($C148,'Policy Characteristics'!$C:$C,0))),"",INDEX('Policy Characteristics'!G:G,MATCH($C148,'Policy Characteristics'!$C:$C,0)))</f>
        <v>0.75</v>
      </c>
      <c r="N148" s="362">
        <f>IF(ISBLANK(INDEX('Policy Characteristics'!H:H,MATCH($C148,'Policy Characteristics'!$C:$C,0))),"",INDEX('Policy Characteristics'!H:H,MATCH($C148,'Policy Characteristics'!$C:$C,0)))</f>
        <v>0.01</v>
      </c>
      <c r="O148" s="340" t="str">
        <f>IF(ISBLANK(INDEX('Policy Characteristics'!I:I,MATCH($C148,'Policy Characteristics'!$C:$C,0))),"",INDEX('Policy Characteristics'!I:I,MATCH($C148,'Policy Characteristics'!$C:$C,0)))</f>
        <v>% reduction in energy use</v>
      </c>
      <c r="P148" s="340"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8" s="340" t="str">
        <f>IF(ISBLANK(INDEX('Policy Characteristics'!K:K,MATCH($C148,'Policy Characteristics'!$C:$C,0))),"",INDEX('Policy Characteristics'!K:K,MATCH($C148,'Policy Characteristics'!$C:$C,0)))</f>
        <v>buildings-sector-main.html#eff-stds</v>
      </c>
      <c r="R148" s="340" t="str">
        <f>IF(ISBLANK(INDEX('Policy Characteristics'!L:L,MATCH($C148,'Policy Characteristics'!$C:$C,0))),"",INDEX('Policy Characteristics'!L:L,MATCH($C148,'Policy Characteristics'!$C:$C,0)))</f>
        <v>building-energy-efficiency-standards.html</v>
      </c>
    </row>
    <row r="149" spans="1:18" s="5" customFormat="1" x14ac:dyDescent="0.25">
      <c r="A149" s="340" t="str">
        <f>IF(ISBLANK(INDEX('Policy Characteristics'!A:A,MATCH($C149,'Policy Characteristics'!$C:$C,0))),"",INDEX('Policy Characteristics'!A:A,MATCH($C149,'Policy Characteristics'!$C:$C,0)))</f>
        <v>Buildings and Appliances</v>
      </c>
      <c r="B149" s="340" t="str">
        <f>IF(ISBLANK(INDEX('Policy Characteristics'!B:B,MATCH($C149,'Policy Characteristics'!$C:$C,0))),"",INDEX('Policy Characteristics'!B:B,MATCH($C149,'Policy Characteristics'!$C:$C,0)))</f>
        <v>Building Energy Efficiency Standards</v>
      </c>
      <c r="C149" s="344" t="str">
        <f t="shared" si="12"/>
        <v>Reduction in E Use Allowed by Component Eff Std</v>
      </c>
      <c r="D149" s="53" t="s">
        <v>121</v>
      </c>
      <c r="E149" s="53" t="s">
        <v>292</v>
      </c>
      <c r="F149" s="53" t="s">
        <v>294</v>
      </c>
      <c r="G149" s="53" t="s">
        <v>127</v>
      </c>
      <c r="H149" s="54">
        <v>152</v>
      </c>
      <c r="I149" s="53" t="s">
        <v>45</v>
      </c>
      <c r="J149" s="342" t="str">
        <f>IF(ISBLANK(INDEX('Policy Characteristics'!D:D,MATCH($C149,'Policy Characteristics'!$C:$C,0))),"",INDEX('Policy Characteristics'!D:D,MATCH($C149,'Policy Characteristics'!$C:$C,0)))</f>
        <v>Building Energy Efficiency Standards</v>
      </c>
      <c r="K149" s="340" t="str">
        <f>IF(ISBLANK(INDEX('Policy Characteristics'!E:E,MATCH($C149,'Policy Characteristics'!$C:$C,0))),"",INDEX('Policy Characteristics'!E:E,MATCH($C149,'Policy Characteristics'!$C:$C,0)))</f>
        <v>bldgs efficiency standards</v>
      </c>
      <c r="L149" s="362">
        <f>IF(ISBLANK(INDEX('Policy Characteristics'!F:F,MATCH($C149,'Policy Characteristics'!$C:$C,0))),"",INDEX('Policy Characteristics'!F:F,MATCH($C149,'Policy Characteristics'!$C:$C,0)))</f>
        <v>0</v>
      </c>
      <c r="M149" s="362">
        <f>IF(ISBLANK(INDEX('Policy Characteristics'!G:G,MATCH($C149,'Policy Characteristics'!$C:$C,0))),"",INDEX('Policy Characteristics'!G:G,MATCH($C149,'Policy Characteristics'!$C:$C,0)))</f>
        <v>0.75</v>
      </c>
      <c r="N149" s="362">
        <f>IF(ISBLANK(INDEX('Policy Characteristics'!H:H,MATCH($C149,'Policy Characteristics'!$C:$C,0))),"",INDEX('Policy Characteristics'!H:H,MATCH($C149,'Policy Characteristics'!$C:$C,0)))</f>
        <v>0.01</v>
      </c>
      <c r="O149" s="340" t="str">
        <f>IF(ISBLANK(INDEX('Policy Characteristics'!I:I,MATCH($C149,'Policy Characteristics'!$C:$C,0))),"",INDEX('Policy Characteristics'!I:I,MATCH($C149,'Policy Characteristics'!$C:$C,0)))</f>
        <v>% reduction in energy use</v>
      </c>
      <c r="P149" s="340"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9" s="340" t="str">
        <f>IF(ISBLANK(INDEX('Policy Characteristics'!K:K,MATCH($C149,'Policy Characteristics'!$C:$C,0))),"",INDEX('Policy Characteristics'!K:K,MATCH($C149,'Policy Characteristics'!$C:$C,0)))</f>
        <v>buildings-sector-main.html#eff-stds</v>
      </c>
      <c r="R149" s="340" t="str">
        <f>IF(ISBLANK(INDEX('Policy Characteristics'!L:L,MATCH($C149,'Policy Characteristics'!$C:$C,0))),"",INDEX('Policy Characteristics'!L:L,MATCH($C149,'Policy Characteristics'!$C:$C,0)))</f>
        <v>building-energy-efficiency-standards.html</v>
      </c>
    </row>
    <row r="150" spans="1:18" s="5" customFormat="1" x14ac:dyDescent="0.25">
      <c r="A150" s="340" t="str">
        <f>IF(ISBLANK(INDEX('Policy Characteristics'!A:A,MATCH($C150,'Policy Characteristics'!$C:$C,0))),"",INDEX('Policy Characteristics'!A:A,MATCH($C150,'Policy Characteristics'!$C:$C,0)))</f>
        <v>Buildings and Appliances</v>
      </c>
      <c r="B150" s="340" t="str">
        <f>IF(ISBLANK(INDEX('Policy Characteristics'!B:B,MATCH($C150,'Policy Characteristics'!$C:$C,0))),"",INDEX('Policy Characteristics'!B:B,MATCH($C150,'Policy Characteristics'!$C:$C,0)))</f>
        <v>Building Energy Efficiency Standards</v>
      </c>
      <c r="C150" s="344" t="str">
        <f t="shared" si="12"/>
        <v>Reduction in E Use Allowed by Component Eff Std</v>
      </c>
      <c r="D150" s="53" t="s">
        <v>122</v>
      </c>
      <c r="E150" s="53" t="s">
        <v>292</v>
      </c>
      <c r="F150" s="53" t="s">
        <v>294</v>
      </c>
      <c r="G150" s="53" t="s">
        <v>128</v>
      </c>
      <c r="H150" s="54">
        <v>153</v>
      </c>
      <c r="I150" s="53" t="s">
        <v>45</v>
      </c>
      <c r="J150" s="342" t="str">
        <f>IF(ISBLANK(INDEX('Policy Characteristics'!D:D,MATCH($C150,'Policy Characteristics'!$C:$C,0))),"",INDEX('Policy Characteristics'!D:D,MATCH($C150,'Policy Characteristics'!$C:$C,0)))</f>
        <v>Building Energy Efficiency Standards</v>
      </c>
      <c r="K150" s="340" t="str">
        <f>IF(ISBLANK(INDEX('Policy Characteristics'!E:E,MATCH($C150,'Policy Characteristics'!$C:$C,0))),"",INDEX('Policy Characteristics'!E:E,MATCH($C150,'Policy Characteristics'!$C:$C,0)))</f>
        <v>bldgs efficiency standards</v>
      </c>
      <c r="L150" s="362">
        <f>IF(ISBLANK(INDEX('Policy Characteristics'!F:F,MATCH($C150,'Policy Characteristics'!$C:$C,0))),"",INDEX('Policy Characteristics'!F:F,MATCH($C150,'Policy Characteristics'!$C:$C,0)))</f>
        <v>0</v>
      </c>
      <c r="M150" s="362">
        <f>IF(ISBLANK(INDEX('Policy Characteristics'!G:G,MATCH($C150,'Policy Characteristics'!$C:$C,0))),"",INDEX('Policy Characteristics'!G:G,MATCH($C150,'Policy Characteristics'!$C:$C,0)))</f>
        <v>0.75</v>
      </c>
      <c r="N150" s="362">
        <f>IF(ISBLANK(INDEX('Policy Characteristics'!H:H,MATCH($C150,'Policy Characteristics'!$C:$C,0))),"",INDEX('Policy Characteristics'!H:H,MATCH($C150,'Policy Characteristics'!$C:$C,0)))</f>
        <v>0.01</v>
      </c>
      <c r="O150" s="340" t="str">
        <f>IF(ISBLANK(INDEX('Policy Characteristics'!I:I,MATCH($C150,'Policy Characteristics'!$C:$C,0))),"",INDEX('Policy Characteristics'!I:I,MATCH($C150,'Policy Characteristics'!$C:$C,0)))</f>
        <v>% reduction in energy use</v>
      </c>
      <c r="P150" s="340"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0" s="340" t="str">
        <f>IF(ISBLANK(INDEX('Policy Characteristics'!K:K,MATCH($C150,'Policy Characteristics'!$C:$C,0))),"",INDEX('Policy Characteristics'!K:K,MATCH($C150,'Policy Characteristics'!$C:$C,0)))</f>
        <v>buildings-sector-main.html#eff-stds</v>
      </c>
      <c r="R150" s="340" t="str">
        <f>IF(ISBLANK(INDEX('Policy Characteristics'!L:L,MATCH($C150,'Policy Characteristics'!$C:$C,0))),"",INDEX('Policy Characteristics'!L:L,MATCH($C150,'Policy Characteristics'!$C:$C,0)))</f>
        <v>building-energy-efficiency-standards.html</v>
      </c>
    </row>
    <row r="151" spans="1:18" s="5" customFormat="1" x14ac:dyDescent="0.25">
      <c r="A151" s="340" t="str">
        <f>IF(ISBLANK(INDEX('Policy Characteristics'!A:A,MATCH($C151,'Policy Characteristics'!$C:$C,0))),"",INDEX('Policy Characteristics'!A:A,MATCH($C151,'Policy Characteristics'!$C:$C,0)))</f>
        <v>Buildings and Appliances</v>
      </c>
      <c r="B151" s="340" t="str">
        <f>IF(ISBLANK(INDEX('Policy Characteristics'!B:B,MATCH($C151,'Policy Characteristics'!$C:$C,0))),"",INDEX('Policy Characteristics'!B:B,MATCH($C151,'Policy Characteristics'!$C:$C,0)))</f>
        <v>Building Energy Efficiency Standards</v>
      </c>
      <c r="C151" s="344" t="str">
        <f t="shared" si="12"/>
        <v>Reduction in E Use Allowed by Component Eff Std</v>
      </c>
      <c r="D151" s="53" t="s">
        <v>123</v>
      </c>
      <c r="E151" s="53" t="s">
        <v>292</v>
      </c>
      <c r="F151" s="53" t="s">
        <v>294</v>
      </c>
      <c r="G151" s="53" t="s">
        <v>129</v>
      </c>
      <c r="H151" s="54">
        <v>154</v>
      </c>
      <c r="I151" s="53" t="s">
        <v>45</v>
      </c>
      <c r="J151" s="342" t="str">
        <f>IF(ISBLANK(INDEX('Policy Characteristics'!D:D,MATCH($C151,'Policy Characteristics'!$C:$C,0))),"",INDEX('Policy Characteristics'!D:D,MATCH($C151,'Policy Characteristics'!$C:$C,0)))</f>
        <v>Building Energy Efficiency Standards</v>
      </c>
      <c r="K151" s="340" t="str">
        <f>IF(ISBLANK(INDEX('Policy Characteristics'!E:E,MATCH($C151,'Policy Characteristics'!$C:$C,0))),"",INDEX('Policy Characteristics'!E:E,MATCH($C151,'Policy Characteristics'!$C:$C,0)))</f>
        <v>bldgs efficiency standards</v>
      </c>
      <c r="L151" s="362">
        <f>IF(ISBLANK(INDEX('Policy Characteristics'!F:F,MATCH($C151,'Policy Characteristics'!$C:$C,0))),"",INDEX('Policy Characteristics'!F:F,MATCH($C151,'Policy Characteristics'!$C:$C,0)))</f>
        <v>0</v>
      </c>
      <c r="M151" s="362">
        <f>IF(ISBLANK(INDEX('Policy Characteristics'!G:G,MATCH($C151,'Policy Characteristics'!$C:$C,0))),"",INDEX('Policy Characteristics'!G:G,MATCH($C151,'Policy Characteristics'!$C:$C,0)))</f>
        <v>0.75</v>
      </c>
      <c r="N151" s="362">
        <f>IF(ISBLANK(INDEX('Policy Characteristics'!H:H,MATCH($C151,'Policy Characteristics'!$C:$C,0))),"",INDEX('Policy Characteristics'!H:H,MATCH($C151,'Policy Characteristics'!$C:$C,0)))</f>
        <v>0.01</v>
      </c>
      <c r="O151" s="340" t="str">
        <f>IF(ISBLANK(INDEX('Policy Characteristics'!I:I,MATCH($C151,'Policy Characteristics'!$C:$C,0))),"",INDEX('Policy Characteristics'!I:I,MATCH($C151,'Policy Characteristics'!$C:$C,0)))</f>
        <v>% reduction in energy use</v>
      </c>
      <c r="P151" s="340"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1" s="340" t="str">
        <f>IF(ISBLANK(INDEX('Policy Characteristics'!K:K,MATCH($C151,'Policy Characteristics'!$C:$C,0))),"",INDEX('Policy Characteristics'!K:K,MATCH($C151,'Policy Characteristics'!$C:$C,0)))</f>
        <v>buildings-sector-main.html#eff-stds</v>
      </c>
      <c r="R151" s="340" t="str">
        <f>IF(ISBLANK(INDEX('Policy Characteristics'!L:L,MATCH($C151,'Policy Characteristics'!$C:$C,0))),"",INDEX('Policy Characteristics'!L:L,MATCH($C151,'Policy Characteristics'!$C:$C,0)))</f>
        <v>building-energy-efficiency-standards.html</v>
      </c>
    </row>
    <row r="152" spans="1:18" s="5" customFormat="1" x14ac:dyDescent="0.25">
      <c r="A152" s="340" t="str">
        <f>IF(ISBLANK(INDEX('Policy Characteristics'!A:A,MATCH($C152,'Policy Characteristics'!$C:$C,0))),"",INDEX('Policy Characteristics'!A:A,MATCH($C152,'Policy Characteristics'!$C:$C,0)))</f>
        <v>Buildings and Appliances</v>
      </c>
      <c r="B152" s="340" t="str">
        <f>IF(ISBLANK(INDEX('Policy Characteristics'!B:B,MATCH($C152,'Policy Characteristics'!$C:$C,0))),"",INDEX('Policy Characteristics'!B:B,MATCH($C152,'Policy Characteristics'!$C:$C,0)))</f>
        <v>Building Energy Efficiency Standards</v>
      </c>
      <c r="C152" s="344" t="str">
        <f t="shared" si="12"/>
        <v>Reduction in E Use Allowed by Component Eff Std</v>
      </c>
      <c r="D152" s="53" t="s">
        <v>124</v>
      </c>
      <c r="E152" s="53" t="s">
        <v>292</v>
      </c>
      <c r="F152" s="53" t="s">
        <v>294</v>
      </c>
      <c r="G152" s="53" t="s">
        <v>130</v>
      </c>
      <c r="H152" s="54">
        <v>155</v>
      </c>
      <c r="I152" s="53" t="s">
        <v>45</v>
      </c>
      <c r="J152" s="342" t="str">
        <f>IF(ISBLANK(INDEX('Policy Characteristics'!D:D,MATCH($C152,'Policy Characteristics'!$C:$C,0))),"",INDEX('Policy Characteristics'!D:D,MATCH($C152,'Policy Characteristics'!$C:$C,0)))</f>
        <v>Building Energy Efficiency Standards</v>
      </c>
      <c r="K152" s="340" t="str">
        <f>IF(ISBLANK(INDEX('Policy Characteristics'!E:E,MATCH($C152,'Policy Characteristics'!$C:$C,0))),"",INDEX('Policy Characteristics'!E:E,MATCH($C152,'Policy Characteristics'!$C:$C,0)))</f>
        <v>bldgs efficiency standards</v>
      </c>
      <c r="L152" s="362">
        <f>IF(ISBLANK(INDEX('Policy Characteristics'!F:F,MATCH($C152,'Policy Characteristics'!$C:$C,0))),"",INDEX('Policy Characteristics'!F:F,MATCH($C152,'Policy Characteristics'!$C:$C,0)))</f>
        <v>0</v>
      </c>
      <c r="M152" s="362">
        <f>IF(ISBLANK(INDEX('Policy Characteristics'!G:G,MATCH($C152,'Policy Characteristics'!$C:$C,0))),"",INDEX('Policy Characteristics'!G:G,MATCH($C152,'Policy Characteristics'!$C:$C,0)))</f>
        <v>0.75</v>
      </c>
      <c r="N152" s="362">
        <f>IF(ISBLANK(INDEX('Policy Characteristics'!H:H,MATCH($C152,'Policy Characteristics'!$C:$C,0))),"",INDEX('Policy Characteristics'!H:H,MATCH($C152,'Policy Characteristics'!$C:$C,0)))</f>
        <v>0.01</v>
      </c>
      <c r="O152" s="340" t="str">
        <f>IF(ISBLANK(INDEX('Policy Characteristics'!I:I,MATCH($C152,'Policy Characteristics'!$C:$C,0))),"",INDEX('Policy Characteristics'!I:I,MATCH($C152,'Policy Characteristics'!$C:$C,0)))</f>
        <v>% reduction in energy use</v>
      </c>
      <c r="P152" s="340"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2" s="340" t="str">
        <f>IF(ISBLANK(INDEX('Policy Characteristics'!K:K,MATCH($C152,'Policy Characteristics'!$C:$C,0))),"",INDEX('Policy Characteristics'!K:K,MATCH($C152,'Policy Characteristics'!$C:$C,0)))</f>
        <v>buildings-sector-main.html#eff-stds</v>
      </c>
      <c r="R152" s="340" t="str">
        <f>IF(ISBLANK(INDEX('Policy Characteristics'!L:L,MATCH($C152,'Policy Characteristics'!$C:$C,0))),"",INDEX('Policy Characteristics'!L:L,MATCH($C152,'Policy Characteristics'!$C:$C,0)))</f>
        <v>building-energy-efficiency-standards.html</v>
      </c>
    </row>
    <row r="153" spans="1:18" s="5" customFormat="1" x14ac:dyDescent="0.25">
      <c r="A153" s="340" t="str">
        <f>IF(ISBLANK(INDEX('Policy Characteristics'!A:A,MATCH($C153,'Policy Characteristics'!$C:$C,0))),"",INDEX('Policy Characteristics'!A:A,MATCH($C153,'Policy Characteristics'!$C:$C,0)))</f>
        <v>Buildings and Appliances</v>
      </c>
      <c r="B153" s="340" t="str">
        <f>IF(ISBLANK(INDEX('Policy Characteristics'!B:B,MATCH($C153,'Policy Characteristics'!$C:$C,0))),"",INDEX('Policy Characteristics'!B:B,MATCH($C153,'Policy Characteristics'!$C:$C,0)))</f>
        <v>Building Energy Efficiency Standards</v>
      </c>
      <c r="C153" s="344" t="str">
        <f t="shared" si="12"/>
        <v>Reduction in E Use Allowed by Component Eff Std</v>
      </c>
      <c r="D153" s="53" t="s">
        <v>119</v>
      </c>
      <c r="E153" s="53" t="s">
        <v>293</v>
      </c>
      <c r="F153" s="53" t="s">
        <v>173</v>
      </c>
      <c r="G153" s="53" t="s">
        <v>125</v>
      </c>
      <c r="H153" s="54">
        <v>156</v>
      </c>
      <c r="I153" s="53" t="s">
        <v>45</v>
      </c>
      <c r="J153" s="342" t="str">
        <f>IF(ISBLANK(INDEX('Policy Characteristics'!D:D,MATCH($C153,'Policy Characteristics'!$C:$C,0))),"",INDEX('Policy Characteristics'!D:D,MATCH($C153,'Policy Characteristics'!$C:$C,0)))</f>
        <v>Building Energy Efficiency Standards</v>
      </c>
      <c r="K153" s="340" t="str">
        <f>IF(ISBLANK(INDEX('Policy Characteristics'!E:E,MATCH($C153,'Policy Characteristics'!$C:$C,0))),"",INDEX('Policy Characteristics'!E:E,MATCH($C153,'Policy Characteristics'!$C:$C,0)))</f>
        <v>bldgs efficiency standards</v>
      </c>
      <c r="L153" s="362">
        <f>IF(ISBLANK(INDEX('Policy Characteristics'!F:F,MATCH($C153,'Policy Characteristics'!$C:$C,0))),"",INDEX('Policy Characteristics'!F:F,MATCH($C153,'Policy Characteristics'!$C:$C,0)))</f>
        <v>0</v>
      </c>
      <c r="M153" s="362">
        <f>IF(ISBLANK(INDEX('Policy Characteristics'!G:G,MATCH($C153,'Policy Characteristics'!$C:$C,0))),"",INDEX('Policy Characteristics'!G:G,MATCH($C153,'Policy Characteristics'!$C:$C,0)))</f>
        <v>0.75</v>
      </c>
      <c r="N153" s="362">
        <f>IF(ISBLANK(INDEX('Policy Characteristics'!H:H,MATCH($C153,'Policy Characteristics'!$C:$C,0))),"",INDEX('Policy Characteristics'!H:H,MATCH($C153,'Policy Characteristics'!$C:$C,0)))</f>
        <v>0.01</v>
      </c>
      <c r="O153" s="340" t="str">
        <f>IF(ISBLANK(INDEX('Policy Characteristics'!I:I,MATCH($C153,'Policy Characteristics'!$C:$C,0))),"",INDEX('Policy Characteristics'!I:I,MATCH($C153,'Policy Characteristics'!$C:$C,0)))</f>
        <v>% reduction in energy use</v>
      </c>
      <c r="P153" s="340"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3" s="340" t="str">
        <f>IF(ISBLANK(INDEX('Policy Characteristics'!K:K,MATCH($C153,'Policy Characteristics'!$C:$C,0))),"",INDEX('Policy Characteristics'!K:K,MATCH($C153,'Policy Characteristics'!$C:$C,0)))</f>
        <v>buildings-sector-main.html#eff-stds</v>
      </c>
      <c r="R153" s="340" t="str">
        <f>IF(ISBLANK(INDEX('Policy Characteristics'!L:L,MATCH($C153,'Policy Characteristics'!$C:$C,0))),"",INDEX('Policy Characteristics'!L:L,MATCH($C153,'Policy Characteristics'!$C:$C,0)))</f>
        <v>building-energy-efficiency-standards.html</v>
      </c>
    </row>
    <row r="154" spans="1:18" s="5" customFormat="1" ht="30" x14ac:dyDescent="0.25">
      <c r="A154" s="340" t="str">
        <f>IF(ISBLANK(INDEX('Policy Characteristics'!A:A,MATCH($C154,'Policy Characteristics'!$C:$C,0))),"",INDEX('Policy Characteristics'!A:A,MATCH($C154,'Policy Characteristics'!$C:$C,0)))</f>
        <v>Buildings and Appliances</v>
      </c>
      <c r="B154" s="340" t="str">
        <f>IF(ISBLANK(INDEX('Policy Characteristics'!B:B,MATCH($C154,'Policy Characteristics'!$C:$C,0))),"",INDEX('Policy Characteristics'!B:B,MATCH($C154,'Policy Characteristics'!$C:$C,0)))</f>
        <v>Building Energy Efficiency Standards</v>
      </c>
      <c r="C154" s="344" t="str">
        <f t="shared" si="12"/>
        <v>Reduction in E Use Allowed by Component Eff Std</v>
      </c>
      <c r="D154" s="53" t="s">
        <v>120</v>
      </c>
      <c r="E154" s="53" t="s">
        <v>293</v>
      </c>
      <c r="F154" s="53" t="s">
        <v>173</v>
      </c>
      <c r="G154" s="53" t="s">
        <v>126</v>
      </c>
      <c r="H154" s="54">
        <v>157</v>
      </c>
      <c r="I154" s="53" t="s">
        <v>45</v>
      </c>
      <c r="J154" s="342" t="str">
        <f>IF(ISBLANK(INDEX('Policy Characteristics'!D:D,MATCH($C154,'Policy Characteristics'!$C:$C,0))),"",INDEX('Policy Characteristics'!D:D,MATCH($C154,'Policy Characteristics'!$C:$C,0)))</f>
        <v>Building Energy Efficiency Standards</v>
      </c>
      <c r="K154" s="340" t="str">
        <f>IF(ISBLANK(INDEX('Policy Characteristics'!E:E,MATCH($C154,'Policy Characteristics'!$C:$C,0))),"",INDEX('Policy Characteristics'!E:E,MATCH($C154,'Policy Characteristics'!$C:$C,0)))</f>
        <v>bldgs efficiency standards</v>
      </c>
      <c r="L154" s="362">
        <f>IF(ISBLANK(INDEX('Policy Characteristics'!F:F,MATCH($C154,'Policy Characteristics'!$C:$C,0))),"",INDEX('Policy Characteristics'!F:F,MATCH($C154,'Policy Characteristics'!$C:$C,0)))</f>
        <v>0</v>
      </c>
      <c r="M154" s="362">
        <f>IF(ISBLANK(INDEX('Policy Characteristics'!G:G,MATCH($C154,'Policy Characteristics'!$C:$C,0))),"",INDEX('Policy Characteristics'!G:G,MATCH($C154,'Policy Characteristics'!$C:$C,0)))</f>
        <v>0.75</v>
      </c>
      <c r="N154" s="362">
        <f>IF(ISBLANK(INDEX('Policy Characteristics'!H:H,MATCH($C154,'Policy Characteristics'!$C:$C,0))),"",INDEX('Policy Characteristics'!H:H,MATCH($C154,'Policy Characteristics'!$C:$C,0)))</f>
        <v>0.01</v>
      </c>
      <c r="O154" s="340" t="str">
        <f>IF(ISBLANK(INDEX('Policy Characteristics'!I:I,MATCH($C154,'Policy Characteristics'!$C:$C,0))),"",INDEX('Policy Characteristics'!I:I,MATCH($C154,'Policy Characteristics'!$C:$C,0)))</f>
        <v>% reduction in energy use</v>
      </c>
      <c r="P154" s="340"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4" s="340" t="str">
        <f>IF(ISBLANK(INDEX('Policy Characteristics'!K:K,MATCH($C154,'Policy Characteristics'!$C:$C,0))),"",INDEX('Policy Characteristics'!K:K,MATCH($C154,'Policy Characteristics'!$C:$C,0)))</f>
        <v>buildings-sector-main.html#eff-stds</v>
      </c>
      <c r="R154" s="340" t="str">
        <f>IF(ISBLANK(INDEX('Policy Characteristics'!L:L,MATCH($C154,'Policy Characteristics'!$C:$C,0))),"",INDEX('Policy Characteristics'!L:L,MATCH($C154,'Policy Characteristics'!$C:$C,0)))</f>
        <v>building-energy-efficiency-standards.html</v>
      </c>
    </row>
    <row r="155" spans="1:18" s="5" customFormat="1" x14ac:dyDescent="0.25">
      <c r="A155" s="340" t="str">
        <f>IF(ISBLANK(INDEX('Policy Characteristics'!A:A,MATCH($C155,'Policy Characteristics'!$C:$C,0))),"",INDEX('Policy Characteristics'!A:A,MATCH($C155,'Policy Characteristics'!$C:$C,0)))</f>
        <v>Buildings and Appliances</v>
      </c>
      <c r="B155" s="340" t="str">
        <f>IF(ISBLANK(INDEX('Policy Characteristics'!B:B,MATCH($C155,'Policy Characteristics'!$C:$C,0))),"",INDEX('Policy Characteristics'!B:B,MATCH($C155,'Policy Characteristics'!$C:$C,0)))</f>
        <v>Building Energy Efficiency Standards</v>
      </c>
      <c r="C155" s="344" t="str">
        <f t="shared" si="12"/>
        <v>Reduction in E Use Allowed by Component Eff Std</v>
      </c>
      <c r="D155" s="53" t="s">
        <v>121</v>
      </c>
      <c r="E155" s="53" t="s">
        <v>293</v>
      </c>
      <c r="F155" s="53" t="s">
        <v>173</v>
      </c>
      <c r="G155" s="53" t="s">
        <v>127</v>
      </c>
      <c r="H155" s="54">
        <v>158</v>
      </c>
      <c r="I155" s="53" t="s">
        <v>45</v>
      </c>
      <c r="J155" s="342" t="str">
        <f>IF(ISBLANK(INDEX('Policy Characteristics'!D:D,MATCH($C155,'Policy Characteristics'!$C:$C,0))),"",INDEX('Policy Characteristics'!D:D,MATCH($C155,'Policy Characteristics'!$C:$C,0)))</f>
        <v>Building Energy Efficiency Standards</v>
      </c>
      <c r="K155" s="340" t="str">
        <f>IF(ISBLANK(INDEX('Policy Characteristics'!E:E,MATCH($C155,'Policy Characteristics'!$C:$C,0))),"",INDEX('Policy Characteristics'!E:E,MATCH($C155,'Policy Characteristics'!$C:$C,0)))</f>
        <v>bldgs efficiency standards</v>
      </c>
      <c r="L155" s="362">
        <f>IF(ISBLANK(INDEX('Policy Characteristics'!F:F,MATCH($C155,'Policy Characteristics'!$C:$C,0))),"",INDEX('Policy Characteristics'!F:F,MATCH($C155,'Policy Characteristics'!$C:$C,0)))</f>
        <v>0</v>
      </c>
      <c r="M155" s="362">
        <f>IF(ISBLANK(INDEX('Policy Characteristics'!G:G,MATCH($C155,'Policy Characteristics'!$C:$C,0))),"",INDEX('Policy Characteristics'!G:G,MATCH($C155,'Policy Characteristics'!$C:$C,0)))</f>
        <v>0.75</v>
      </c>
      <c r="N155" s="362">
        <f>IF(ISBLANK(INDEX('Policy Characteristics'!H:H,MATCH($C155,'Policy Characteristics'!$C:$C,0))),"",INDEX('Policy Characteristics'!H:H,MATCH($C155,'Policy Characteristics'!$C:$C,0)))</f>
        <v>0.01</v>
      </c>
      <c r="O155" s="340" t="str">
        <f>IF(ISBLANK(INDEX('Policy Characteristics'!I:I,MATCH($C155,'Policy Characteristics'!$C:$C,0))),"",INDEX('Policy Characteristics'!I:I,MATCH($C155,'Policy Characteristics'!$C:$C,0)))</f>
        <v>% reduction in energy use</v>
      </c>
      <c r="P155" s="340"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5" s="340" t="str">
        <f>IF(ISBLANK(INDEX('Policy Characteristics'!K:K,MATCH($C155,'Policy Characteristics'!$C:$C,0))),"",INDEX('Policy Characteristics'!K:K,MATCH($C155,'Policy Characteristics'!$C:$C,0)))</f>
        <v>buildings-sector-main.html#eff-stds</v>
      </c>
      <c r="R155" s="340" t="str">
        <f>IF(ISBLANK(INDEX('Policy Characteristics'!L:L,MATCH($C155,'Policy Characteristics'!$C:$C,0))),"",INDEX('Policy Characteristics'!L:L,MATCH($C155,'Policy Characteristics'!$C:$C,0)))</f>
        <v>building-energy-efficiency-standards.html</v>
      </c>
    </row>
    <row r="156" spans="1:18" s="5" customFormat="1" x14ac:dyDescent="0.25">
      <c r="A156" s="340" t="str">
        <f>IF(ISBLANK(INDEX('Policy Characteristics'!A:A,MATCH($C156,'Policy Characteristics'!$C:$C,0))),"",INDEX('Policy Characteristics'!A:A,MATCH($C156,'Policy Characteristics'!$C:$C,0)))</f>
        <v>Buildings and Appliances</v>
      </c>
      <c r="B156" s="340" t="str">
        <f>IF(ISBLANK(INDEX('Policy Characteristics'!B:B,MATCH($C156,'Policy Characteristics'!$C:$C,0))),"",INDEX('Policy Characteristics'!B:B,MATCH($C156,'Policy Characteristics'!$C:$C,0)))</f>
        <v>Building Energy Efficiency Standards</v>
      </c>
      <c r="C156" s="344" t="str">
        <f t="shared" si="12"/>
        <v>Reduction in E Use Allowed by Component Eff Std</v>
      </c>
      <c r="D156" s="53" t="s">
        <v>122</v>
      </c>
      <c r="E156" s="53" t="s">
        <v>293</v>
      </c>
      <c r="F156" s="53" t="s">
        <v>173</v>
      </c>
      <c r="G156" s="53" t="s">
        <v>128</v>
      </c>
      <c r="H156" s="54">
        <v>159</v>
      </c>
      <c r="I156" s="53" t="s">
        <v>45</v>
      </c>
      <c r="J156" s="342" t="str">
        <f>IF(ISBLANK(INDEX('Policy Characteristics'!D:D,MATCH($C156,'Policy Characteristics'!$C:$C,0))),"",INDEX('Policy Characteristics'!D:D,MATCH($C156,'Policy Characteristics'!$C:$C,0)))</f>
        <v>Building Energy Efficiency Standards</v>
      </c>
      <c r="K156" s="340" t="str">
        <f>IF(ISBLANK(INDEX('Policy Characteristics'!E:E,MATCH($C156,'Policy Characteristics'!$C:$C,0))),"",INDEX('Policy Characteristics'!E:E,MATCH($C156,'Policy Characteristics'!$C:$C,0)))</f>
        <v>bldgs efficiency standards</v>
      </c>
      <c r="L156" s="362">
        <f>IF(ISBLANK(INDEX('Policy Characteristics'!F:F,MATCH($C156,'Policy Characteristics'!$C:$C,0))),"",INDEX('Policy Characteristics'!F:F,MATCH($C156,'Policy Characteristics'!$C:$C,0)))</f>
        <v>0</v>
      </c>
      <c r="M156" s="362">
        <f>IF(ISBLANK(INDEX('Policy Characteristics'!G:G,MATCH($C156,'Policy Characteristics'!$C:$C,0))),"",INDEX('Policy Characteristics'!G:G,MATCH($C156,'Policy Characteristics'!$C:$C,0)))</f>
        <v>0.75</v>
      </c>
      <c r="N156" s="362">
        <f>IF(ISBLANK(INDEX('Policy Characteristics'!H:H,MATCH($C156,'Policy Characteristics'!$C:$C,0))),"",INDEX('Policy Characteristics'!H:H,MATCH($C156,'Policy Characteristics'!$C:$C,0)))</f>
        <v>0.01</v>
      </c>
      <c r="O156" s="340" t="str">
        <f>IF(ISBLANK(INDEX('Policy Characteristics'!I:I,MATCH($C156,'Policy Characteristics'!$C:$C,0))),"",INDEX('Policy Characteristics'!I:I,MATCH($C156,'Policy Characteristics'!$C:$C,0)))</f>
        <v>% reduction in energy use</v>
      </c>
      <c r="P156" s="340"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6" s="340" t="str">
        <f>IF(ISBLANK(INDEX('Policy Characteristics'!K:K,MATCH($C156,'Policy Characteristics'!$C:$C,0))),"",INDEX('Policy Characteristics'!K:K,MATCH($C156,'Policy Characteristics'!$C:$C,0)))</f>
        <v>buildings-sector-main.html#eff-stds</v>
      </c>
      <c r="R156" s="340" t="str">
        <f>IF(ISBLANK(INDEX('Policy Characteristics'!L:L,MATCH($C156,'Policy Characteristics'!$C:$C,0))),"",INDEX('Policy Characteristics'!L:L,MATCH($C156,'Policy Characteristics'!$C:$C,0)))</f>
        <v>building-energy-efficiency-standards.html</v>
      </c>
    </row>
    <row r="157" spans="1:18" s="5" customFormat="1" x14ac:dyDescent="0.25">
      <c r="A157" s="340" t="str">
        <f>IF(ISBLANK(INDEX('Policy Characteristics'!A:A,MATCH($C157,'Policy Characteristics'!$C:$C,0))),"",INDEX('Policy Characteristics'!A:A,MATCH($C157,'Policy Characteristics'!$C:$C,0)))</f>
        <v>Buildings and Appliances</v>
      </c>
      <c r="B157" s="340" t="str">
        <f>IF(ISBLANK(INDEX('Policy Characteristics'!B:B,MATCH($C157,'Policy Characteristics'!$C:$C,0))),"",INDEX('Policy Characteristics'!B:B,MATCH($C157,'Policy Characteristics'!$C:$C,0)))</f>
        <v>Building Energy Efficiency Standards</v>
      </c>
      <c r="C157" s="344" t="str">
        <f t="shared" si="12"/>
        <v>Reduction in E Use Allowed by Component Eff Std</v>
      </c>
      <c r="D157" s="53" t="s">
        <v>123</v>
      </c>
      <c r="E157" s="53" t="s">
        <v>293</v>
      </c>
      <c r="F157" s="53" t="s">
        <v>173</v>
      </c>
      <c r="G157" s="53" t="s">
        <v>129</v>
      </c>
      <c r="H157" s="54">
        <v>160</v>
      </c>
      <c r="I157" s="53" t="s">
        <v>45</v>
      </c>
      <c r="J157" s="342" t="str">
        <f>IF(ISBLANK(INDEX('Policy Characteristics'!D:D,MATCH($C157,'Policy Characteristics'!$C:$C,0))),"",INDEX('Policy Characteristics'!D:D,MATCH($C157,'Policy Characteristics'!$C:$C,0)))</f>
        <v>Building Energy Efficiency Standards</v>
      </c>
      <c r="K157" s="340" t="str">
        <f>IF(ISBLANK(INDEX('Policy Characteristics'!E:E,MATCH($C157,'Policy Characteristics'!$C:$C,0))),"",INDEX('Policy Characteristics'!E:E,MATCH($C157,'Policy Characteristics'!$C:$C,0)))</f>
        <v>bldgs efficiency standards</v>
      </c>
      <c r="L157" s="362">
        <f>IF(ISBLANK(INDEX('Policy Characteristics'!F:F,MATCH($C157,'Policy Characteristics'!$C:$C,0))),"",INDEX('Policy Characteristics'!F:F,MATCH($C157,'Policy Characteristics'!$C:$C,0)))</f>
        <v>0</v>
      </c>
      <c r="M157" s="362">
        <f>IF(ISBLANK(INDEX('Policy Characteristics'!G:G,MATCH($C157,'Policy Characteristics'!$C:$C,0))),"",INDEX('Policy Characteristics'!G:G,MATCH($C157,'Policy Characteristics'!$C:$C,0)))</f>
        <v>0.75</v>
      </c>
      <c r="N157" s="362">
        <f>IF(ISBLANK(INDEX('Policy Characteristics'!H:H,MATCH($C157,'Policy Characteristics'!$C:$C,0))),"",INDEX('Policy Characteristics'!H:H,MATCH($C157,'Policy Characteristics'!$C:$C,0)))</f>
        <v>0.01</v>
      </c>
      <c r="O157" s="340" t="str">
        <f>IF(ISBLANK(INDEX('Policy Characteristics'!I:I,MATCH($C157,'Policy Characteristics'!$C:$C,0))),"",INDEX('Policy Characteristics'!I:I,MATCH($C157,'Policy Characteristics'!$C:$C,0)))</f>
        <v>% reduction in energy use</v>
      </c>
      <c r="P157" s="340"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7" s="340" t="str">
        <f>IF(ISBLANK(INDEX('Policy Characteristics'!K:K,MATCH($C157,'Policy Characteristics'!$C:$C,0))),"",INDEX('Policy Characteristics'!K:K,MATCH($C157,'Policy Characteristics'!$C:$C,0)))</f>
        <v>buildings-sector-main.html#eff-stds</v>
      </c>
      <c r="R157" s="340" t="str">
        <f>IF(ISBLANK(INDEX('Policy Characteristics'!L:L,MATCH($C157,'Policy Characteristics'!$C:$C,0))),"",INDEX('Policy Characteristics'!L:L,MATCH($C157,'Policy Characteristics'!$C:$C,0)))</f>
        <v>building-energy-efficiency-standards.html</v>
      </c>
    </row>
    <row r="158" spans="1:18" s="337" customFormat="1" x14ac:dyDescent="0.25">
      <c r="A158" s="340" t="str">
        <f>IF(ISBLANK(INDEX('Policy Characteristics'!A:A,MATCH($C158,'Policy Characteristics'!$C:$C,0))),"",INDEX('Policy Characteristics'!A:A,MATCH($C158,'Policy Characteristics'!$C:$C,0)))</f>
        <v>Buildings and Appliances</v>
      </c>
      <c r="B158" s="340" t="str">
        <f>IF(ISBLANK(INDEX('Policy Characteristics'!B:B,MATCH($C158,'Policy Characteristics'!$C:$C,0))),"",INDEX('Policy Characteristics'!B:B,MATCH($C158,'Policy Characteristics'!$C:$C,0)))</f>
        <v>Building Energy Efficiency Standards</v>
      </c>
      <c r="C158" s="344" t="str">
        <f t="shared" ref="C158" si="13">C$141</f>
        <v>Reduction in E Use Allowed by Component Eff Std</v>
      </c>
      <c r="D158" s="53" t="s">
        <v>124</v>
      </c>
      <c r="E158" s="53" t="s">
        <v>293</v>
      </c>
      <c r="F158" s="53" t="s">
        <v>173</v>
      </c>
      <c r="G158" s="53" t="s">
        <v>130</v>
      </c>
      <c r="H158" s="54">
        <v>161</v>
      </c>
      <c r="I158" s="53" t="s">
        <v>45</v>
      </c>
      <c r="J158" s="342" t="str">
        <f>IF(ISBLANK(INDEX('Policy Characteristics'!D:D,MATCH($C158,'Policy Characteristics'!$C:$C,0))),"",INDEX('Policy Characteristics'!D:D,MATCH($C158,'Policy Characteristics'!$C:$C,0)))</f>
        <v>Building Energy Efficiency Standards</v>
      </c>
      <c r="K158" s="340" t="str">
        <f>IF(ISBLANK(INDEX('Policy Characteristics'!E:E,MATCH($C158,'Policy Characteristics'!$C:$C,0))),"",INDEX('Policy Characteristics'!E:E,MATCH($C158,'Policy Characteristics'!$C:$C,0)))</f>
        <v>bldgs efficiency standards</v>
      </c>
      <c r="L158" s="362">
        <f>IF(ISBLANK(INDEX('Policy Characteristics'!F:F,MATCH($C158,'Policy Characteristics'!$C:$C,0))),"",INDEX('Policy Characteristics'!F:F,MATCH($C158,'Policy Characteristics'!$C:$C,0)))</f>
        <v>0</v>
      </c>
      <c r="M158" s="362">
        <f>IF(ISBLANK(INDEX('Policy Characteristics'!G:G,MATCH($C158,'Policy Characteristics'!$C:$C,0))),"",INDEX('Policy Characteristics'!G:G,MATCH($C158,'Policy Characteristics'!$C:$C,0)))</f>
        <v>0.75</v>
      </c>
      <c r="N158" s="362">
        <f>IF(ISBLANK(INDEX('Policy Characteristics'!H:H,MATCH($C158,'Policy Characteristics'!$C:$C,0))),"",INDEX('Policy Characteristics'!H:H,MATCH($C158,'Policy Characteristics'!$C:$C,0)))</f>
        <v>0.01</v>
      </c>
      <c r="O158" s="340" t="str">
        <f>IF(ISBLANK(INDEX('Policy Characteristics'!I:I,MATCH($C158,'Policy Characteristics'!$C:$C,0))),"",INDEX('Policy Characteristics'!I:I,MATCH($C158,'Policy Characteristics'!$C:$C,0)))</f>
        <v>% reduction in energy use</v>
      </c>
      <c r="P158" s="340"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8" s="340" t="str">
        <f>IF(ISBLANK(INDEX('Policy Characteristics'!K:K,MATCH($C158,'Policy Characteristics'!$C:$C,0))),"",INDEX('Policy Characteristics'!K:K,MATCH($C158,'Policy Characteristics'!$C:$C,0)))</f>
        <v>buildings-sector-main.html#eff-stds</v>
      </c>
      <c r="R158" s="340" t="str">
        <f>IF(ISBLANK(INDEX('Policy Characteristics'!L:L,MATCH($C158,'Policy Characteristics'!$C:$C,0))),"",INDEX('Policy Characteristics'!L:L,MATCH($C158,'Policy Characteristics'!$C:$C,0)))</f>
        <v>building-energy-efficiency-standards.html</v>
      </c>
    </row>
    <row r="159" spans="1:18" s="5" customFormat="1" x14ac:dyDescent="0.25">
      <c r="A159" s="340" t="str">
        <f>IF(ISBLANK(INDEX('Policy Characteristics'!A:A,MATCH($C159,'Policy Characteristics'!$C:$C,0))),"",INDEX('Policy Characteristics'!A:A,MATCH($C159,'Policy Characteristics'!$C:$C,0)))</f>
        <v>Buildings and Appliances</v>
      </c>
      <c r="B159" s="340" t="str">
        <f>IF(ISBLANK(INDEX('Policy Characteristics'!B:B,MATCH($C159,'Policy Characteristics'!$C:$C,0))),"",INDEX('Policy Characteristics'!B:B,MATCH($C159,'Policy Characteristics'!$C:$C,0)))</f>
        <v>Contractor Training</v>
      </c>
      <c r="C159" s="345" t="s">
        <v>7</v>
      </c>
      <c r="D159" s="53"/>
      <c r="E159" s="53"/>
      <c r="F159" s="53"/>
      <c r="G159" s="53"/>
      <c r="H159" s="54">
        <v>19</v>
      </c>
      <c r="I159" s="53" t="s">
        <v>45</v>
      </c>
      <c r="J159" s="342" t="str">
        <f>IF(ISBLANK(INDEX('Policy Characteristics'!D:D,MATCH($C159,'Policy Characteristics'!$C:$C,0))),"",INDEX('Policy Characteristics'!D:D,MATCH($C159,'Policy Characteristics'!$C:$C,0)))</f>
        <v>Contractor Training</v>
      </c>
      <c r="K159" s="340" t="str">
        <f>IF(ISBLANK(INDEX('Policy Characteristics'!E:E,MATCH($C159,'Policy Characteristics'!$C:$C,0))),"",INDEX('Policy Characteristics'!E:E,MATCH($C159,'Policy Characteristics'!$C:$C,0)))</f>
        <v>bldgs contractor training</v>
      </c>
      <c r="L159" s="340">
        <f>IF(ISBLANK(INDEX('Policy Characteristics'!F:F,MATCH($C159,'Policy Characteristics'!$C:$C,0))),"",INDEX('Policy Characteristics'!F:F,MATCH($C159,'Policy Characteristics'!$C:$C,0)))</f>
        <v>0</v>
      </c>
      <c r="M159" s="340">
        <f>IF(ISBLANK(INDEX('Policy Characteristics'!G:G,MATCH($C159,'Policy Characteristics'!$C:$C,0))),"",INDEX('Policy Characteristics'!G:G,MATCH($C159,'Policy Characteristics'!$C:$C,0)))</f>
        <v>1</v>
      </c>
      <c r="N159" s="340">
        <f>IF(ISBLANK(INDEX('Policy Characteristics'!H:H,MATCH($C159,'Policy Characteristics'!$C:$C,0))),"",INDEX('Policy Characteristics'!H:H,MATCH($C159,'Policy Characteristics'!$C:$C,0)))</f>
        <v>1</v>
      </c>
      <c r="O159" s="340" t="str">
        <f>IF(ISBLANK(INDEX('Policy Characteristics'!I:I,MATCH($C159,'Policy Characteristics'!$C:$C,0))),"",INDEX('Policy Characteristics'!I:I,MATCH($C159,'Policy Characteristics'!$C:$C,0)))</f>
        <v>on/off</v>
      </c>
      <c r="P159" s="340"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40" t="str">
        <f>IF(ISBLANK(INDEX('Policy Characteristics'!K:K,MATCH($C159,'Policy Characteristics'!$C:$C,0))),"",INDEX('Policy Characteristics'!K:K,MATCH($C159,'Policy Characteristics'!$C:$C,0)))</f>
        <v>buildings-sector-main.html#contractor-ed</v>
      </c>
      <c r="R159" s="340" t="str">
        <f>IF(ISBLANK(INDEX('Policy Characteristics'!L:L,MATCH($C159,'Policy Characteristics'!$C:$C,0))),"",INDEX('Policy Characteristics'!L:L,MATCH($C159,'Policy Characteristics'!$C:$C,0)))</f>
        <v>contractor-training.html</v>
      </c>
    </row>
    <row r="160" spans="1:18" s="5" customFormat="1" x14ac:dyDescent="0.25">
      <c r="A160" s="340" t="str">
        <f>IF(ISBLANK(INDEX('Policy Characteristics'!A:A,MATCH($C160,'Policy Characteristics'!$C:$C,0))),"",INDEX('Policy Characteristics'!A:A,MATCH($C160,'Policy Characteristics'!$C:$C,0)))</f>
        <v>Buildings and Appliances</v>
      </c>
      <c r="B160" s="340" t="str">
        <f>IF(ISBLANK(INDEX('Policy Characteristics'!B:B,MATCH($C160,'Policy Characteristics'!$C:$C,0))),"",INDEX('Policy Characteristics'!B:B,MATCH($C160,'Policy Characteristics'!$C:$C,0)))</f>
        <v>Distributed Solar Carve-Out</v>
      </c>
      <c r="C160" s="345" t="s">
        <v>317</v>
      </c>
      <c r="D160" s="53"/>
      <c r="E160" s="53"/>
      <c r="F160" s="53"/>
      <c r="G160" s="53"/>
      <c r="H160" s="54">
        <v>146</v>
      </c>
      <c r="I160" s="53" t="s">
        <v>45</v>
      </c>
      <c r="J160" s="342" t="str">
        <f>IF(ISBLANK(INDEX('Policy Characteristics'!D:D,MATCH($C160,'Policy Characteristics'!$C:$C,0))),"",INDEX('Policy Characteristics'!D:D,MATCH($C160,'Policy Characteristics'!$C:$C,0)))</f>
        <v>Distributed Solar Promotion</v>
      </c>
      <c r="K160" s="340" t="str">
        <f>IF(ISBLANK(INDEX('Policy Characteristics'!E:E,MATCH($C160,'Policy Characteristics'!$C:$C,0))),"",INDEX('Policy Characteristics'!E:E,MATCH($C160,'Policy Characteristics'!$C:$C,0)))</f>
        <v>bldgs min fraction distributed solar</v>
      </c>
      <c r="L160" s="362">
        <f>IF(ISBLANK(INDEX('Policy Characteristics'!F:F,MATCH($C160,'Policy Characteristics'!$C:$C,0))),"",INDEX('Policy Characteristics'!F:F,MATCH($C160,'Policy Characteristics'!$C:$C,0)))</f>
        <v>0</v>
      </c>
      <c r="M160" s="362">
        <f>IF(ISBLANK(INDEX('Policy Characteristics'!G:G,MATCH($C160,'Policy Characteristics'!$C:$C,0))),"",INDEX('Policy Characteristics'!G:G,MATCH($C160,'Policy Characteristics'!$C:$C,0)))</f>
        <v>0.24</v>
      </c>
      <c r="N160" s="362">
        <f>IF(ISBLANK(INDEX('Policy Characteristics'!H:H,MATCH($C160,'Policy Characteristics'!$C:$C,0))),"",INDEX('Policy Characteristics'!H:H,MATCH($C160,'Policy Characteristics'!$C:$C,0)))</f>
        <v>5.0000000000000001E-3</v>
      </c>
      <c r="O160" s="340" t="str">
        <f>IF(ISBLANK(INDEX('Policy Characteristics'!I:I,MATCH($C160,'Policy Characteristics'!$C:$C,0))),"",INDEX('Policy Characteristics'!I:I,MATCH($C160,'Policy Characteristics'!$C:$C,0)))</f>
        <v>minimum % elec from solar</v>
      </c>
      <c r="P160" s="340" t="str">
        <f>IF(ISBLANK(INDEX('Policy Characteristics'!J:J,MATCH($C160,'Policy Characteristics'!$C:$C,0))),"",INDEX('Policy Characteristics'!J:J,MATCH($C160,'Policy Characteristics'!$C:$C,0)))</f>
        <v xml:space="preserve">**Description:** This policy requires at least the specified percentage of total retail electricity demand to be generated by residential and commercial buildings' distributed solar systems (typically rooftop PV). // **Guidance for setting values: ** </v>
      </c>
      <c r="Q160" s="340" t="str">
        <f>IF(ISBLANK(INDEX('Policy Characteristics'!K:K,MATCH($C160,'Policy Characteristics'!$C:$C,0))),"",INDEX('Policy Characteristics'!K:K,MATCH($C160,'Policy Characteristics'!$C:$C,0)))</f>
        <v>buildings-sector-main.html#solar-carve-out</v>
      </c>
      <c r="R160" s="340" t="str">
        <f>IF(ISBLANK(INDEX('Policy Characteristics'!L:L,MATCH($C160,'Policy Characteristics'!$C:$C,0))),"",INDEX('Policy Characteristics'!L:L,MATCH($C160,'Policy Characteristics'!$C:$C,0)))</f>
        <v>solar-carve-out.html</v>
      </c>
    </row>
    <row r="161" spans="1:18" s="5" customFormat="1" x14ac:dyDescent="0.25">
      <c r="A161" s="340" t="str">
        <f>IF(ISBLANK(INDEX('Policy Characteristics'!A:A,MATCH($C161,'Policy Characteristics'!$C:$C,0))),"",INDEX('Policy Characteristics'!A:A,MATCH($C161,'Policy Characteristics'!$C:$C,0)))</f>
        <v>Buildings and Appliances</v>
      </c>
      <c r="B161" s="340" t="str">
        <f>IF(ISBLANK(INDEX('Policy Characteristics'!B:B,MATCH($C161,'Policy Characteristics'!$C:$C,0))),"",INDEX('Policy Characteristics'!B:B,MATCH($C161,'Policy Characteristics'!$C:$C,0)))</f>
        <v>Distributed Solar Subsidy</v>
      </c>
      <c r="C161" s="345" t="s">
        <v>280</v>
      </c>
      <c r="D161" s="53"/>
      <c r="E161" s="53"/>
      <c r="F161" s="53"/>
      <c r="G161" s="53"/>
      <c r="H161" s="54">
        <v>147</v>
      </c>
      <c r="I161" s="53" t="s">
        <v>45</v>
      </c>
      <c r="J161" s="342" t="str">
        <f>IF(ISBLANK(INDEX('Policy Characteristics'!D:D,MATCH($C161,'Policy Characteristics'!$C:$C,0))),"",INDEX('Policy Characteristics'!D:D,MATCH($C161,'Policy Characteristics'!$C:$C,0)))</f>
        <v>Distributed Solar Promotion</v>
      </c>
      <c r="K161" s="340" t="str">
        <f>IF(ISBLANK(INDEX('Policy Characteristics'!E:E,MATCH($C161,'Policy Characteristics'!$C:$C,0))),"",INDEX('Policy Characteristics'!E:E,MATCH($C161,'Policy Characteristics'!$C:$C,0)))</f>
        <v>bldgs distributed solar subsidy</v>
      </c>
      <c r="L161" s="362">
        <f>IF(ISBLANK(INDEX('Policy Characteristics'!F:F,MATCH($C161,'Policy Characteristics'!$C:$C,0))),"",INDEX('Policy Characteristics'!F:F,MATCH($C161,'Policy Characteristics'!$C:$C,0)))</f>
        <v>0</v>
      </c>
      <c r="M161" s="362">
        <f>IF(ISBLANK(INDEX('Policy Characteristics'!G:G,MATCH($C161,'Policy Characteristics'!$C:$C,0))),"",INDEX('Policy Characteristics'!G:G,MATCH($C161,'Policy Characteristics'!$C:$C,0)))</f>
        <v>0.5</v>
      </c>
      <c r="N161" s="362">
        <f>IF(ISBLANK(INDEX('Policy Characteristics'!H:H,MATCH($C161,'Policy Characteristics'!$C:$C,0))),"",INDEX('Policy Characteristics'!H:H,MATCH($C161,'Policy Characteristics'!$C:$C,0)))</f>
        <v>0.01</v>
      </c>
      <c r="O161" s="340" t="str">
        <f>IF(ISBLANK(INDEX('Policy Characteristics'!I:I,MATCH($C161,'Policy Characteristics'!$C:$C,0))),"",INDEX('Policy Characteristics'!I:I,MATCH($C161,'Policy Characteristics'!$C:$C,0)))</f>
        <v>% of PV system cost</v>
      </c>
      <c r="P161" s="340"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26% rebate through 2021, with lower values thereafter.</v>
      </c>
      <c r="Q161" s="340" t="str">
        <f>IF(ISBLANK(INDEX('Policy Characteristics'!K:K,MATCH($C161,'Policy Characteristics'!$C:$C,0))),"",INDEX('Policy Characteristics'!K:K,MATCH($C161,'Policy Characteristics'!$C:$C,0)))</f>
        <v>buildings-sector-main.html#distributed-solar-subsidy</v>
      </c>
      <c r="R161" s="340" t="str">
        <f>IF(ISBLANK(INDEX('Policy Characteristics'!L:L,MATCH($C161,'Policy Characteristics'!$C:$C,0))),"",INDEX('Policy Characteristics'!L:L,MATCH($C161,'Policy Characteristics'!$C:$C,0)))</f>
        <v>distributed-solar-subsidy.html</v>
      </c>
    </row>
    <row r="162" spans="1:18" s="5" customFormat="1" x14ac:dyDescent="0.25">
      <c r="A162" s="340" t="str">
        <f>IF(ISBLANK(INDEX('Policy Characteristics'!A:A,MATCH($C162,'Policy Characteristics'!$C:$C,0))),"",INDEX('Policy Characteristics'!A:A,MATCH($C162,'Policy Characteristics'!$C:$C,0)))</f>
        <v>Buildings and Appliances</v>
      </c>
      <c r="B162" s="340" t="str">
        <f>IF(ISBLANK(INDEX('Policy Characteristics'!B:B,MATCH($C162,'Policy Characteristics'!$C:$C,0))),"",INDEX('Policy Characteristics'!B:B,MATCH($C162,'Policy Characteristics'!$C:$C,0)))</f>
        <v>Improved Labeling</v>
      </c>
      <c r="C162" s="345" t="s">
        <v>131</v>
      </c>
      <c r="D162" s="53"/>
      <c r="E162" s="53"/>
      <c r="F162" s="53"/>
      <c r="G162" s="53"/>
      <c r="H162" s="54">
        <v>20</v>
      </c>
      <c r="I162" s="53" t="s">
        <v>45</v>
      </c>
      <c r="J162" s="342" t="str">
        <f>IF(ISBLANK(INDEX('Policy Characteristics'!D:D,MATCH($C162,'Policy Characteristics'!$C:$C,0))),"",INDEX('Policy Characteristics'!D:D,MATCH($C162,'Policy Characteristics'!$C:$C,0)))</f>
        <v>Improved Labeling</v>
      </c>
      <c r="K162" s="340" t="str">
        <f>IF(ISBLANK(INDEX('Policy Characteristics'!E:E,MATCH($C162,'Policy Characteristics'!$C:$C,0))),"",INDEX('Policy Characteristics'!E:E,MATCH($C162,'Policy Characteristics'!$C:$C,0)))</f>
        <v>bldgs device labeling</v>
      </c>
      <c r="L162" s="340">
        <f>IF(ISBLANK(INDEX('Policy Characteristics'!F:F,MATCH($C162,'Policy Characteristics'!$C:$C,0))),"",INDEX('Policy Characteristics'!F:F,MATCH($C162,'Policy Characteristics'!$C:$C,0)))</f>
        <v>0</v>
      </c>
      <c r="M162" s="340">
        <f>IF(ISBLANK(INDEX('Policy Characteristics'!G:G,MATCH($C162,'Policy Characteristics'!$C:$C,0))),"",INDEX('Policy Characteristics'!G:G,MATCH($C162,'Policy Characteristics'!$C:$C,0)))</f>
        <v>1</v>
      </c>
      <c r="N162" s="340">
        <f>IF(ISBLANK(INDEX('Policy Characteristics'!H:H,MATCH($C162,'Policy Characteristics'!$C:$C,0))),"",INDEX('Policy Characteristics'!H:H,MATCH($C162,'Policy Characteristics'!$C:$C,0)))</f>
        <v>1</v>
      </c>
      <c r="O162" s="340" t="str">
        <f>IF(ISBLANK(INDEX('Policy Characteristics'!I:I,MATCH($C162,'Policy Characteristics'!$C:$C,0))),"",INDEX('Policy Characteristics'!I:I,MATCH($C162,'Policy Characteristics'!$C:$C,0)))</f>
        <v>on/off</v>
      </c>
      <c r="P162" s="340"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40" t="str">
        <f>IF(ISBLANK(INDEX('Policy Characteristics'!K:K,MATCH($C162,'Policy Characteristics'!$C:$C,0))),"",INDEX('Policy Characteristics'!K:K,MATCH($C162,'Policy Characteristics'!$C:$C,0)))</f>
        <v>buildings-sector-main.html#device-labeling</v>
      </c>
      <c r="R162" s="340" t="str">
        <f>IF(ISBLANK(INDEX('Policy Characteristics'!L:L,MATCH($C162,'Policy Characteristics'!$C:$C,0))),"",INDEX('Policy Characteristics'!L:L,MATCH($C162,'Policy Characteristics'!$C:$C,0)))</f>
        <v>improved-labeling.html</v>
      </c>
    </row>
    <row r="163" spans="1:18" s="5" customFormat="1" x14ac:dyDescent="0.25">
      <c r="A163" s="340" t="str">
        <f>IF(ISBLANK(INDEX('Policy Characteristics'!A:A,MATCH($C163,'Policy Characteristics'!$C:$C,0))),"",INDEX('Policy Characteristics'!A:A,MATCH($C163,'Policy Characteristics'!$C:$C,0)))</f>
        <v>Buildings and Appliances</v>
      </c>
      <c r="B163" s="340" t="str">
        <f>IF(ISBLANK(INDEX('Policy Characteristics'!B:B,MATCH($C163,'Policy Characteristics'!$C:$C,0))),"",INDEX('Policy Characteristics'!B:B,MATCH($C163,'Policy Characteristics'!$C:$C,0)))</f>
        <v>Retrofit Existing Buildings</v>
      </c>
      <c r="C163" s="345" t="s">
        <v>2514</v>
      </c>
      <c r="D163" s="53" t="s">
        <v>291</v>
      </c>
      <c r="E163" s="53"/>
      <c r="F163" s="53" t="s">
        <v>295</v>
      </c>
      <c r="G163" s="53"/>
      <c r="H163" s="54">
        <v>378</v>
      </c>
      <c r="I163" s="53" t="s">
        <v>45</v>
      </c>
      <c r="J163" s="342" t="str">
        <f>IF(ISBLANK(INDEX('Policy Characteristics'!D:D,MATCH($C163,'Policy Characteristics'!$C:$C,0))),"",INDEX('Policy Characteristics'!D:D,MATCH($C163,'Policy Characteristics'!$C:$C,0)))</f>
        <v>Increased Retrofitting</v>
      </c>
      <c r="K163" s="340" t="str">
        <f>IF(ISBLANK(INDEX('Policy Characteristics'!E:E,MATCH($C163,'Policy Characteristics'!$C:$C,0))),"",INDEX('Policy Characteristics'!E:E,MATCH($C163,'Policy Characteristics'!$C:$C,0)))</f>
        <v>bldgs retrofitting</v>
      </c>
      <c r="L163" s="362">
        <f>IF(ISBLANK(INDEX('Policy Characteristics'!F:F,MATCH($C163,'Policy Characteristics'!$C:$C,0))),"",INDEX('Policy Characteristics'!F:F,MATCH($C163,'Policy Characteristics'!$C:$C,0)))</f>
        <v>0</v>
      </c>
      <c r="M163" s="362">
        <f>IF(ISBLANK(INDEX('Policy Characteristics'!G:G,MATCH($C163,'Policy Characteristics'!$C:$C,0))),"",INDEX('Policy Characteristics'!G:G,MATCH($C163,'Policy Characteristics'!$C:$C,0)))</f>
        <v>0.5</v>
      </c>
      <c r="N163" s="362">
        <f>IF(ISBLANK(INDEX('Policy Characteristics'!H:H,MATCH($C163,'Policy Characteristics'!$C:$C,0))),"",INDEX('Policy Characteristics'!H:H,MATCH($C163,'Policy Characteristics'!$C:$C,0)))</f>
        <v>0.01</v>
      </c>
      <c r="O163" s="340" t="str">
        <f>IF(ISBLANK(INDEX('Policy Characteristics'!I:I,MATCH($C163,'Policy Characteristics'!$C:$C,0))),"",INDEX('Policy Characteristics'!I:I,MATCH($C163,'Policy Characteristics'!$C:$C,0)))</f>
        <v>% of existing buildings</v>
      </c>
      <c r="P163" s="340"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340" t="str">
        <f>IF(ISBLANK(INDEX('Policy Characteristics'!K:K,MATCH($C163,'Policy Characteristics'!$C:$C,0))),"",INDEX('Policy Characteristics'!K:K,MATCH($C163,'Policy Characteristics'!$C:$C,0)))</f>
        <v>buildings-sector-main.html#retrofitting</v>
      </c>
      <c r="R163" s="340" t="str">
        <f>IF(ISBLANK(INDEX('Policy Characteristics'!L:L,MATCH($C163,'Policy Characteristics'!$C:$C,0))),"",INDEX('Policy Characteristics'!L:L,MATCH($C163,'Policy Characteristics'!$C:$C,0)))</f>
        <v>increased-retrofitting.html</v>
      </c>
    </row>
    <row r="164" spans="1:18" s="5" customFormat="1" x14ac:dyDescent="0.25">
      <c r="A164" s="340" t="str">
        <f>IF(ISBLANK(INDEX('Policy Characteristics'!A:A,MATCH($C164,'Policy Characteristics'!$C:$C,0))),"",INDEX('Policy Characteristics'!A:A,MATCH($C164,'Policy Characteristics'!$C:$C,0)))</f>
        <v>Buildings and Appliances</v>
      </c>
      <c r="B164" s="340" t="str">
        <f>IF(ISBLANK(INDEX('Policy Characteristics'!B:B,MATCH($C164,'Policy Characteristics'!$C:$C,0))),"",INDEX('Policy Characteristics'!B:B,MATCH($C164,'Policy Characteristics'!$C:$C,0)))</f>
        <v>Retrofit Existing Buildings</v>
      </c>
      <c r="C164" s="344" t="str">
        <f t="shared" ref="C164:C165" si="14">C$163</f>
        <v>Share of Preexisting Buildings Subject to Retrofitting</v>
      </c>
      <c r="D164" s="53" t="s">
        <v>292</v>
      </c>
      <c r="E164" s="53"/>
      <c r="F164" s="53" t="s">
        <v>294</v>
      </c>
      <c r="G164" s="53"/>
      <c r="H164" s="54">
        <v>379</v>
      </c>
      <c r="I164" s="53" t="s">
        <v>45</v>
      </c>
      <c r="J164" s="342" t="str">
        <f>IF(ISBLANK(INDEX('Policy Characteristics'!D:D,MATCH($C164,'Policy Characteristics'!$C:$C,0))),"",INDEX('Policy Characteristics'!D:D,MATCH($C164,'Policy Characteristics'!$C:$C,0)))</f>
        <v>Increased Retrofitting</v>
      </c>
      <c r="K164" s="340" t="str">
        <f>IF(ISBLANK(INDEX('Policy Characteristics'!E:E,MATCH($C164,'Policy Characteristics'!$C:$C,0))),"",INDEX('Policy Characteristics'!E:E,MATCH($C164,'Policy Characteristics'!$C:$C,0)))</f>
        <v>bldgs retrofitting</v>
      </c>
      <c r="L164" s="362">
        <f>IF(ISBLANK(INDEX('Policy Characteristics'!F:F,MATCH($C164,'Policy Characteristics'!$C:$C,0))),"",INDEX('Policy Characteristics'!F:F,MATCH($C164,'Policy Characteristics'!$C:$C,0)))</f>
        <v>0</v>
      </c>
      <c r="M164" s="362">
        <f>IF(ISBLANK(INDEX('Policy Characteristics'!G:G,MATCH($C164,'Policy Characteristics'!$C:$C,0))),"",INDEX('Policy Characteristics'!G:G,MATCH($C164,'Policy Characteristics'!$C:$C,0)))</f>
        <v>0.5</v>
      </c>
      <c r="N164" s="362">
        <f>IF(ISBLANK(INDEX('Policy Characteristics'!H:H,MATCH($C164,'Policy Characteristics'!$C:$C,0))),"",INDEX('Policy Characteristics'!H:H,MATCH($C164,'Policy Characteristics'!$C:$C,0)))</f>
        <v>0.01</v>
      </c>
      <c r="O164" s="340" t="str">
        <f>IF(ISBLANK(INDEX('Policy Characteristics'!I:I,MATCH($C164,'Policy Characteristics'!$C:$C,0))),"",INDEX('Policy Characteristics'!I:I,MATCH($C164,'Policy Characteristics'!$C:$C,0)))</f>
        <v>% of existing buildings</v>
      </c>
      <c r="P164" s="340"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340" t="str">
        <f>IF(ISBLANK(INDEX('Policy Characteristics'!K:K,MATCH($C164,'Policy Characteristics'!$C:$C,0))),"",INDEX('Policy Characteristics'!K:K,MATCH($C164,'Policy Characteristics'!$C:$C,0)))</f>
        <v>buildings-sector-main.html#retrofitting</v>
      </c>
      <c r="R164" s="340" t="str">
        <f>IF(ISBLANK(INDEX('Policy Characteristics'!L:L,MATCH($C164,'Policy Characteristics'!$C:$C,0))),"",INDEX('Policy Characteristics'!L:L,MATCH($C164,'Policy Characteristics'!$C:$C,0)))</f>
        <v>increased-retrofitting.html</v>
      </c>
    </row>
    <row r="165" spans="1:18" s="5" customFormat="1" x14ac:dyDescent="0.25">
      <c r="A165" s="340" t="str">
        <f>IF(ISBLANK(INDEX('Policy Characteristics'!A:A,MATCH($C165,'Policy Characteristics'!$C:$C,0))),"",INDEX('Policy Characteristics'!A:A,MATCH($C165,'Policy Characteristics'!$C:$C,0)))</f>
        <v>Buildings and Appliances</v>
      </c>
      <c r="B165" s="340" t="str">
        <f>IF(ISBLANK(INDEX('Policy Characteristics'!B:B,MATCH($C165,'Policy Characteristics'!$C:$C,0))),"",INDEX('Policy Characteristics'!B:B,MATCH($C165,'Policy Characteristics'!$C:$C,0)))</f>
        <v>Retrofit Existing Buildings</v>
      </c>
      <c r="C165" s="344" t="str">
        <f t="shared" si="14"/>
        <v>Share of Preexisting Buildings Subject to Retrofitting</v>
      </c>
      <c r="D165" s="53" t="s">
        <v>293</v>
      </c>
      <c r="E165" s="53"/>
      <c r="F165" s="53" t="s">
        <v>173</v>
      </c>
      <c r="G165" s="53"/>
      <c r="H165" s="54">
        <v>380</v>
      </c>
      <c r="I165" s="53" t="s">
        <v>45</v>
      </c>
      <c r="J165" s="342" t="str">
        <f>IF(ISBLANK(INDEX('Policy Characteristics'!D:D,MATCH($C165,'Policy Characteristics'!$C:$C,0))),"",INDEX('Policy Characteristics'!D:D,MATCH($C165,'Policy Characteristics'!$C:$C,0)))</f>
        <v>Increased Retrofitting</v>
      </c>
      <c r="K165" s="340" t="str">
        <f>IF(ISBLANK(INDEX('Policy Characteristics'!E:E,MATCH($C165,'Policy Characteristics'!$C:$C,0))),"",INDEX('Policy Characteristics'!E:E,MATCH($C165,'Policy Characteristics'!$C:$C,0)))</f>
        <v>bldgs retrofitting</v>
      </c>
      <c r="L165" s="362">
        <f>IF(ISBLANK(INDEX('Policy Characteristics'!F:F,MATCH($C165,'Policy Characteristics'!$C:$C,0))),"",INDEX('Policy Characteristics'!F:F,MATCH($C165,'Policy Characteristics'!$C:$C,0)))</f>
        <v>0</v>
      </c>
      <c r="M165" s="362">
        <f>IF(ISBLANK(INDEX('Policy Characteristics'!G:G,MATCH($C165,'Policy Characteristics'!$C:$C,0))),"",INDEX('Policy Characteristics'!G:G,MATCH($C165,'Policy Characteristics'!$C:$C,0)))</f>
        <v>0.5</v>
      </c>
      <c r="N165" s="362">
        <f>IF(ISBLANK(INDEX('Policy Characteristics'!H:H,MATCH($C165,'Policy Characteristics'!$C:$C,0))),"",INDEX('Policy Characteristics'!H:H,MATCH($C165,'Policy Characteristics'!$C:$C,0)))</f>
        <v>0.01</v>
      </c>
      <c r="O165" s="340" t="str">
        <f>IF(ISBLANK(INDEX('Policy Characteristics'!I:I,MATCH($C165,'Policy Characteristics'!$C:$C,0))),"",INDEX('Policy Characteristics'!I:I,MATCH($C165,'Policy Characteristics'!$C:$C,0)))</f>
        <v>% of existing buildings</v>
      </c>
      <c r="P165" s="340"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340" t="str">
        <f>IF(ISBLANK(INDEX('Policy Characteristics'!K:K,MATCH($C165,'Policy Characteristics'!$C:$C,0))),"",INDEX('Policy Characteristics'!K:K,MATCH($C165,'Policy Characteristics'!$C:$C,0)))</f>
        <v>buildings-sector-main.html#retrofitting</v>
      </c>
      <c r="R165" s="340" t="str">
        <f>IF(ISBLANK(INDEX('Policy Characteristics'!L:L,MATCH($C165,'Policy Characteristics'!$C:$C,0))),"",INDEX('Policy Characteristics'!L:L,MATCH($C165,'Policy Characteristics'!$C:$C,0)))</f>
        <v>increased-retrofitting.html</v>
      </c>
    </row>
    <row r="166" spans="1:18" s="5" customFormat="1" x14ac:dyDescent="0.25">
      <c r="A166" s="340" t="str">
        <f>IF(ISBLANK(INDEX('Policy Characteristics'!A:A,MATCH($C166,'Policy Characteristics'!$C:$C,0))),"",INDEX('Policy Characteristics'!A:A,MATCH($C166,'Policy Characteristics'!$C:$C,0)))</f>
        <v>Buildings and Appliances</v>
      </c>
      <c r="B166" s="340" t="str">
        <f>IF(ISBLANK(INDEX('Policy Characteristics'!B:B,MATCH($C166,'Policy Characteristics'!$C:$C,0))),"",INDEX('Policy Characteristics'!B:B,MATCH($C166,'Policy Characteristics'!$C:$C,0)))</f>
        <v>Rebate for Efficient Products</v>
      </c>
      <c r="C166" s="345" t="s">
        <v>6</v>
      </c>
      <c r="D166" s="53" t="s">
        <v>119</v>
      </c>
      <c r="E166" s="53"/>
      <c r="F166" s="53" t="s">
        <v>125</v>
      </c>
      <c r="G166" s="53"/>
      <c r="H166" s="54">
        <v>27</v>
      </c>
      <c r="I166" s="53" t="s">
        <v>45</v>
      </c>
      <c r="J166" s="342" t="str">
        <f>IF(ISBLANK(INDEX('Policy Characteristics'!D:D,MATCH($C166,'Policy Characteristics'!$C:$C,0))),"",INDEX('Policy Characteristics'!D:D,MATCH($C166,'Policy Characteristics'!$C:$C,0)))</f>
        <v>Rebate for Efficient Products</v>
      </c>
      <c r="K166" s="340" t="str">
        <f>IF(ISBLANK(INDEX('Policy Characteristics'!E:E,MATCH($C166,'Policy Characteristics'!$C:$C,0))),"",INDEX('Policy Characteristics'!E:E,MATCH($C166,'Policy Characteristics'!$C:$C,0)))</f>
        <v>bldgs rebate</v>
      </c>
      <c r="L166" s="340">
        <f>IF(ISBLANK(INDEX('Policy Characteristics'!F:F,MATCH($C166,'Policy Characteristics'!$C:$C,0))),"",INDEX('Policy Characteristics'!F:F,MATCH($C166,'Policy Characteristics'!$C:$C,0)))</f>
        <v>0</v>
      </c>
      <c r="M166" s="340">
        <f>IF(ISBLANK(INDEX('Policy Characteristics'!G:G,MATCH($C166,'Policy Characteristics'!$C:$C,0))),"",INDEX('Policy Characteristics'!G:G,MATCH($C166,'Policy Characteristics'!$C:$C,0)))</f>
        <v>1</v>
      </c>
      <c r="N166" s="340">
        <f>IF(ISBLANK(INDEX('Policy Characteristics'!H:H,MATCH($C166,'Policy Characteristics'!$C:$C,0))),"",INDEX('Policy Characteristics'!H:H,MATCH($C166,'Policy Characteristics'!$C:$C,0)))</f>
        <v>1</v>
      </c>
      <c r="O166" s="340" t="str">
        <f>IF(ISBLANK(INDEX('Policy Characteristics'!I:I,MATCH($C166,'Policy Characteristics'!$C:$C,0))),"",INDEX('Policy Characteristics'!I:I,MATCH($C166,'Policy Characteristics'!$C:$C,0)))</f>
        <v>on/off</v>
      </c>
      <c r="P166" s="340"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6" s="340" t="str">
        <f>IF(ISBLANK(INDEX('Policy Characteristics'!K:K,MATCH($C166,'Policy Characteristics'!$C:$C,0))),"",INDEX('Policy Characteristics'!K:K,MATCH($C166,'Policy Characteristics'!$C:$C,0)))</f>
        <v>buildings-sector-main.html#rebate</v>
      </c>
      <c r="R166" s="340" t="str">
        <f>IF(ISBLANK(INDEX('Policy Characteristics'!L:L,MATCH($C166,'Policy Characteristics'!$C:$C,0))),"",INDEX('Policy Characteristics'!L:L,MATCH($C166,'Policy Characteristics'!$C:$C,0)))</f>
        <v>rebate-for-efficient-products.html</v>
      </c>
    </row>
    <row r="167" spans="1:18" s="5" customFormat="1" x14ac:dyDescent="0.25">
      <c r="A167" s="340" t="str">
        <f>IF(ISBLANK(INDEX('Policy Characteristics'!A:A,MATCH($C167,'Policy Characteristics'!$C:$C,0))),"",INDEX('Policy Characteristics'!A:A,MATCH($C167,'Policy Characteristics'!$C:$C,0)))</f>
        <v>Buildings and Appliances</v>
      </c>
      <c r="B167" s="340" t="str">
        <f>IF(ISBLANK(INDEX('Policy Characteristics'!B:B,MATCH($C167,'Policy Characteristics'!$C:$C,0))),"",INDEX('Policy Characteristics'!B:B,MATCH($C167,'Policy Characteristics'!$C:$C,0)))</f>
        <v>Rebate for Efficient Products</v>
      </c>
      <c r="C167" s="344" t="str">
        <f t="shared" ref="C167:C171" si="15">C$166</f>
        <v>Boolean Rebate Program for Efficient Components</v>
      </c>
      <c r="D167" s="53" t="s">
        <v>120</v>
      </c>
      <c r="E167" s="53"/>
      <c r="F167" s="53" t="s">
        <v>126</v>
      </c>
      <c r="G167" s="53"/>
      <c r="H167" s="54">
        <v>28</v>
      </c>
      <c r="I167" s="53" t="s">
        <v>45</v>
      </c>
      <c r="J167" s="342" t="str">
        <f>IF(ISBLANK(INDEX('Policy Characteristics'!D:D,MATCH($C167,'Policy Characteristics'!$C:$C,0))),"",INDEX('Policy Characteristics'!D:D,MATCH($C167,'Policy Characteristics'!$C:$C,0)))</f>
        <v>Rebate for Efficient Products</v>
      </c>
      <c r="K167" s="340" t="str">
        <f>IF(ISBLANK(INDEX('Policy Characteristics'!E:E,MATCH($C167,'Policy Characteristics'!$C:$C,0))),"",INDEX('Policy Characteristics'!E:E,MATCH($C167,'Policy Characteristics'!$C:$C,0)))</f>
        <v>bldgs rebate</v>
      </c>
      <c r="L167" s="340">
        <f>IF(ISBLANK(INDEX('Policy Characteristics'!F:F,MATCH($C167,'Policy Characteristics'!$C:$C,0))),"",INDEX('Policy Characteristics'!F:F,MATCH($C167,'Policy Characteristics'!$C:$C,0)))</f>
        <v>0</v>
      </c>
      <c r="M167" s="340">
        <f>IF(ISBLANK(INDEX('Policy Characteristics'!G:G,MATCH($C167,'Policy Characteristics'!$C:$C,0))),"",INDEX('Policy Characteristics'!G:G,MATCH($C167,'Policy Characteristics'!$C:$C,0)))</f>
        <v>1</v>
      </c>
      <c r="N167" s="340">
        <f>IF(ISBLANK(INDEX('Policy Characteristics'!H:H,MATCH($C167,'Policy Characteristics'!$C:$C,0))),"",INDEX('Policy Characteristics'!H:H,MATCH($C167,'Policy Characteristics'!$C:$C,0)))</f>
        <v>1</v>
      </c>
      <c r="O167" s="340" t="str">
        <f>IF(ISBLANK(INDEX('Policy Characteristics'!I:I,MATCH($C167,'Policy Characteristics'!$C:$C,0))),"",INDEX('Policy Characteristics'!I:I,MATCH($C167,'Policy Characteristics'!$C:$C,0)))</f>
        <v>on/off</v>
      </c>
      <c r="P167" s="340"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7" s="340" t="str">
        <f>IF(ISBLANK(INDEX('Policy Characteristics'!K:K,MATCH($C167,'Policy Characteristics'!$C:$C,0))),"",INDEX('Policy Characteristics'!K:K,MATCH($C167,'Policy Characteristics'!$C:$C,0)))</f>
        <v>buildings-sector-main.html#rebate</v>
      </c>
      <c r="R167" s="340" t="str">
        <f>IF(ISBLANK(INDEX('Policy Characteristics'!L:L,MATCH($C167,'Policy Characteristics'!$C:$C,0))),"",INDEX('Policy Characteristics'!L:L,MATCH($C167,'Policy Characteristics'!$C:$C,0)))</f>
        <v>rebate-for-efficient-products.html</v>
      </c>
    </row>
    <row r="168" spans="1:18" s="5" customFormat="1" x14ac:dyDescent="0.25">
      <c r="A168" s="340" t="str">
        <f>IF(ISBLANK(INDEX('Policy Characteristics'!A:A,MATCH($C168,'Policy Characteristics'!$C:$C,0))),"",INDEX('Policy Characteristics'!A:A,MATCH($C168,'Policy Characteristics'!$C:$C,0)))</f>
        <v>Buildings and Appliances</v>
      </c>
      <c r="B168" s="340" t="str">
        <f>IF(ISBLANK(INDEX('Policy Characteristics'!B:B,MATCH($C168,'Policy Characteristics'!$C:$C,0))),"",INDEX('Policy Characteristics'!B:B,MATCH($C168,'Policy Characteristics'!$C:$C,0)))</f>
        <v>Rebate for Efficient Products</v>
      </c>
      <c r="C168" s="344" t="str">
        <f t="shared" si="15"/>
        <v>Boolean Rebate Program for Efficient Components</v>
      </c>
      <c r="D168" s="53" t="s">
        <v>121</v>
      </c>
      <c r="E168" s="53"/>
      <c r="F168" s="53" t="s">
        <v>127</v>
      </c>
      <c r="G168" s="53"/>
      <c r="H168" s="54">
        <v>605</v>
      </c>
      <c r="I168" s="53" t="s">
        <v>46</v>
      </c>
      <c r="J168" s="342" t="str">
        <f>IF(ISBLANK(INDEX('Policy Characteristics'!D:D,MATCH($C168,'Policy Characteristics'!$C:$C,0))),"",INDEX('Policy Characteristics'!D:D,MATCH($C168,'Policy Characteristics'!$C:$C,0)))</f>
        <v>Rebate for Efficient Products</v>
      </c>
      <c r="K168" s="340" t="str">
        <f>IF(ISBLANK(INDEX('Policy Characteristics'!E:E,MATCH($C168,'Policy Characteristics'!$C:$C,0))),"",INDEX('Policy Characteristics'!E:E,MATCH($C168,'Policy Characteristics'!$C:$C,0)))</f>
        <v>bldgs rebate</v>
      </c>
      <c r="L168" s="340">
        <f>IF(ISBLANK(INDEX('Policy Characteristics'!F:F,MATCH($C168,'Policy Characteristics'!$C:$C,0))),"",INDEX('Policy Characteristics'!F:F,MATCH($C168,'Policy Characteristics'!$C:$C,0)))</f>
        <v>0</v>
      </c>
      <c r="M168" s="340">
        <f>IF(ISBLANK(INDEX('Policy Characteristics'!G:G,MATCH($C168,'Policy Characteristics'!$C:$C,0))),"",INDEX('Policy Characteristics'!G:G,MATCH($C168,'Policy Characteristics'!$C:$C,0)))</f>
        <v>1</v>
      </c>
      <c r="N168" s="340">
        <f>IF(ISBLANK(INDEX('Policy Characteristics'!H:H,MATCH($C168,'Policy Characteristics'!$C:$C,0))),"",INDEX('Policy Characteristics'!H:H,MATCH($C168,'Policy Characteristics'!$C:$C,0)))</f>
        <v>1</v>
      </c>
      <c r="O168" s="340" t="str">
        <f>IF(ISBLANK(INDEX('Policy Characteristics'!I:I,MATCH($C168,'Policy Characteristics'!$C:$C,0))),"",INDEX('Policy Characteristics'!I:I,MATCH($C168,'Policy Characteristics'!$C:$C,0)))</f>
        <v>on/off</v>
      </c>
      <c r="P168" s="340"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8" s="340" t="str">
        <f>IF(ISBLANK(INDEX('Policy Characteristics'!K:K,MATCH($C168,'Policy Characteristics'!$C:$C,0))),"",INDEX('Policy Characteristics'!K:K,MATCH($C168,'Policy Characteristics'!$C:$C,0)))</f>
        <v>buildings-sector-main.html#rebate</v>
      </c>
      <c r="R168" s="340" t="str">
        <f>IF(ISBLANK(INDEX('Policy Characteristics'!L:L,MATCH($C168,'Policy Characteristics'!$C:$C,0))),"",INDEX('Policy Characteristics'!L:L,MATCH($C168,'Policy Characteristics'!$C:$C,0)))</f>
        <v>rebate-for-efficient-products.html</v>
      </c>
    </row>
    <row r="169" spans="1:18" s="5" customFormat="1" x14ac:dyDescent="0.25">
      <c r="A169" s="340" t="str">
        <f>IF(ISBLANK(INDEX('Policy Characteristics'!A:A,MATCH($C169,'Policy Characteristics'!$C:$C,0))),"",INDEX('Policy Characteristics'!A:A,MATCH($C169,'Policy Characteristics'!$C:$C,0)))</f>
        <v>Buildings and Appliances</v>
      </c>
      <c r="B169" s="340" t="str">
        <f>IF(ISBLANK(INDEX('Policy Characteristics'!B:B,MATCH($C169,'Policy Characteristics'!$C:$C,0))),"",INDEX('Policy Characteristics'!B:B,MATCH($C169,'Policy Characteristics'!$C:$C,0)))</f>
        <v>Rebate for Efficient Products</v>
      </c>
      <c r="C169" s="344" t="str">
        <f t="shared" si="15"/>
        <v>Boolean Rebate Program for Efficient Components</v>
      </c>
      <c r="D169" s="53" t="s">
        <v>122</v>
      </c>
      <c r="E169" s="53"/>
      <c r="F169" s="53" t="s">
        <v>128</v>
      </c>
      <c r="G169" s="53"/>
      <c r="H169" s="54">
        <v>606</v>
      </c>
      <c r="I169" s="53" t="s">
        <v>46</v>
      </c>
      <c r="J169" s="342" t="str">
        <f>IF(ISBLANK(INDEX('Policy Characteristics'!D:D,MATCH($C169,'Policy Characteristics'!$C:$C,0))),"",INDEX('Policy Characteristics'!D:D,MATCH($C169,'Policy Characteristics'!$C:$C,0)))</f>
        <v>Rebate for Efficient Products</v>
      </c>
      <c r="K169" s="340" t="str">
        <f>IF(ISBLANK(INDEX('Policy Characteristics'!E:E,MATCH($C169,'Policy Characteristics'!$C:$C,0))),"",INDEX('Policy Characteristics'!E:E,MATCH($C169,'Policy Characteristics'!$C:$C,0)))</f>
        <v>bldgs rebate</v>
      </c>
      <c r="L169" s="340">
        <f>IF(ISBLANK(INDEX('Policy Characteristics'!F:F,MATCH($C169,'Policy Characteristics'!$C:$C,0))),"",INDEX('Policy Characteristics'!F:F,MATCH($C169,'Policy Characteristics'!$C:$C,0)))</f>
        <v>0</v>
      </c>
      <c r="M169" s="340">
        <f>IF(ISBLANK(INDEX('Policy Characteristics'!G:G,MATCH($C169,'Policy Characteristics'!$C:$C,0))),"",INDEX('Policy Characteristics'!G:G,MATCH($C169,'Policy Characteristics'!$C:$C,0)))</f>
        <v>1</v>
      </c>
      <c r="N169" s="340">
        <f>IF(ISBLANK(INDEX('Policy Characteristics'!H:H,MATCH($C169,'Policy Characteristics'!$C:$C,0))),"",INDEX('Policy Characteristics'!H:H,MATCH($C169,'Policy Characteristics'!$C:$C,0)))</f>
        <v>1</v>
      </c>
      <c r="O169" s="340" t="str">
        <f>IF(ISBLANK(INDEX('Policy Characteristics'!I:I,MATCH($C169,'Policy Characteristics'!$C:$C,0))),"",INDEX('Policy Characteristics'!I:I,MATCH($C169,'Policy Characteristics'!$C:$C,0)))</f>
        <v>on/off</v>
      </c>
      <c r="P169" s="340"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9" s="340" t="str">
        <f>IF(ISBLANK(INDEX('Policy Characteristics'!K:K,MATCH($C169,'Policy Characteristics'!$C:$C,0))),"",INDEX('Policy Characteristics'!K:K,MATCH($C169,'Policy Characteristics'!$C:$C,0)))</f>
        <v>buildings-sector-main.html#rebate</v>
      </c>
      <c r="R169" s="340" t="str">
        <f>IF(ISBLANK(INDEX('Policy Characteristics'!L:L,MATCH($C169,'Policy Characteristics'!$C:$C,0))),"",INDEX('Policy Characteristics'!L:L,MATCH($C169,'Policy Characteristics'!$C:$C,0)))</f>
        <v>rebate-for-efficient-products.html</v>
      </c>
    </row>
    <row r="170" spans="1:18" s="5" customFormat="1" x14ac:dyDescent="0.25">
      <c r="A170" s="340" t="str">
        <f>IF(ISBLANK(INDEX('Policy Characteristics'!A:A,MATCH($C170,'Policy Characteristics'!$C:$C,0))),"",INDEX('Policy Characteristics'!A:A,MATCH($C170,'Policy Characteristics'!$C:$C,0)))</f>
        <v>Buildings and Appliances</v>
      </c>
      <c r="B170" s="340" t="str">
        <f>IF(ISBLANK(INDEX('Policy Characteristics'!B:B,MATCH($C170,'Policy Characteristics'!$C:$C,0))),"",INDEX('Policy Characteristics'!B:B,MATCH($C170,'Policy Characteristics'!$C:$C,0)))</f>
        <v>Rebate for Efficient Products</v>
      </c>
      <c r="C170" s="344" t="str">
        <f t="shared" si="15"/>
        <v>Boolean Rebate Program for Efficient Components</v>
      </c>
      <c r="D170" s="53" t="s">
        <v>123</v>
      </c>
      <c r="E170" s="53"/>
      <c r="F170" s="53" t="s">
        <v>129</v>
      </c>
      <c r="G170" s="53"/>
      <c r="H170" s="54">
        <v>29</v>
      </c>
      <c r="I170" s="53" t="s">
        <v>45</v>
      </c>
      <c r="J170" s="342" t="str">
        <f>IF(ISBLANK(INDEX('Policy Characteristics'!D:D,MATCH($C170,'Policy Characteristics'!$C:$C,0))),"",INDEX('Policy Characteristics'!D:D,MATCH($C170,'Policy Characteristics'!$C:$C,0)))</f>
        <v>Rebate for Efficient Products</v>
      </c>
      <c r="K170" s="340" t="str">
        <f>IF(ISBLANK(INDEX('Policy Characteristics'!E:E,MATCH($C170,'Policy Characteristics'!$C:$C,0))),"",INDEX('Policy Characteristics'!E:E,MATCH($C170,'Policy Characteristics'!$C:$C,0)))</f>
        <v>bldgs rebate</v>
      </c>
      <c r="L170" s="340">
        <f>IF(ISBLANK(INDEX('Policy Characteristics'!F:F,MATCH($C170,'Policy Characteristics'!$C:$C,0))),"",INDEX('Policy Characteristics'!F:F,MATCH($C170,'Policy Characteristics'!$C:$C,0)))</f>
        <v>0</v>
      </c>
      <c r="M170" s="340">
        <f>IF(ISBLANK(INDEX('Policy Characteristics'!G:G,MATCH($C170,'Policy Characteristics'!$C:$C,0))),"",INDEX('Policy Characteristics'!G:G,MATCH($C170,'Policy Characteristics'!$C:$C,0)))</f>
        <v>1</v>
      </c>
      <c r="N170" s="340">
        <f>IF(ISBLANK(INDEX('Policy Characteristics'!H:H,MATCH($C170,'Policy Characteristics'!$C:$C,0))),"",INDEX('Policy Characteristics'!H:H,MATCH($C170,'Policy Characteristics'!$C:$C,0)))</f>
        <v>1</v>
      </c>
      <c r="O170" s="340" t="str">
        <f>IF(ISBLANK(INDEX('Policy Characteristics'!I:I,MATCH($C170,'Policy Characteristics'!$C:$C,0))),"",INDEX('Policy Characteristics'!I:I,MATCH($C170,'Policy Characteristics'!$C:$C,0)))</f>
        <v>on/off</v>
      </c>
      <c r="P170" s="340"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70" s="340" t="str">
        <f>IF(ISBLANK(INDEX('Policy Characteristics'!K:K,MATCH($C170,'Policy Characteristics'!$C:$C,0))),"",INDEX('Policy Characteristics'!K:K,MATCH($C170,'Policy Characteristics'!$C:$C,0)))</f>
        <v>buildings-sector-main.html#rebate</v>
      </c>
      <c r="R170" s="340" t="str">
        <f>IF(ISBLANK(INDEX('Policy Characteristics'!L:L,MATCH($C170,'Policy Characteristics'!$C:$C,0))),"",INDEX('Policy Characteristics'!L:L,MATCH($C170,'Policy Characteristics'!$C:$C,0)))</f>
        <v>rebate-for-efficient-products.html</v>
      </c>
    </row>
    <row r="171" spans="1:18" s="5" customFormat="1" x14ac:dyDescent="0.25">
      <c r="A171" s="340" t="str">
        <f>IF(ISBLANK(INDEX('Policy Characteristics'!A:A,MATCH($C171,'Policy Characteristics'!$C:$C,0))),"",INDEX('Policy Characteristics'!A:A,MATCH($C171,'Policy Characteristics'!$C:$C,0)))</f>
        <v>Buildings and Appliances</v>
      </c>
      <c r="B171" s="340" t="str">
        <f>IF(ISBLANK(INDEX('Policy Characteristics'!B:B,MATCH($C171,'Policy Characteristics'!$C:$C,0))),"",INDEX('Policy Characteristics'!B:B,MATCH($C171,'Policy Characteristics'!$C:$C,0)))</f>
        <v>Rebate for Efficient Products</v>
      </c>
      <c r="C171" s="344" t="str">
        <f t="shared" si="15"/>
        <v>Boolean Rebate Program for Efficient Components</v>
      </c>
      <c r="D171" s="53" t="s">
        <v>124</v>
      </c>
      <c r="E171" s="53"/>
      <c r="F171" s="53" t="s">
        <v>130</v>
      </c>
      <c r="G171" s="53"/>
      <c r="H171" s="54">
        <v>607</v>
      </c>
      <c r="I171" s="53" t="s">
        <v>46</v>
      </c>
      <c r="J171" s="342" t="str">
        <f>IF(ISBLANK(INDEX('Policy Characteristics'!D:D,MATCH($C171,'Policy Characteristics'!$C:$C,0))),"",INDEX('Policy Characteristics'!D:D,MATCH($C171,'Policy Characteristics'!$C:$C,0)))</f>
        <v>Rebate for Efficient Products</v>
      </c>
      <c r="K171" s="340" t="str">
        <f>IF(ISBLANK(INDEX('Policy Characteristics'!E:E,MATCH($C171,'Policy Characteristics'!$C:$C,0))),"",INDEX('Policy Characteristics'!E:E,MATCH($C171,'Policy Characteristics'!$C:$C,0)))</f>
        <v>bldgs rebate</v>
      </c>
      <c r="L171" s="340">
        <f>IF(ISBLANK(INDEX('Policy Characteristics'!F:F,MATCH($C171,'Policy Characteristics'!$C:$C,0))),"",INDEX('Policy Characteristics'!F:F,MATCH($C171,'Policy Characteristics'!$C:$C,0)))</f>
        <v>0</v>
      </c>
      <c r="M171" s="340">
        <f>IF(ISBLANK(INDEX('Policy Characteristics'!G:G,MATCH($C171,'Policy Characteristics'!$C:$C,0))),"",INDEX('Policy Characteristics'!G:G,MATCH($C171,'Policy Characteristics'!$C:$C,0)))</f>
        <v>1</v>
      </c>
      <c r="N171" s="340">
        <f>IF(ISBLANK(INDEX('Policy Characteristics'!H:H,MATCH($C171,'Policy Characteristics'!$C:$C,0))),"",INDEX('Policy Characteristics'!H:H,MATCH($C171,'Policy Characteristics'!$C:$C,0)))</f>
        <v>1</v>
      </c>
      <c r="O171" s="340" t="str">
        <f>IF(ISBLANK(INDEX('Policy Characteristics'!I:I,MATCH($C171,'Policy Characteristics'!$C:$C,0))),"",INDEX('Policy Characteristics'!I:I,MATCH($C171,'Policy Characteristics'!$C:$C,0)))</f>
        <v>on/off</v>
      </c>
      <c r="P171" s="340"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71" s="340" t="str">
        <f>IF(ISBLANK(INDEX('Policy Characteristics'!K:K,MATCH($C171,'Policy Characteristics'!$C:$C,0))),"",INDEX('Policy Characteristics'!K:K,MATCH($C171,'Policy Characteristics'!$C:$C,0)))</f>
        <v>buildings-sector-main.html#rebate</v>
      </c>
      <c r="R171" s="340" t="str">
        <f>IF(ISBLANK(INDEX('Policy Characteristics'!L:L,MATCH($C171,'Policy Characteristics'!$C:$C,0))),"",INDEX('Policy Characteristics'!L:L,MATCH($C171,'Policy Characteristics'!$C:$C,0)))</f>
        <v>rebate-for-efficient-products.html</v>
      </c>
    </row>
    <row r="172" spans="1:18" s="2" customFormat="1" x14ac:dyDescent="0.25">
      <c r="A172" s="340" t="str">
        <f>IF(ISBLANK(INDEX('Policy Characteristics'!A:A,MATCH($C172,'Policy Characteristics'!$C:$C,0))),"",INDEX('Policy Characteristics'!A:A,MATCH($C172,'Policy Characteristics'!$C:$C,0)))</f>
        <v>Electricity Supply</v>
      </c>
      <c r="B172" s="340" t="str">
        <f>IF(ISBLANK(INDEX('Policy Characteristics'!B:B,MATCH($C172,'Policy Characteristics'!$C:$C,0))),"",INDEX('Policy Characteristics'!B:B,MATCH($C172,'Policy Characteristics'!$C:$C,0)))</f>
        <v>Ban New Power Plants</v>
      </c>
      <c r="C172" s="343" t="s">
        <v>351</v>
      </c>
      <c r="D172" s="53" t="s">
        <v>470</v>
      </c>
      <c r="E172" s="53"/>
      <c r="F172" s="53" t="s">
        <v>469</v>
      </c>
      <c r="G172" s="9"/>
      <c r="H172" s="56">
        <v>167</v>
      </c>
      <c r="I172" s="9" t="s">
        <v>45</v>
      </c>
      <c r="J172" s="342" t="str">
        <f>IF(ISBLANK(INDEX('Policy Characteristics'!D:D,MATCH($C172,'Policy Characteristics'!$C:$C,0))),"",INDEX('Policy Characteristics'!D:D,MATCH($C172,'Policy Characteristics'!$C:$C,0)))</f>
        <v>Ban New Power Plants</v>
      </c>
      <c r="K172" s="340" t="str">
        <f>IF(ISBLANK(INDEX('Policy Characteristics'!E:E,MATCH($C172,'Policy Characteristics'!$C:$C,0))),"",INDEX('Policy Characteristics'!E:E,MATCH($C172,'Policy Characteristics'!$C:$C,0)))</f>
        <v>elec ban new power plants</v>
      </c>
      <c r="L172" s="340">
        <f>IF(ISBLANK(INDEX('Policy Characteristics'!F:F,MATCH($C172,'Policy Characteristics'!$C:$C,0))),"",INDEX('Policy Characteristics'!F:F,MATCH($C172,'Policy Characteristics'!$C:$C,0)))</f>
        <v>0</v>
      </c>
      <c r="M172" s="340">
        <f>IF(ISBLANK(INDEX('Policy Characteristics'!G:G,MATCH($C172,'Policy Characteristics'!$C:$C,0))),"",INDEX('Policy Characteristics'!G:G,MATCH($C172,'Policy Characteristics'!$C:$C,0)))</f>
        <v>1</v>
      </c>
      <c r="N172" s="340">
        <f>IF(ISBLANK(INDEX('Policy Characteristics'!H:H,MATCH($C172,'Policy Characteristics'!$C:$C,0))),"",INDEX('Policy Characteristics'!H:H,MATCH($C172,'Policy Characteristics'!$C:$C,0)))</f>
        <v>1</v>
      </c>
      <c r="O172" s="340" t="str">
        <f>IF(ISBLANK(INDEX('Policy Characteristics'!I:I,MATCH($C172,'Policy Characteristics'!$C:$C,0))),"",INDEX('Policy Characteristics'!I:I,MATCH($C172,'Policy Characteristics'!$C:$C,0)))</f>
        <v>on/off</v>
      </c>
      <c r="P172" s="340" t="str">
        <f>IF(ISBLANK(INDEX('Policy Characteristics'!J:J,MATCH($C172,'Policy Characteristics'!$C:$C,0))),"",INDEX('Policy Characteristics'!J:J,MATCH($C172,'Policy Characteristics'!$C:$C,0)))</f>
        <v>**Description:** This policy prevents new capacity of the selected type(s) from being built or deployed.//**Guidance for setting values: **//**Hard Coal : ** No new coal plants are planned in Oregon.//**Natural Gas Nonpeaker : **//**Nuclear : **//**Hydro : **//**Lignite : **</v>
      </c>
      <c r="Q172" s="340" t="str">
        <f>IF(ISBLANK(INDEX('Policy Characteristics'!K:K,MATCH($C172,'Policy Characteristics'!$C:$C,0))),"",INDEX('Policy Characteristics'!K:K,MATCH($C172,'Policy Characteristics'!$C:$C,0)))</f>
        <v>electricity-sector-main.html#ban</v>
      </c>
      <c r="R172" s="340" t="str">
        <f>IF(ISBLANK(INDEX('Policy Characteristics'!L:L,MATCH($C172,'Policy Characteristics'!$C:$C,0))),"",INDEX('Policy Characteristics'!L:L,MATCH($C172,'Policy Characteristics'!$C:$C,0)))</f>
        <v>ban-new-capacity.html</v>
      </c>
    </row>
    <row r="173" spans="1:18" s="5" customFormat="1" ht="30" x14ac:dyDescent="0.25">
      <c r="A173" s="340" t="str">
        <f>IF(ISBLANK(INDEX('Policy Characteristics'!A:A,MATCH($C173,'Policy Characteristics'!$C:$C,0))),"",INDEX('Policy Characteristics'!A:A,MATCH($C173,'Policy Characteristics'!$C:$C,0)))</f>
        <v>Electricity Supply</v>
      </c>
      <c r="B173" s="340" t="str">
        <f>IF(ISBLANK(INDEX('Policy Characteristics'!B:B,MATCH($C173,'Policy Characteristics'!$C:$C,0))),"",INDEX('Policy Characteristics'!B:B,MATCH($C173,'Policy Characteristics'!$C:$C,0)))</f>
        <v>Ban New Power Plants</v>
      </c>
      <c r="C173" s="344" t="str">
        <f t="shared" ref="C173:C183" si="16">C$172</f>
        <v>Boolean Ban New Power Plants</v>
      </c>
      <c r="D173" s="9" t="s">
        <v>326</v>
      </c>
      <c r="E173" s="53"/>
      <c r="F173" s="9" t="s">
        <v>327</v>
      </c>
      <c r="G173" s="53"/>
      <c r="H173" s="54">
        <v>168</v>
      </c>
      <c r="I173" s="53" t="s">
        <v>45</v>
      </c>
      <c r="J173" s="342" t="str">
        <f>IF(ISBLANK(INDEX('Policy Characteristics'!D:D,MATCH($C173,'Policy Characteristics'!$C:$C,0))),"",INDEX('Policy Characteristics'!D:D,MATCH($C173,'Policy Characteristics'!$C:$C,0)))</f>
        <v>Ban New Power Plants</v>
      </c>
      <c r="K173" s="340" t="str">
        <f>IF(ISBLANK(INDEX('Policy Characteristics'!E:E,MATCH($C173,'Policy Characteristics'!$C:$C,0))),"",INDEX('Policy Characteristics'!E:E,MATCH($C173,'Policy Characteristics'!$C:$C,0)))</f>
        <v>elec ban new power plants</v>
      </c>
      <c r="L173" s="340">
        <f>IF(ISBLANK(INDEX('Policy Characteristics'!F:F,MATCH($C173,'Policy Characteristics'!$C:$C,0))),"",INDEX('Policy Characteristics'!F:F,MATCH($C173,'Policy Characteristics'!$C:$C,0)))</f>
        <v>0</v>
      </c>
      <c r="M173" s="340">
        <f>IF(ISBLANK(INDEX('Policy Characteristics'!G:G,MATCH($C173,'Policy Characteristics'!$C:$C,0))),"",INDEX('Policy Characteristics'!G:G,MATCH($C173,'Policy Characteristics'!$C:$C,0)))</f>
        <v>1</v>
      </c>
      <c r="N173" s="340">
        <f>IF(ISBLANK(INDEX('Policy Characteristics'!H:H,MATCH($C173,'Policy Characteristics'!$C:$C,0))),"",INDEX('Policy Characteristics'!H:H,MATCH($C173,'Policy Characteristics'!$C:$C,0)))</f>
        <v>1</v>
      </c>
      <c r="O173" s="340" t="str">
        <f>IF(ISBLANK(INDEX('Policy Characteristics'!I:I,MATCH($C173,'Policy Characteristics'!$C:$C,0))),"",INDEX('Policy Characteristics'!I:I,MATCH($C173,'Policy Characteristics'!$C:$C,0)))</f>
        <v>on/off</v>
      </c>
      <c r="P173" s="340" t="str">
        <f>IF(ISBLANK(INDEX('Policy Characteristics'!J:J,MATCH($C173,'Policy Characteristics'!$C:$C,0))),"",INDEX('Policy Characteristics'!J:J,MATCH($C173,'Policy Characteristics'!$C:$C,0)))</f>
        <v>**Description:** This policy prevents new capacity of the selected type(s) from being built or deployed.//**Guidance for setting values: **//**Hard Coal : ** No new coal plants are planned in Oregon.//**Natural Gas Nonpeaker : **//**Nuclear : **//**Hydro : **//**Lignite : **</v>
      </c>
      <c r="Q173" s="340" t="str">
        <f>IF(ISBLANK(INDEX('Policy Characteristics'!K:K,MATCH($C173,'Policy Characteristics'!$C:$C,0))),"",INDEX('Policy Characteristics'!K:K,MATCH($C173,'Policy Characteristics'!$C:$C,0)))</f>
        <v>electricity-sector-main.html#ban</v>
      </c>
      <c r="R173" s="340" t="str">
        <f>IF(ISBLANK(INDEX('Policy Characteristics'!L:L,MATCH($C173,'Policy Characteristics'!$C:$C,0))),"",INDEX('Policy Characteristics'!L:L,MATCH($C173,'Policy Characteristics'!$C:$C,0)))</f>
        <v>ban-new-capacity.html</v>
      </c>
    </row>
    <row r="174" spans="1:18" s="5" customFormat="1" x14ac:dyDescent="0.25">
      <c r="A174" s="340" t="str">
        <f>IF(ISBLANK(INDEX('Policy Characteristics'!A:A,MATCH($C174,'Policy Characteristics'!$C:$C,0))),"",INDEX('Policy Characteristics'!A:A,MATCH($C174,'Policy Characteristics'!$C:$C,0)))</f>
        <v>Electricity Supply</v>
      </c>
      <c r="B174" s="340" t="str">
        <f>IF(ISBLANK(INDEX('Policy Characteristics'!B:B,MATCH($C174,'Policy Characteristics'!$C:$C,0))),"",INDEX('Policy Characteristics'!B:B,MATCH($C174,'Policy Characteristics'!$C:$C,0)))</f>
        <v>Ban New Power Plants</v>
      </c>
      <c r="C174" s="344" t="str">
        <f t="shared" si="16"/>
        <v>Boolean Ban New Power Plants</v>
      </c>
      <c r="D174" s="9" t="s">
        <v>79</v>
      </c>
      <c r="E174" s="53"/>
      <c r="F174" s="9" t="s">
        <v>93</v>
      </c>
      <c r="G174" s="53"/>
      <c r="H174" s="56">
        <v>169</v>
      </c>
      <c r="I174" s="53" t="s">
        <v>45</v>
      </c>
      <c r="J174" s="342" t="str">
        <f>IF(ISBLANK(INDEX('Policy Characteristics'!D:D,MATCH($C174,'Policy Characteristics'!$C:$C,0))),"",INDEX('Policy Characteristics'!D:D,MATCH($C174,'Policy Characteristics'!$C:$C,0)))</f>
        <v>Ban New Power Plants</v>
      </c>
      <c r="K174" s="340" t="str">
        <f>IF(ISBLANK(INDEX('Policy Characteristics'!E:E,MATCH($C174,'Policy Characteristics'!$C:$C,0))),"",INDEX('Policy Characteristics'!E:E,MATCH($C174,'Policy Characteristics'!$C:$C,0)))</f>
        <v>elec ban new power plants</v>
      </c>
      <c r="L174" s="340">
        <f>IF(ISBLANK(INDEX('Policy Characteristics'!F:F,MATCH($C174,'Policy Characteristics'!$C:$C,0))),"",INDEX('Policy Characteristics'!F:F,MATCH($C174,'Policy Characteristics'!$C:$C,0)))</f>
        <v>0</v>
      </c>
      <c r="M174" s="340">
        <f>IF(ISBLANK(INDEX('Policy Characteristics'!G:G,MATCH($C174,'Policy Characteristics'!$C:$C,0))),"",INDEX('Policy Characteristics'!G:G,MATCH($C174,'Policy Characteristics'!$C:$C,0)))</f>
        <v>1</v>
      </c>
      <c r="N174" s="340">
        <f>IF(ISBLANK(INDEX('Policy Characteristics'!H:H,MATCH($C174,'Policy Characteristics'!$C:$C,0))),"",INDEX('Policy Characteristics'!H:H,MATCH($C174,'Policy Characteristics'!$C:$C,0)))</f>
        <v>1</v>
      </c>
      <c r="O174" s="340" t="str">
        <f>IF(ISBLANK(INDEX('Policy Characteristics'!I:I,MATCH($C174,'Policy Characteristics'!$C:$C,0))),"",INDEX('Policy Characteristics'!I:I,MATCH($C174,'Policy Characteristics'!$C:$C,0)))</f>
        <v>on/off</v>
      </c>
      <c r="P174" s="340" t="str">
        <f>IF(ISBLANK(INDEX('Policy Characteristics'!J:J,MATCH($C174,'Policy Characteristics'!$C:$C,0))),"",INDEX('Policy Characteristics'!J:J,MATCH($C174,'Policy Characteristics'!$C:$C,0)))</f>
        <v>**Description:** This policy prevents new capacity of the selected type(s) from being built or deployed.//**Guidance for setting values: **//**Hard Coal : ** No new coal plants are planned in Oregon.//**Natural Gas Nonpeaker : **//**Nuclear : **//**Hydro : **//**Lignite : **</v>
      </c>
      <c r="Q174" s="340" t="str">
        <f>IF(ISBLANK(INDEX('Policy Characteristics'!K:K,MATCH($C174,'Policy Characteristics'!$C:$C,0))),"",INDEX('Policy Characteristics'!K:K,MATCH($C174,'Policy Characteristics'!$C:$C,0)))</f>
        <v>electricity-sector-main.html#ban</v>
      </c>
      <c r="R174" s="340" t="str">
        <f>IF(ISBLANK(INDEX('Policy Characteristics'!L:L,MATCH($C174,'Policy Characteristics'!$C:$C,0))),"",INDEX('Policy Characteristics'!L:L,MATCH($C174,'Policy Characteristics'!$C:$C,0)))</f>
        <v>ban-new-capacity.html</v>
      </c>
    </row>
    <row r="175" spans="1:18" s="5" customFormat="1" x14ac:dyDescent="0.25">
      <c r="A175" s="340" t="str">
        <f>IF(ISBLANK(INDEX('Policy Characteristics'!A:A,MATCH($C175,'Policy Characteristics'!$C:$C,0))),"",INDEX('Policy Characteristics'!A:A,MATCH($C175,'Policy Characteristics'!$C:$C,0)))</f>
        <v>Electricity Supply</v>
      </c>
      <c r="B175" s="340" t="str">
        <f>IF(ISBLANK(INDEX('Policy Characteristics'!B:B,MATCH($C175,'Policy Characteristics'!$C:$C,0))),"",INDEX('Policy Characteristics'!B:B,MATCH($C175,'Policy Characteristics'!$C:$C,0)))</f>
        <v>Ban New Power Plants</v>
      </c>
      <c r="C175" s="344" t="str">
        <f t="shared" si="16"/>
        <v>Boolean Ban New Power Plants</v>
      </c>
      <c r="D175" s="9" t="s">
        <v>80</v>
      </c>
      <c r="E175" s="53"/>
      <c r="F175" s="9" t="s">
        <v>94</v>
      </c>
      <c r="G175" s="53"/>
      <c r="H175" s="54">
        <v>170</v>
      </c>
      <c r="I175" s="53" t="s">
        <v>45</v>
      </c>
      <c r="J175" s="342" t="str">
        <f>IF(ISBLANK(INDEX('Policy Characteristics'!D:D,MATCH($C175,'Policy Characteristics'!$C:$C,0))),"",INDEX('Policy Characteristics'!D:D,MATCH($C175,'Policy Characteristics'!$C:$C,0)))</f>
        <v>Ban New Power Plants</v>
      </c>
      <c r="K175" s="340" t="str">
        <f>IF(ISBLANK(INDEX('Policy Characteristics'!E:E,MATCH($C175,'Policy Characteristics'!$C:$C,0))),"",INDEX('Policy Characteristics'!E:E,MATCH($C175,'Policy Characteristics'!$C:$C,0)))</f>
        <v>elec ban new power plants</v>
      </c>
      <c r="L175" s="340">
        <f>IF(ISBLANK(INDEX('Policy Characteristics'!F:F,MATCH($C175,'Policy Characteristics'!$C:$C,0))),"",INDEX('Policy Characteristics'!F:F,MATCH($C175,'Policy Characteristics'!$C:$C,0)))</f>
        <v>0</v>
      </c>
      <c r="M175" s="340">
        <f>IF(ISBLANK(INDEX('Policy Characteristics'!G:G,MATCH($C175,'Policy Characteristics'!$C:$C,0))),"",INDEX('Policy Characteristics'!G:G,MATCH($C175,'Policy Characteristics'!$C:$C,0)))</f>
        <v>1</v>
      </c>
      <c r="N175" s="340">
        <f>IF(ISBLANK(INDEX('Policy Characteristics'!H:H,MATCH($C175,'Policy Characteristics'!$C:$C,0))),"",INDEX('Policy Characteristics'!H:H,MATCH($C175,'Policy Characteristics'!$C:$C,0)))</f>
        <v>1</v>
      </c>
      <c r="O175" s="340" t="str">
        <f>IF(ISBLANK(INDEX('Policy Characteristics'!I:I,MATCH($C175,'Policy Characteristics'!$C:$C,0))),"",INDEX('Policy Characteristics'!I:I,MATCH($C175,'Policy Characteristics'!$C:$C,0)))</f>
        <v>on/off</v>
      </c>
      <c r="P175" s="340" t="str">
        <f>IF(ISBLANK(INDEX('Policy Characteristics'!J:J,MATCH($C175,'Policy Characteristics'!$C:$C,0))),"",INDEX('Policy Characteristics'!J:J,MATCH($C175,'Policy Characteristics'!$C:$C,0)))</f>
        <v>**Description:** This policy prevents new capacity of the selected type(s) from being built or deployed.//**Guidance for setting values: **//**Hard Coal : ** No new coal plants are planned in Oregon.//**Natural Gas Nonpeaker : **//**Nuclear : **//**Hydro : **//**Lignite : **</v>
      </c>
      <c r="Q175" s="340" t="str">
        <f>IF(ISBLANK(INDEX('Policy Characteristics'!K:K,MATCH($C175,'Policy Characteristics'!$C:$C,0))),"",INDEX('Policy Characteristics'!K:K,MATCH($C175,'Policy Characteristics'!$C:$C,0)))</f>
        <v>electricity-sector-main.html#ban</v>
      </c>
      <c r="R175" s="340" t="str">
        <f>IF(ISBLANK(INDEX('Policy Characteristics'!L:L,MATCH($C175,'Policy Characteristics'!$C:$C,0))),"",INDEX('Policy Characteristics'!L:L,MATCH($C175,'Policy Characteristics'!$C:$C,0)))</f>
        <v>ban-new-capacity.html</v>
      </c>
    </row>
    <row r="176" spans="1:18" s="5" customFormat="1" x14ac:dyDescent="0.25">
      <c r="A176" s="340" t="str">
        <f>IF(ISBLANK(INDEX('Policy Characteristics'!A:A,MATCH($C176,'Policy Characteristics'!$C:$C,0))),"",INDEX('Policy Characteristics'!A:A,MATCH($C176,'Policy Characteristics'!$C:$C,0)))</f>
        <v>Electricity Supply</v>
      </c>
      <c r="B176" s="340" t="str">
        <f>IF(ISBLANK(INDEX('Policy Characteristics'!B:B,MATCH($C176,'Policy Characteristics'!$C:$C,0))),"",INDEX('Policy Characteristics'!B:B,MATCH($C176,'Policy Characteristics'!$C:$C,0)))</f>
        <v>Ban New Power Plants</v>
      </c>
      <c r="C176" s="344" t="str">
        <f t="shared" si="16"/>
        <v>Boolean Ban New Power Plants</v>
      </c>
      <c r="D176" s="9" t="s">
        <v>471</v>
      </c>
      <c r="E176" s="53"/>
      <c r="F176" s="9" t="s">
        <v>474</v>
      </c>
      <c r="G176" s="53"/>
      <c r="H176" s="54">
        <v>608</v>
      </c>
      <c r="I176" s="53" t="s">
        <v>46</v>
      </c>
      <c r="J176" s="342" t="str">
        <f>IF(ISBLANK(INDEX('Policy Characteristics'!D:D,MATCH($C176,'Policy Characteristics'!$C:$C,0))),"",INDEX('Policy Characteristics'!D:D,MATCH($C176,'Policy Characteristics'!$C:$C,0)))</f>
        <v>Ban New Power Plants</v>
      </c>
      <c r="K176" s="340" t="str">
        <f>IF(ISBLANK(INDEX('Policy Characteristics'!E:E,MATCH($C176,'Policy Characteristics'!$C:$C,0))),"",INDEX('Policy Characteristics'!E:E,MATCH($C176,'Policy Characteristics'!$C:$C,0)))</f>
        <v>elec ban new power plants</v>
      </c>
      <c r="L176" s="340">
        <f>IF(ISBLANK(INDEX('Policy Characteristics'!F:F,MATCH($C176,'Policy Characteristics'!$C:$C,0))),"",INDEX('Policy Characteristics'!F:F,MATCH($C176,'Policy Characteristics'!$C:$C,0)))</f>
        <v>0</v>
      </c>
      <c r="M176" s="340">
        <f>IF(ISBLANK(INDEX('Policy Characteristics'!G:G,MATCH($C176,'Policy Characteristics'!$C:$C,0))),"",INDEX('Policy Characteristics'!G:G,MATCH($C176,'Policy Characteristics'!$C:$C,0)))</f>
        <v>1</v>
      </c>
      <c r="N176" s="340">
        <f>IF(ISBLANK(INDEX('Policy Characteristics'!H:H,MATCH($C176,'Policy Characteristics'!$C:$C,0))),"",INDEX('Policy Characteristics'!H:H,MATCH($C176,'Policy Characteristics'!$C:$C,0)))</f>
        <v>1</v>
      </c>
      <c r="O176" s="340" t="str">
        <f>IF(ISBLANK(INDEX('Policy Characteristics'!I:I,MATCH($C176,'Policy Characteristics'!$C:$C,0))),"",INDEX('Policy Characteristics'!I:I,MATCH($C176,'Policy Characteristics'!$C:$C,0)))</f>
        <v>on/off</v>
      </c>
      <c r="P176" s="340" t="str">
        <f>IF(ISBLANK(INDEX('Policy Characteristics'!J:J,MATCH($C176,'Policy Characteristics'!$C:$C,0))),"",INDEX('Policy Characteristics'!J:J,MATCH($C176,'Policy Characteristics'!$C:$C,0)))</f>
        <v>**Description:** This policy prevents new capacity of the selected type(s) from being built or deployed.//**Guidance for setting values: **//**Hard Coal : ** No new coal plants are planned in Oregon.//**Natural Gas Nonpeaker : **//**Nuclear : **//**Hydro : **//**Lignite : **</v>
      </c>
      <c r="Q176" s="340" t="str">
        <f>IF(ISBLANK(INDEX('Policy Characteristics'!K:K,MATCH($C176,'Policy Characteristics'!$C:$C,0))),"",INDEX('Policy Characteristics'!K:K,MATCH($C176,'Policy Characteristics'!$C:$C,0)))</f>
        <v>electricity-sector-main.html#ban</v>
      </c>
      <c r="R176" s="340" t="str">
        <f>IF(ISBLANK(INDEX('Policy Characteristics'!L:L,MATCH($C176,'Policy Characteristics'!$C:$C,0))),"",INDEX('Policy Characteristics'!L:L,MATCH($C176,'Policy Characteristics'!$C:$C,0)))</f>
        <v>ban-new-capacity.html</v>
      </c>
    </row>
    <row r="177" spans="1:18" s="5" customFormat="1" x14ac:dyDescent="0.25">
      <c r="A177" s="340" t="str">
        <f>IF(ISBLANK(INDEX('Policy Characteristics'!A:A,MATCH($C177,'Policy Characteristics'!$C:$C,0))),"",INDEX('Policy Characteristics'!A:A,MATCH($C177,'Policy Characteristics'!$C:$C,0)))</f>
        <v>Electricity Supply</v>
      </c>
      <c r="B177" s="340" t="str">
        <f>IF(ISBLANK(INDEX('Policy Characteristics'!B:B,MATCH($C177,'Policy Characteristics'!$C:$C,0))),"",INDEX('Policy Characteristics'!B:B,MATCH($C177,'Policy Characteristics'!$C:$C,0)))</f>
        <v>Ban New Power Plants</v>
      </c>
      <c r="C177" s="344" t="str">
        <f t="shared" si="16"/>
        <v>Boolean Ban New Power Plants</v>
      </c>
      <c r="D177" s="9" t="s">
        <v>81</v>
      </c>
      <c r="E177" s="53"/>
      <c r="F177" s="9" t="s">
        <v>95</v>
      </c>
      <c r="G177" s="53"/>
      <c r="H177" s="54">
        <v>609</v>
      </c>
      <c r="I177" s="53" t="s">
        <v>46</v>
      </c>
      <c r="J177" s="342" t="str">
        <f>IF(ISBLANK(INDEX('Policy Characteristics'!D:D,MATCH($C177,'Policy Characteristics'!$C:$C,0))),"",INDEX('Policy Characteristics'!D:D,MATCH($C177,'Policy Characteristics'!$C:$C,0)))</f>
        <v>Ban New Power Plants</v>
      </c>
      <c r="K177" s="340" t="str">
        <f>IF(ISBLANK(INDEX('Policy Characteristics'!E:E,MATCH($C177,'Policy Characteristics'!$C:$C,0))),"",INDEX('Policy Characteristics'!E:E,MATCH($C177,'Policy Characteristics'!$C:$C,0)))</f>
        <v>elec ban new power plants</v>
      </c>
      <c r="L177" s="340">
        <f>IF(ISBLANK(INDEX('Policy Characteristics'!F:F,MATCH($C177,'Policy Characteristics'!$C:$C,0))),"",INDEX('Policy Characteristics'!F:F,MATCH($C177,'Policy Characteristics'!$C:$C,0)))</f>
        <v>0</v>
      </c>
      <c r="M177" s="340">
        <f>IF(ISBLANK(INDEX('Policy Characteristics'!G:G,MATCH($C177,'Policy Characteristics'!$C:$C,0))),"",INDEX('Policy Characteristics'!G:G,MATCH($C177,'Policy Characteristics'!$C:$C,0)))</f>
        <v>1</v>
      </c>
      <c r="N177" s="340">
        <f>IF(ISBLANK(INDEX('Policy Characteristics'!H:H,MATCH($C177,'Policy Characteristics'!$C:$C,0))),"",INDEX('Policy Characteristics'!H:H,MATCH($C177,'Policy Characteristics'!$C:$C,0)))</f>
        <v>1</v>
      </c>
      <c r="O177" s="340" t="str">
        <f>IF(ISBLANK(INDEX('Policy Characteristics'!I:I,MATCH($C177,'Policy Characteristics'!$C:$C,0))),"",INDEX('Policy Characteristics'!I:I,MATCH($C177,'Policy Characteristics'!$C:$C,0)))</f>
        <v>on/off</v>
      </c>
      <c r="P177" s="340" t="str">
        <f>IF(ISBLANK(INDEX('Policy Characteristics'!J:J,MATCH($C177,'Policy Characteristics'!$C:$C,0))),"",INDEX('Policy Characteristics'!J:J,MATCH($C177,'Policy Characteristics'!$C:$C,0)))</f>
        <v>**Description:** This policy prevents new capacity of the selected type(s) from being built or deployed.//**Guidance for setting values: **//**Hard Coal : ** No new coal plants are planned in Oregon.//**Natural Gas Nonpeaker : **//**Nuclear : **//**Hydro : **//**Lignite : **</v>
      </c>
      <c r="Q177" s="340" t="str">
        <f>IF(ISBLANK(INDEX('Policy Characteristics'!K:K,MATCH($C177,'Policy Characteristics'!$C:$C,0))),"",INDEX('Policy Characteristics'!K:K,MATCH($C177,'Policy Characteristics'!$C:$C,0)))</f>
        <v>electricity-sector-main.html#ban</v>
      </c>
      <c r="R177" s="340" t="str">
        <f>IF(ISBLANK(INDEX('Policy Characteristics'!L:L,MATCH($C177,'Policy Characteristics'!$C:$C,0))),"",INDEX('Policy Characteristics'!L:L,MATCH($C177,'Policy Characteristics'!$C:$C,0)))</f>
        <v>ban-new-capacity.html</v>
      </c>
    </row>
    <row r="178" spans="1:18" s="5" customFormat="1" x14ac:dyDescent="0.25">
      <c r="A178" s="340" t="str">
        <f>IF(ISBLANK(INDEX('Policy Characteristics'!A:A,MATCH($C178,'Policy Characteristics'!$C:$C,0))),"",INDEX('Policy Characteristics'!A:A,MATCH($C178,'Policy Characteristics'!$C:$C,0)))</f>
        <v>Electricity Supply</v>
      </c>
      <c r="B178" s="340" t="str">
        <f>IF(ISBLANK(INDEX('Policy Characteristics'!B:B,MATCH($C178,'Policy Characteristics'!$C:$C,0))),"",INDEX('Policy Characteristics'!B:B,MATCH($C178,'Policy Characteristics'!$C:$C,0)))</f>
        <v>Ban New Power Plants</v>
      </c>
      <c r="C178" s="344" t="str">
        <f t="shared" si="16"/>
        <v>Boolean Ban New Power Plants</v>
      </c>
      <c r="D178" s="9" t="s">
        <v>82</v>
      </c>
      <c r="E178" s="53"/>
      <c r="F178" s="9" t="s">
        <v>96</v>
      </c>
      <c r="G178" s="53"/>
      <c r="H178" s="54">
        <v>610</v>
      </c>
      <c r="I178" s="53" t="s">
        <v>46</v>
      </c>
      <c r="J178" s="342" t="str">
        <f>IF(ISBLANK(INDEX('Policy Characteristics'!D:D,MATCH($C178,'Policy Characteristics'!$C:$C,0))),"",INDEX('Policy Characteristics'!D:D,MATCH($C178,'Policy Characteristics'!$C:$C,0)))</f>
        <v>Ban New Power Plants</v>
      </c>
      <c r="K178" s="340" t="str">
        <f>IF(ISBLANK(INDEX('Policy Characteristics'!E:E,MATCH($C178,'Policy Characteristics'!$C:$C,0))),"",INDEX('Policy Characteristics'!E:E,MATCH($C178,'Policy Characteristics'!$C:$C,0)))</f>
        <v>elec ban new power plants</v>
      </c>
      <c r="L178" s="340">
        <f>IF(ISBLANK(INDEX('Policy Characteristics'!F:F,MATCH($C178,'Policy Characteristics'!$C:$C,0))),"",INDEX('Policy Characteristics'!F:F,MATCH($C178,'Policy Characteristics'!$C:$C,0)))</f>
        <v>0</v>
      </c>
      <c r="M178" s="340">
        <f>IF(ISBLANK(INDEX('Policy Characteristics'!G:G,MATCH($C178,'Policy Characteristics'!$C:$C,0))),"",INDEX('Policy Characteristics'!G:G,MATCH($C178,'Policy Characteristics'!$C:$C,0)))</f>
        <v>1</v>
      </c>
      <c r="N178" s="340">
        <f>IF(ISBLANK(INDEX('Policy Characteristics'!H:H,MATCH($C178,'Policy Characteristics'!$C:$C,0))),"",INDEX('Policy Characteristics'!H:H,MATCH($C178,'Policy Characteristics'!$C:$C,0)))</f>
        <v>1</v>
      </c>
      <c r="O178" s="340" t="str">
        <f>IF(ISBLANK(INDEX('Policy Characteristics'!I:I,MATCH($C178,'Policy Characteristics'!$C:$C,0))),"",INDEX('Policy Characteristics'!I:I,MATCH($C178,'Policy Characteristics'!$C:$C,0)))</f>
        <v>on/off</v>
      </c>
      <c r="P178" s="340" t="str">
        <f>IF(ISBLANK(INDEX('Policy Characteristics'!J:J,MATCH($C178,'Policy Characteristics'!$C:$C,0))),"",INDEX('Policy Characteristics'!J:J,MATCH($C178,'Policy Characteristics'!$C:$C,0)))</f>
        <v>**Description:** This policy prevents new capacity of the selected type(s) from being built or deployed.//**Guidance for setting values: **//**Hard Coal : ** No new coal plants are planned in Oregon.//**Natural Gas Nonpeaker : **//**Nuclear : **//**Hydro : **//**Lignite : **</v>
      </c>
      <c r="Q178" s="340" t="str">
        <f>IF(ISBLANK(INDEX('Policy Characteristics'!K:K,MATCH($C178,'Policy Characteristics'!$C:$C,0))),"",INDEX('Policy Characteristics'!K:K,MATCH($C178,'Policy Characteristics'!$C:$C,0)))</f>
        <v>electricity-sector-main.html#ban</v>
      </c>
      <c r="R178" s="340" t="str">
        <f>IF(ISBLANK(INDEX('Policy Characteristics'!L:L,MATCH($C178,'Policy Characteristics'!$C:$C,0))),"",INDEX('Policy Characteristics'!L:L,MATCH($C178,'Policy Characteristics'!$C:$C,0)))</f>
        <v>ban-new-capacity.html</v>
      </c>
    </row>
    <row r="179" spans="1:18" s="5" customFormat="1" x14ac:dyDescent="0.25">
      <c r="A179" s="340" t="str">
        <f>IF(ISBLANK(INDEX('Policy Characteristics'!A:A,MATCH($C179,'Policy Characteristics'!$C:$C,0))),"",INDEX('Policy Characteristics'!A:A,MATCH($C179,'Policy Characteristics'!$C:$C,0)))</f>
        <v>Electricity Supply</v>
      </c>
      <c r="B179" s="340" t="str">
        <f>IF(ISBLANK(INDEX('Policy Characteristics'!B:B,MATCH($C179,'Policy Characteristics'!$C:$C,0))),"",INDEX('Policy Characteristics'!B:B,MATCH($C179,'Policy Characteristics'!$C:$C,0)))</f>
        <v>Ban New Power Plants</v>
      </c>
      <c r="C179" s="344" t="str">
        <f t="shared" si="16"/>
        <v>Boolean Ban New Power Plants</v>
      </c>
      <c r="D179" s="9" t="s">
        <v>83</v>
      </c>
      <c r="E179" s="53"/>
      <c r="F179" s="9" t="s">
        <v>97</v>
      </c>
      <c r="G179" s="53"/>
      <c r="H179" s="54">
        <v>611</v>
      </c>
      <c r="I179" s="53" t="s">
        <v>46</v>
      </c>
      <c r="J179" s="342" t="str">
        <f>IF(ISBLANK(INDEX('Policy Characteristics'!D:D,MATCH($C179,'Policy Characteristics'!$C:$C,0))),"",INDEX('Policy Characteristics'!D:D,MATCH($C179,'Policy Characteristics'!$C:$C,0)))</f>
        <v>Ban New Power Plants</v>
      </c>
      <c r="K179" s="340" t="str">
        <f>IF(ISBLANK(INDEX('Policy Characteristics'!E:E,MATCH($C179,'Policy Characteristics'!$C:$C,0))),"",INDEX('Policy Characteristics'!E:E,MATCH($C179,'Policy Characteristics'!$C:$C,0)))</f>
        <v>elec ban new power plants</v>
      </c>
      <c r="L179" s="340">
        <f>IF(ISBLANK(INDEX('Policy Characteristics'!F:F,MATCH($C179,'Policy Characteristics'!$C:$C,0))),"",INDEX('Policy Characteristics'!F:F,MATCH($C179,'Policy Characteristics'!$C:$C,0)))</f>
        <v>0</v>
      </c>
      <c r="M179" s="340">
        <f>IF(ISBLANK(INDEX('Policy Characteristics'!G:G,MATCH($C179,'Policy Characteristics'!$C:$C,0))),"",INDEX('Policy Characteristics'!G:G,MATCH($C179,'Policy Characteristics'!$C:$C,0)))</f>
        <v>1</v>
      </c>
      <c r="N179" s="340">
        <f>IF(ISBLANK(INDEX('Policy Characteristics'!H:H,MATCH($C179,'Policy Characteristics'!$C:$C,0))),"",INDEX('Policy Characteristics'!H:H,MATCH($C179,'Policy Characteristics'!$C:$C,0)))</f>
        <v>1</v>
      </c>
      <c r="O179" s="340" t="str">
        <f>IF(ISBLANK(INDEX('Policy Characteristics'!I:I,MATCH($C179,'Policy Characteristics'!$C:$C,0))),"",INDEX('Policy Characteristics'!I:I,MATCH($C179,'Policy Characteristics'!$C:$C,0)))</f>
        <v>on/off</v>
      </c>
      <c r="P179" s="340" t="str">
        <f>IF(ISBLANK(INDEX('Policy Characteristics'!J:J,MATCH($C179,'Policy Characteristics'!$C:$C,0))),"",INDEX('Policy Characteristics'!J:J,MATCH($C179,'Policy Characteristics'!$C:$C,0)))</f>
        <v>**Description:** This policy prevents new capacity of the selected type(s) from being built or deployed.//**Guidance for setting values: **//**Hard Coal : ** No new coal plants are planned in Oregon.//**Natural Gas Nonpeaker : **//**Nuclear : **//**Hydro : **//**Lignite : **</v>
      </c>
      <c r="Q179" s="340" t="str">
        <f>IF(ISBLANK(INDEX('Policy Characteristics'!K:K,MATCH($C179,'Policy Characteristics'!$C:$C,0))),"",INDEX('Policy Characteristics'!K:K,MATCH($C179,'Policy Characteristics'!$C:$C,0)))</f>
        <v>electricity-sector-main.html#ban</v>
      </c>
      <c r="R179" s="340" t="str">
        <f>IF(ISBLANK(INDEX('Policy Characteristics'!L:L,MATCH($C179,'Policy Characteristics'!$C:$C,0))),"",INDEX('Policy Characteristics'!L:L,MATCH($C179,'Policy Characteristics'!$C:$C,0)))</f>
        <v>ban-new-capacity.html</v>
      </c>
    </row>
    <row r="180" spans="1:18" s="5" customFormat="1" x14ac:dyDescent="0.25">
      <c r="A180" s="340" t="str">
        <f>IF(ISBLANK(INDEX('Policy Characteristics'!A:A,MATCH($C180,'Policy Characteristics'!$C:$C,0))),"",INDEX('Policy Characteristics'!A:A,MATCH($C180,'Policy Characteristics'!$C:$C,0)))</f>
        <v>Electricity Supply</v>
      </c>
      <c r="B180" s="340" t="str">
        <f>IF(ISBLANK(INDEX('Policy Characteristics'!B:B,MATCH($C180,'Policy Characteristics'!$C:$C,0))),"",INDEX('Policy Characteristics'!B:B,MATCH($C180,'Policy Characteristics'!$C:$C,0)))</f>
        <v>Ban New Power Plants</v>
      </c>
      <c r="C180" s="344" t="str">
        <f t="shared" ref="C180:C187" si="17">C$172</f>
        <v>Boolean Ban New Power Plants</v>
      </c>
      <c r="D180" s="9" t="s">
        <v>2473</v>
      </c>
      <c r="E180" s="53"/>
      <c r="F180" s="9" t="s">
        <v>459</v>
      </c>
      <c r="G180" s="53"/>
      <c r="H180" s="54">
        <v>612</v>
      </c>
      <c r="I180" s="53" t="s">
        <v>46</v>
      </c>
      <c r="J180" s="342" t="str">
        <f>IF(ISBLANK(INDEX('Policy Characteristics'!D:D,MATCH($C180,'Policy Characteristics'!$C:$C,0))),"",INDEX('Policy Characteristics'!D:D,MATCH($C180,'Policy Characteristics'!$C:$C,0)))</f>
        <v>Ban New Power Plants</v>
      </c>
      <c r="K180" s="340" t="str">
        <f>IF(ISBLANK(INDEX('Policy Characteristics'!E:E,MATCH($C180,'Policy Characteristics'!$C:$C,0))),"",INDEX('Policy Characteristics'!E:E,MATCH($C180,'Policy Characteristics'!$C:$C,0)))</f>
        <v>elec ban new power plants</v>
      </c>
      <c r="L180" s="340">
        <f>IF(ISBLANK(INDEX('Policy Characteristics'!F:F,MATCH($C180,'Policy Characteristics'!$C:$C,0))),"",INDEX('Policy Characteristics'!F:F,MATCH($C180,'Policy Characteristics'!$C:$C,0)))</f>
        <v>0</v>
      </c>
      <c r="M180" s="340">
        <f>IF(ISBLANK(INDEX('Policy Characteristics'!G:G,MATCH($C180,'Policy Characteristics'!$C:$C,0))),"",INDEX('Policy Characteristics'!G:G,MATCH($C180,'Policy Characteristics'!$C:$C,0)))</f>
        <v>1</v>
      </c>
      <c r="N180" s="340">
        <f>IF(ISBLANK(INDEX('Policy Characteristics'!H:H,MATCH($C180,'Policy Characteristics'!$C:$C,0))),"",INDEX('Policy Characteristics'!H:H,MATCH($C180,'Policy Characteristics'!$C:$C,0)))</f>
        <v>1</v>
      </c>
      <c r="O180" s="340" t="str">
        <f>IF(ISBLANK(INDEX('Policy Characteristics'!I:I,MATCH($C180,'Policy Characteristics'!$C:$C,0))),"",INDEX('Policy Characteristics'!I:I,MATCH($C180,'Policy Characteristics'!$C:$C,0)))</f>
        <v>on/off</v>
      </c>
      <c r="P180" s="340" t="str">
        <f>IF(ISBLANK(INDEX('Policy Characteristics'!J:J,MATCH($C180,'Policy Characteristics'!$C:$C,0))),"",INDEX('Policy Characteristics'!J:J,MATCH($C180,'Policy Characteristics'!$C:$C,0)))</f>
        <v>**Description:** This policy prevents new capacity of the selected type(s) from being built or deployed.//**Guidance for setting values: **//**Hard Coal : ** No new coal plants are planned in Oregon.//**Natural Gas Nonpeaker : **//**Nuclear : **//**Hydro : **//**Lignite : **</v>
      </c>
      <c r="Q180" s="340" t="str">
        <f>IF(ISBLANK(INDEX('Policy Characteristics'!K:K,MATCH($C180,'Policy Characteristics'!$C:$C,0))),"",INDEX('Policy Characteristics'!K:K,MATCH($C180,'Policy Characteristics'!$C:$C,0)))</f>
        <v>electricity-sector-main.html#ban</v>
      </c>
      <c r="R180" s="340" t="str">
        <f>IF(ISBLANK(INDEX('Policy Characteristics'!L:L,MATCH($C180,'Policy Characteristics'!$C:$C,0))),"",INDEX('Policy Characteristics'!L:L,MATCH($C180,'Policy Characteristics'!$C:$C,0)))</f>
        <v>ban-new-capacity.html</v>
      </c>
    </row>
    <row r="181" spans="1:18" s="5" customFormat="1" x14ac:dyDescent="0.25">
      <c r="A181" s="340" t="str">
        <f>IF(ISBLANK(INDEX('Policy Characteristics'!A:A,MATCH($C181,'Policy Characteristics'!$C:$C,0))),"",INDEX('Policy Characteristics'!A:A,MATCH($C181,'Policy Characteristics'!$C:$C,0)))</f>
        <v>Electricity Supply</v>
      </c>
      <c r="B181" s="340" t="str">
        <f>IF(ISBLANK(INDEX('Policy Characteristics'!B:B,MATCH($C181,'Policy Characteristics'!$C:$C,0))),"",INDEX('Policy Characteristics'!B:B,MATCH($C181,'Policy Characteristics'!$C:$C,0)))</f>
        <v>Ban New Power Plants</v>
      </c>
      <c r="C181" s="344" t="str">
        <f t="shared" si="16"/>
        <v>Boolean Ban New Power Plants</v>
      </c>
      <c r="D181" s="9" t="s">
        <v>328</v>
      </c>
      <c r="E181" s="53"/>
      <c r="F181" s="9" t="s">
        <v>330</v>
      </c>
      <c r="G181" s="53"/>
      <c r="H181" s="54">
        <v>613</v>
      </c>
      <c r="I181" s="53" t="s">
        <v>46</v>
      </c>
      <c r="J181" s="342" t="str">
        <f>IF(ISBLANK(INDEX('Policy Characteristics'!D:D,MATCH($C181,'Policy Characteristics'!$C:$C,0))),"",INDEX('Policy Characteristics'!D:D,MATCH($C181,'Policy Characteristics'!$C:$C,0)))</f>
        <v>Ban New Power Plants</v>
      </c>
      <c r="K181" s="340" t="str">
        <f>IF(ISBLANK(INDEX('Policy Characteristics'!E:E,MATCH($C181,'Policy Characteristics'!$C:$C,0))),"",INDEX('Policy Characteristics'!E:E,MATCH($C181,'Policy Characteristics'!$C:$C,0)))</f>
        <v>elec ban new power plants</v>
      </c>
      <c r="L181" s="340">
        <f>IF(ISBLANK(INDEX('Policy Characteristics'!F:F,MATCH($C181,'Policy Characteristics'!$C:$C,0))),"",INDEX('Policy Characteristics'!F:F,MATCH($C181,'Policy Characteristics'!$C:$C,0)))</f>
        <v>0</v>
      </c>
      <c r="M181" s="340">
        <f>IF(ISBLANK(INDEX('Policy Characteristics'!G:G,MATCH($C181,'Policy Characteristics'!$C:$C,0))),"",INDEX('Policy Characteristics'!G:G,MATCH($C181,'Policy Characteristics'!$C:$C,0)))</f>
        <v>1</v>
      </c>
      <c r="N181" s="340">
        <f>IF(ISBLANK(INDEX('Policy Characteristics'!H:H,MATCH($C181,'Policy Characteristics'!$C:$C,0))),"",INDEX('Policy Characteristics'!H:H,MATCH($C181,'Policy Characteristics'!$C:$C,0)))</f>
        <v>1</v>
      </c>
      <c r="O181" s="340" t="str">
        <f>IF(ISBLANK(INDEX('Policy Characteristics'!I:I,MATCH($C181,'Policy Characteristics'!$C:$C,0))),"",INDEX('Policy Characteristics'!I:I,MATCH($C181,'Policy Characteristics'!$C:$C,0)))</f>
        <v>on/off</v>
      </c>
      <c r="P181" s="340" t="str">
        <f>IF(ISBLANK(INDEX('Policy Characteristics'!J:J,MATCH($C181,'Policy Characteristics'!$C:$C,0))),"",INDEX('Policy Characteristics'!J:J,MATCH($C181,'Policy Characteristics'!$C:$C,0)))</f>
        <v>**Description:** This policy prevents new capacity of the selected type(s) from being built or deployed.//**Guidance for setting values: **//**Hard Coal : ** No new coal plants are planned in Oregon.//**Natural Gas Nonpeaker : **//**Nuclear : **//**Hydro : **//**Lignite : **</v>
      </c>
      <c r="Q181" s="340" t="str">
        <f>IF(ISBLANK(INDEX('Policy Characteristics'!K:K,MATCH($C181,'Policy Characteristics'!$C:$C,0))),"",INDEX('Policy Characteristics'!K:K,MATCH($C181,'Policy Characteristics'!$C:$C,0)))</f>
        <v>electricity-sector-main.html#ban</v>
      </c>
      <c r="R181" s="340" t="str">
        <f>IF(ISBLANK(INDEX('Policy Characteristics'!L:L,MATCH($C181,'Policy Characteristics'!$C:$C,0))),"",INDEX('Policy Characteristics'!L:L,MATCH($C181,'Policy Characteristics'!$C:$C,0)))</f>
        <v>ban-new-capacity.html</v>
      </c>
    </row>
    <row r="182" spans="1:18" s="5" customFormat="1" x14ac:dyDescent="0.25">
      <c r="A182" s="340" t="str">
        <f>IF(ISBLANK(INDEX('Policy Characteristics'!A:A,MATCH($C182,'Policy Characteristics'!$C:$C,0))),"",INDEX('Policy Characteristics'!A:A,MATCH($C182,'Policy Characteristics'!$C:$C,0)))</f>
        <v>Electricity Supply</v>
      </c>
      <c r="B182" s="340" t="str">
        <f>IF(ISBLANK(INDEX('Policy Characteristics'!B:B,MATCH($C182,'Policy Characteristics'!$C:$C,0))),"",INDEX('Policy Characteristics'!B:B,MATCH($C182,'Policy Characteristics'!$C:$C,0)))</f>
        <v>Ban New Power Plants</v>
      </c>
      <c r="C182" s="344" t="str">
        <f t="shared" si="16"/>
        <v>Boolean Ban New Power Plants</v>
      </c>
      <c r="D182" s="9" t="s">
        <v>329</v>
      </c>
      <c r="E182" s="53"/>
      <c r="F182" s="9" t="s">
        <v>331</v>
      </c>
      <c r="G182" s="53"/>
      <c r="H182" s="54">
        <v>614</v>
      </c>
      <c r="I182" s="53" t="s">
        <v>46</v>
      </c>
      <c r="J182" s="342" t="str">
        <f>IF(ISBLANK(INDEX('Policy Characteristics'!D:D,MATCH($C182,'Policy Characteristics'!$C:$C,0))),"",INDEX('Policy Characteristics'!D:D,MATCH($C182,'Policy Characteristics'!$C:$C,0)))</f>
        <v>Ban New Power Plants</v>
      </c>
      <c r="K182" s="340" t="str">
        <f>IF(ISBLANK(INDEX('Policy Characteristics'!E:E,MATCH($C182,'Policy Characteristics'!$C:$C,0))),"",INDEX('Policy Characteristics'!E:E,MATCH($C182,'Policy Characteristics'!$C:$C,0)))</f>
        <v>elec ban new power plants</v>
      </c>
      <c r="L182" s="340">
        <f>IF(ISBLANK(INDEX('Policy Characteristics'!F:F,MATCH($C182,'Policy Characteristics'!$C:$C,0))),"",INDEX('Policy Characteristics'!F:F,MATCH($C182,'Policy Characteristics'!$C:$C,0)))</f>
        <v>0</v>
      </c>
      <c r="M182" s="340">
        <f>IF(ISBLANK(INDEX('Policy Characteristics'!G:G,MATCH($C182,'Policy Characteristics'!$C:$C,0))),"",INDEX('Policy Characteristics'!G:G,MATCH($C182,'Policy Characteristics'!$C:$C,0)))</f>
        <v>1</v>
      </c>
      <c r="N182" s="340">
        <f>IF(ISBLANK(INDEX('Policy Characteristics'!H:H,MATCH($C182,'Policy Characteristics'!$C:$C,0))),"",INDEX('Policy Characteristics'!H:H,MATCH($C182,'Policy Characteristics'!$C:$C,0)))</f>
        <v>1</v>
      </c>
      <c r="O182" s="340" t="str">
        <f>IF(ISBLANK(INDEX('Policy Characteristics'!I:I,MATCH($C182,'Policy Characteristics'!$C:$C,0))),"",INDEX('Policy Characteristics'!I:I,MATCH($C182,'Policy Characteristics'!$C:$C,0)))</f>
        <v>on/off</v>
      </c>
      <c r="P182" s="340" t="str">
        <f>IF(ISBLANK(INDEX('Policy Characteristics'!J:J,MATCH($C182,'Policy Characteristics'!$C:$C,0))),"",INDEX('Policy Characteristics'!J:J,MATCH($C182,'Policy Characteristics'!$C:$C,0)))</f>
        <v>**Description:** This policy prevents new capacity of the selected type(s) from being built or deployed.//**Guidance for setting values: **//**Hard Coal : ** No new coal plants are planned in Oregon.//**Natural Gas Nonpeaker : **//**Nuclear : **//**Hydro : **//**Lignite : **</v>
      </c>
      <c r="Q182" s="340" t="str">
        <f>IF(ISBLANK(INDEX('Policy Characteristics'!K:K,MATCH($C182,'Policy Characteristics'!$C:$C,0))),"",INDEX('Policy Characteristics'!K:K,MATCH($C182,'Policy Characteristics'!$C:$C,0)))</f>
        <v>electricity-sector-main.html#ban</v>
      </c>
      <c r="R182" s="340" t="str">
        <f>IF(ISBLANK(INDEX('Policy Characteristics'!L:L,MATCH($C182,'Policy Characteristics'!$C:$C,0))),"",INDEX('Policy Characteristics'!L:L,MATCH($C182,'Policy Characteristics'!$C:$C,0)))</f>
        <v>ban-new-capacity.html</v>
      </c>
    </row>
    <row r="183" spans="1:18" s="5" customFormat="1" x14ac:dyDescent="0.25">
      <c r="A183" s="340" t="str">
        <f>IF(ISBLANK(INDEX('Policy Characteristics'!A:A,MATCH($C183,'Policy Characteristics'!$C:$C,0))),"",INDEX('Policy Characteristics'!A:A,MATCH($C183,'Policy Characteristics'!$C:$C,0)))</f>
        <v>Electricity Supply</v>
      </c>
      <c r="B183" s="340" t="str">
        <f>IF(ISBLANK(INDEX('Policy Characteristics'!B:B,MATCH($C183,'Policy Characteristics'!$C:$C,0))),"",INDEX('Policy Characteristics'!B:B,MATCH($C183,'Policy Characteristics'!$C:$C,0)))</f>
        <v>Ban New Power Plants</v>
      </c>
      <c r="C183" s="344" t="str">
        <f t="shared" si="16"/>
        <v>Boolean Ban New Power Plants</v>
      </c>
      <c r="D183" s="9" t="s">
        <v>467</v>
      </c>
      <c r="E183" s="53"/>
      <c r="F183" s="9" t="s">
        <v>466</v>
      </c>
      <c r="G183" s="53"/>
      <c r="H183" s="54">
        <v>116</v>
      </c>
      <c r="I183" s="53" t="s">
        <v>45</v>
      </c>
      <c r="J183" s="342" t="str">
        <f>IF(ISBLANK(INDEX('Policy Characteristics'!D:D,MATCH($C183,'Policy Characteristics'!$C:$C,0))),"",INDEX('Policy Characteristics'!D:D,MATCH($C183,'Policy Characteristics'!$C:$C,0)))</f>
        <v>Ban New Power Plants</v>
      </c>
      <c r="K183" s="340" t="str">
        <f>IF(ISBLANK(INDEX('Policy Characteristics'!E:E,MATCH($C183,'Policy Characteristics'!$C:$C,0))),"",INDEX('Policy Characteristics'!E:E,MATCH($C183,'Policy Characteristics'!$C:$C,0)))</f>
        <v>elec ban new power plants</v>
      </c>
      <c r="L183" s="340">
        <f>IF(ISBLANK(INDEX('Policy Characteristics'!F:F,MATCH($C183,'Policy Characteristics'!$C:$C,0))),"",INDEX('Policy Characteristics'!F:F,MATCH($C183,'Policy Characteristics'!$C:$C,0)))</f>
        <v>0</v>
      </c>
      <c r="M183" s="340">
        <f>IF(ISBLANK(INDEX('Policy Characteristics'!G:G,MATCH($C183,'Policy Characteristics'!$C:$C,0))),"",INDEX('Policy Characteristics'!G:G,MATCH($C183,'Policy Characteristics'!$C:$C,0)))</f>
        <v>1</v>
      </c>
      <c r="N183" s="340">
        <f>IF(ISBLANK(INDEX('Policy Characteristics'!H:H,MATCH($C183,'Policy Characteristics'!$C:$C,0))),"",INDEX('Policy Characteristics'!H:H,MATCH($C183,'Policy Characteristics'!$C:$C,0)))</f>
        <v>1</v>
      </c>
      <c r="O183" s="340" t="str">
        <f>IF(ISBLANK(INDEX('Policy Characteristics'!I:I,MATCH($C183,'Policy Characteristics'!$C:$C,0))),"",INDEX('Policy Characteristics'!I:I,MATCH($C183,'Policy Characteristics'!$C:$C,0)))</f>
        <v>on/off</v>
      </c>
      <c r="P183" s="340" t="str">
        <f>IF(ISBLANK(INDEX('Policy Characteristics'!J:J,MATCH($C183,'Policy Characteristics'!$C:$C,0))),"",INDEX('Policy Characteristics'!J:J,MATCH($C183,'Policy Characteristics'!$C:$C,0)))</f>
        <v>**Description:** This policy prevents new capacity of the selected type(s) from being built or deployed.//**Guidance for setting values: **//**Hard Coal : ** No new coal plants are planned in Oregon.//**Natural Gas Nonpeaker : **//**Nuclear : **//**Hydro : **//**Lignite : **</v>
      </c>
      <c r="Q183" s="340" t="str">
        <f>IF(ISBLANK(INDEX('Policy Characteristics'!K:K,MATCH($C183,'Policy Characteristics'!$C:$C,0))),"",INDEX('Policy Characteristics'!K:K,MATCH($C183,'Policy Characteristics'!$C:$C,0)))</f>
        <v>electricity-sector-main.html#ban</v>
      </c>
      <c r="R183" s="340" t="str">
        <f>IF(ISBLANK(INDEX('Policy Characteristics'!L:L,MATCH($C183,'Policy Characteristics'!$C:$C,0))),"",INDEX('Policy Characteristics'!L:L,MATCH($C183,'Policy Characteristics'!$C:$C,0)))</f>
        <v>ban-new-capacity.html</v>
      </c>
    </row>
    <row r="184" spans="1:18" s="5" customFormat="1" x14ac:dyDescent="0.25">
      <c r="A184" s="340" t="str">
        <f>IF(ISBLANK(INDEX('Policy Characteristics'!A:A,MATCH($C184,'Policy Characteristics'!$C:$C,0))),"",INDEX('Policy Characteristics'!A:A,MATCH($C184,'Policy Characteristics'!$C:$C,0)))</f>
        <v>Electricity Supply</v>
      </c>
      <c r="B184" s="340" t="str">
        <f>IF(ISBLANK(INDEX('Policy Characteristics'!B:B,MATCH($C184,'Policy Characteristics'!$C:$C,0))),"",INDEX('Policy Characteristics'!B:B,MATCH($C184,'Policy Characteristics'!$C:$C,0)))</f>
        <v>Ban New Power Plants</v>
      </c>
      <c r="C184" s="344" t="str">
        <f t="shared" si="17"/>
        <v>Boolean Ban New Power Plants</v>
      </c>
      <c r="D184" s="9" t="s">
        <v>476</v>
      </c>
      <c r="E184" s="53"/>
      <c r="F184" s="9" t="s">
        <v>477</v>
      </c>
      <c r="G184" s="53"/>
      <c r="H184" s="54">
        <v>615</v>
      </c>
      <c r="I184" s="53" t="s">
        <v>46</v>
      </c>
      <c r="J184" s="342" t="str">
        <f>IF(ISBLANK(INDEX('Policy Characteristics'!D:D,MATCH($C184,'Policy Characteristics'!$C:$C,0))),"",INDEX('Policy Characteristics'!D:D,MATCH($C184,'Policy Characteristics'!$C:$C,0)))</f>
        <v>Ban New Power Plants</v>
      </c>
      <c r="K184" s="340" t="str">
        <f>IF(ISBLANK(INDEX('Policy Characteristics'!E:E,MATCH($C184,'Policy Characteristics'!$C:$C,0))),"",INDEX('Policy Characteristics'!E:E,MATCH($C184,'Policy Characteristics'!$C:$C,0)))</f>
        <v>elec ban new power plants</v>
      </c>
      <c r="L184" s="340">
        <f>IF(ISBLANK(INDEX('Policy Characteristics'!F:F,MATCH($C184,'Policy Characteristics'!$C:$C,0))),"",INDEX('Policy Characteristics'!F:F,MATCH($C184,'Policy Characteristics'!$C:$C,0)))</f>
        <v>0</v>
      </c>
      <c r="M184" s="340">
        <f>IF(ISBLANK(INDEX('Policy Characteristics'!G:G,MATCH($C184,'Policy Characteristics'!$C:$C,0))),"",INDEX('Policy Characteristics'!G:G,MATCH($C184,'Policy Characteristics'!$C:$C,0)))</f>
        <v>1</v>
      </c>
      <c r="N184" s="340">
        <f>IF(ISBLANK(INDEX('Policy Characteristics'!H:H,MATCH($C184,'Policy Characteristics'!$C:$C,0))),"",INDEX('Policy Characteristics'!H:H,MATCH($C184,'Policy Characteristics'!$C:$C,0)))</f>
        <v>1</v>
      </c>
      <c r="O184" s="340" t="str">
        <f>IF(ISBLANK(INDEX('Policy Characteristics'!I:I,MATCH($C184,'Policy Characteristics'!$C:$C,0))),"",INDEX('Policy Characteristics'!I:I,MATCH($C184,'Policy Characteristics'!$C:$C,0)))</f>
        <v>on/off</v>
      </c>
      <c r="P184" s="340" t="str">
        <f>IF(ISBLANK(INDEX('Policy Characteristics'!J:J,MATCH($C184,'Policy Characteristics'!$C:$C,0))),"",INDEX('Policy Characteristics'!J:J,MATCH($C184,'Policy Characteristics'!$C:$C,0)))</f>
        <v>**Description:** This policy prevents new capacity of the selected type(s) from being built or deployed.//**Guidance for setting values: **//**Hard Coal : ** No new coal plants are planned in Oregon.//**Natural Gas Nonpeaker : **//**Nuclear : **//**Hydro : **//**Lignite : **</v>
      </c>
      <c r="Q184" s="340" t="str">
        <f>IF(ISBLANK(INDEX('Policy Characteristics'!K:K,MATCH($C184,'Policy Characteristics'!$C:$C,0))),"",INDEX('Policy Characteristics'!K:K,MATCH($C184,'Policy Characteristics'!$C:$C,0)))</f>
        <v>electricity-sector-main.html#ban</v>
      </c>
      <c r="R184" s="340" t="str">
        <f>IF(ISBLANK(INDEX('Policy Characteristics'!L:L,MATCH($C184,'Policy Characteristics'!$C:$C,0))),"",INDEX('Policy Characteristics'!L:L,MATCH($C184,'Policy Characteristics'!$C:$C,0)))</f>
        <v>ban-new-capacity.html</v>
      </c>
    </row>
    <row r="185" spans="1:18" s="5" customFormat="1" x14ac:dyDescent="0.25">
      <c r="A185" s="340" t="str">
        <f>IF(ISBLANK(INDEX('Policy Characteristics'!A:A,MATCH($C185,'Policy Characteristics'!$C:$C,0))),"",INDEX('Policy Characteristics'!A:A,MATCH($C185,'Policy Characteristics'!$C:$C,0)))</f>
        <v>Electricity Supply</v>
      </c>
      <c r="B185" s="340" t="str">
        <f>IF(ISBLANK(INDEX('Policy Characteristics'!B:B,MATCH($C185,'Policy Characteristics'!$C:$C,0))),"",INDEX('Policy Characteristics'!B:B,MATCH($C185,'Policy Characteristics'!$C:$C,0)))</f>
        <v>Ban New Power Plants</v>
      </c>
      <c r="C185" s="344" t="str">
        <f t="shared" si="17"/>
        <v>Boolean Ban New Power Plants</v>
      </c>
      <c r="D185" s="9" t="s">
        <v>2843</v>
      </c>
      <c r="E185" s="53"/>
      <c r="F185" s="9" t="s">
        <v>2523</v>
      </c>
      <c r="G185" s="53"/>
      <c r="H185" s="54">
        <v>616</v>
      </c>
      <c r="I185" s="53" t="s">
        <v>46</v>
      </c>
      <c r="J185" s="342" t="str">
        <f>IF(ISBLANK(INDEX('Policy Characteristics'!D:D,MATCH($C185,'Policy Characteristics'!$C:$C,0))),"",INDEX('Policy Characteristics'!D:D,MATCH($C185,'Policy Characteristics'!$C:$C,0)))</f>
        <v>Ban New Power Plants</v>
      </c>
      <c r="K185" s="340" t="str">
        <f>IF(ISBLANK(INDEX('Policy Characteristics'!E:E,MATCH($C185,'Policy Characteristics'!$C:$C,0))),"",INDEX('Policy Characteristics'!E:E,MATCH($C185,'Policy Characteristics'!$C:$C,0)))</f>
        <v>elec ban new power plants</v>
      </c>
      <c r="L185" s="340">
        <f>IF(ISBLANK(INDEX('Policy Characteristics'!F:F,MATCH($C185,'Policy Characteristics'!$C:$C,0))),"",INDEX('Policy Characteristics'!F:F,MATCH($C185,'Policy Characteristics'!$C:$C,0)))</f>
        <v>0</v>
      </c>
      <c r="M185" s="340">
        <f>IF(ISBLANK(INDEX('Policy Characteristics'!G:G,MATCH($C185,'Policy Characteristics'!$C:$C,0))),"",INDEX('Policy Characteristics'!G:G,MATCH($C185,'Policy Characteristics'!$C:$C,0)))</f>
        <v>1</v>
      </c>
      <c r="N185" s="340">
        <f>IF(ISBLANK(INDEX('Policy Characteristics'!H:H,MATCH($C185,'Policy Characteristics'!$C:$C,0))),"",INDEX('Policy Characteristics'!H:H,MATCH($C185,'Policy Characteristics'!$C:$C,0)))</f>
        <v>1</v>
      </c>
      <c r="O185" s="340" t="str">
        <f>IF(ISBLANK(INDEX('Policy Characteristics'!I:I,MATCH($C185,'Policy Characteristics'!$C:$C,0))),"",INDEX('Policy Characteristics'!I:I,MATCH($C185,'Policy Characteristics'!$C:$C,0)))</f>
        <v>on/off</v>
      </c>
      <c r="P185" s="340" t="str">
        <f>IF(ISBLANK(INDEX('Policy Characteristics'!J:J,MATCH($C185,'Policy Characteristics'!$C:$C,0))),"",INDEX('Policy Characteristics'!J:J,MATCH($C185,'Policy Characteristics'!$C:$C,0)))</f>
        <v>**Description:** This policy prevents new capacity of the selected type(s) from being built or deployed.//**Guidance for setting values: **//**Hard Coal : ** No new coal plants are planned in Oregon.//**Natural Gas Nonpeaker : **//**Nuclear : **//**Hydro : **//**Lignite : **</v>
      </c>
      <c r="Q185" s="340" t="str">
        <f>IF(ISBLANK(INDEX('Policy Characteristics'!K:K,MATCH($C185,'Policy Characteristics'!$C:$C,0))),"",INDEX('Policy Characteristics'!K:K,MATCH($C185,'Policy Characteristics'!$C:$C,0)))</f>
        <v>electricity-sector-main.html#ban</v>
      </c>
      <c r="R185" s="340" t="str">
        <f>IF(ISBLANK(INDEX('Policy Characteristics'!L:L,MATCH($C185,'Policy Characteristics'!$C:$C,0))),"",INDEX('Policy Characteristics'!L:L,MATCH($C185,'Policy Characteristics'!$C:$C,0)))</f>
        <v>ban-new-capacity.html</v>
      </c>
    </row>
    <row r="186" spans="1:18" s="5" customFormat="1" ht="30" x14ac:dyDescent="0.25">
      <c r="A186" s="340" t="str">
        <f>IF(ISBLANK(INDEX('Policy Characteristics'!A:A,MATCH($C186,'Policy Characteristics'!$C:$C,0))),"",INDEX('Policy Characteristics'!A:A,MATCH($C186,'Policy Characteristics'!$C:$C,0)))</f>
        <v>Electricity Supply</v>
      </c>
      <c r="B186" s="340" t="str">
        <f>IF(ISBLANK(INDEX('Policy Characteristics'!B:B,MATCH($C186,'Policy Characteristics'!$C:$C,0))),"",INDEX('Policy Characteristics'!B:B,MATCH($C186,'Policy Characteristics'!$C:$C,0)))</f>
        <v>Ban New Power Plants</v>
      </c>
      <c r="C186" s="344" t="str">
        <f t="shared" si="17"/>
        <v>Boolean Ban New Power Plants</v>
      </c>
      <c r="D186" s="9" t="s">
        <v>2844</v>
      </c>
      <c r="E186" s="53"/>
      <c r="F186" s="9" t="s">
        <v>2671</v>
      </c>
      <c r="G186" s="53"/>
      <c r="H186" s="54">
        <v>617</v>
      </c>
      <c r="I186" s="53" t="s">
        <v>46</v>
      </c>
      <c r="J186" s="342" t="str">
        <f>IF(ISBLANK(INDEX('Policy Characteristics'!D:D,MATCH($C186,'Policy Characteristics'!$C:$C,0))),"",INDEX('Policy Characteristics'!D:D,MATCH($C186,'Policy Characteristics'!$C:$C,0)))</f>
        <v>Ban New Power Plants</v>
      </c>
      <c r="K186" s="340" t="str">
        <f>IF(ISBLANK(INDEX('Policy Characteristics'!E:E,MATCH($C186,'Policy Characteristics'!$C:$C,0))),"",INDEX('Policy Characteristics'!E:E,MATCH($C186,'Policy Characteristics'!$C:$C,0)))</f>
        <v>elec ban new power plants</v>
      </c>
      <c r="L186" s="340">
        <f>IF(ISBLANK(INDEX('Policy Characteristics'!F:F,MATCH($C186,'Policy Characteristics'!$C:$C,0))),"",INDEX('Policy Characteristics'!F:F,MATCH($C186,'Policy Characteristics'!$C:$C,0)))</f>
        <v>0</v>
      </c>
      <c r="M186" s="340">
        <f>IF(ISBLANK(INDEX('Policy Characteristics'!G:G,MATCH($C186,'Policy Characteristics'!$C:$C,0))),"",INDEX('Policy Characteristics'!G:G,MATCH($C186,'Policy Characteristics'!$C:$C,0)))</f>
        <v>1</v>
      </c>
      <c r="N186" s="340">
        <f>IF(ISBLANK(INDEX('Policy Characteristics'!H:H,MATCH($C186,'Policy Characteristics'!$C:$C,0))),"",INDEX('Policy Characteristics'!H:H,MATCH($C186,'Policy Characteristics'!$C:$C,0)))</f>
        <v>1</v>
      </c>
      <c r="O186" s="340" t="str">
        <f>IF(ISBLANK(INDEX('Policy Characteristics'!I:I,MATCH($C186,'Policy Characteristics'!$C:$C,0))),"",INDEX('Policy Characteristics'!I:I,MATCH($C186,'Policy Characteristics'!$C:$C,0)))</f>
        <v>on/off</v>
      </c>
      <c r="P186" s="340" t="str">
        <f>IF(ISBLANK(INDEX('Policy Characteristics'!J:J,MATCH($C186,'Policy Characteristics'!$C:$C,0))),"",INDEX('Policy Characteristics'!J:J,MATCH($C186,'Policy Characteristics'!$C:$C,0)))</f>
        <v>**Description:** This policy prevents new capacity of the selected type(s) from being built or deployed.//**Guidance for setting values: **//**Hard Coal : ** No new coal plants are planned in Oregon.//**Natural Gas Nonpeaker : **//**Nuclear : **//**Hydro : **//**Lignite : **</v>
      </c>
      <c r="Q186" s="340" t="str">
        <f>IF(ISBLANK(INDEX('Policy Characteristics'!K:K,MATCH($C186,'Policy Characteristics'!$C:$C,0))),"",INDEX('Policy Characteristics'!K:K,MATCH($C186,'Policy Characteristics'!$C:$C,0)))</f>
        <v>electricity-sector-main.html#ban</v>
      </c>
      <c r="R186" s="340" t="str">
        <f>IF(ISBLANK(INDEX('Policy Characteristics'!L:L,MATCH($C186,'Policy Characteristics'!$C:$C,0))),"",INDEX('Policy Characteristics'!L:L,MATCH($C186,'Policy Characteristics'!$C:$C,0)))</f>
        <v>ban-new-capacity.html</v>
      </c>
    </row>
    <row r="187" spans="1:18" s="5" customFormat="1" ht="30" x14ac:dyDescent="0.25">
      <c r="A187" s="340" t="str">
        <f>IF(ISBLANK(INDEX('Policy Characteristics'!A:A,MATCH($C187,'Policy Characteristics'!$C:$C,0))),"",INDEX('Policy Characteristics'!A:A,MATCH($C187,'Policy Characteristics'!$C:$C,0)))</f>
        <v>Electricity Supply</v>
      </c>
      <c r="B187" s="340" t="str">
        <f>IF(ISBLANK(INDEX('Policy Characteristics'!B:B,MATCH($C187,'Policy Characteristics'!$C:$C,0))),"",INDEX('Policy Characteristics'!B:B,MATCH($C187,'Policy Characteristics'!$C:$C,0)))</f>
        <v>Ban New Power Plants</v>
      </c>
      <c r="C187" s="344" t="str">
        <f t="shared" si="17"/>
        <v>Boolean Ban New Power Plants</v>
      </c>
      <c r="D187" s="9" t="s">
        <v>2845</v>
      </c>
      <c r="E187" s="53"/>
      <c r="F187" s="9" t="s">
        <v>2525</v>
      </c>
      <c r="G187" s="53"/>
      <c r="H187" s="54">
        <v>618</v>
      </c>
      <c r="I187" s="53" t="s">
        <v>46</v>
      </c>
      <c r="J187" s="342" t="str">
        <f>IF(ISBLANK(INDEX('Policy Characteristics'!D:D,MATCH($C187,'Policy Characteristics'!$C:$C,0))),"",INDEX('Policy Characteristics'!D:D,MATCH($C187,'Policy Characteristics'!$C:$C,0)))</f>
        <v>Ban New Power Plants</v>
      </c>
      <c r="K187" s="340" t="str">
        <f>IF(ISBLANK(INDEX('Policy Characteristics'!E:E,MATCH($C187,'Policy Characteristics'!$C:$C,0))),"",INDEX('Policy Characteristics'!E:E,MATCH($C187,'Policy Characteristics'!$C:$C,0)))</f>
        <v>elec ban new power plants</v>
      </c>
      <c r="L187" s="340">
        <f>IF(ISBLANK(INDEX('Policy Characteristics'!F:F,MATCH($C187,'Policy Characteristics'!$C:$C,0))),"",INDEX('Policy Characteristics'!F:F,MATCH($C187,'Policy Characteristics'!$C:$C,0)))</f>
        <v>0</v>
      </c>
      <c r="M187" s="340">
        <f>IF(ISBLANK(INDEX('Policy Characteristics'!G:G,MATCH($C187,'Policy Characteristics'!$C:$C,0))),"",INDEX('Policy Characteristics'!G:G,MATCH($C187,'Policy Characteristics'!$C:$C,0)))</f>
        <v>1</v>
      </c>
      <c r="N187" s="340">
        <f>IF(ISBLANK(INDEX('Policy Characteristics'!H:H,MATCH($C187,'Policy Characteristics'!$C:$C,0))),"",INDEX('Policy Characteristics'!H:H,MATCH($C187,'Policy Characteristics'!$C:$C,0)))</f>
        <v>1</v>
      </c>
      <c r="O187" s="340" t="str">
        <f>IF(ISBLANK(INDEX('Policy Characteristics'!I:I,MATCH($C187,'Policy Characteristics'!$C:$C,0))),"",INDEX('Policy Characteristics'!I:I,MATCH($C187,'Policy Characteristics'!$C:$C,0)))</f>
        <v>on/off</v>
      </c>
      <c r="P187" s="340" t="str">
        <f>IF(ISBLANK(INDEX('Policy Characteristics'!J:J,MATCH($C187,'Policy Characteristics'!$C:$C,0))),"",INDEX('Policy Characteristics'!J:J,MATCH($C187,'Policy Characteristics'!$C:$C,0)))</f>
        <v>**Description:** This policy prevents new capacity of the selected type(s) from being built or deployed.//**Guidance for setting values: **//**Hard Coal : ** No new coal plants are planned in Oregon.//**Natural Gas Nonpeaker : **//**Nuclear : **//**Hydro : **//**Lignite : **</v>
      </c>
      <c r="Q187" s="340" t="str">
        <f>IF(ISBLANK(INDEX('Policy Characteristics'!K:K,MATCH($C187,'Policy Characteristics'!$C:$C,0))),"",INDEX('Policy Characteristics'!K:K,MATCH($C187,'Policy Characteristics'!$C:$C,0)))</f>
        <v>electricity-sector-main.html#ban</v>
      </c>
      <c r="R187" s="340" t="str">
        <f>IF(ISBLANK(INDEX('Policy Characteristics'!L:L,MATCH($C187,'Policy Characteristics'!$C:$C,0))),"",INDEX('Policy Characteristics'!L:L,MATCH($C187,'Policy Characteristics'!$C:$C,0)))</f>
        <v>ban-new-capacity.html</v>
      </c>
    </row>
    <row r="188" spans="1:18" s="2" customFormat="1" x14ac:dyDescent="0.25">
      <c r="A188" s="340" t="str">
        <f>IF(ISBLANK(INDEX('Policy Characteristics'!A:A,MATCH($C188,'Policy Characteristics'!$C:$C,0))),"",INDEX('Policy Characteristics'!A:A,MATCH($C188,'Policy Characteristics'!$C:$C,0)))</f>
        <v>Electricity Supply</v>
      </c>
      <c r="B188" s="340" t="str">
        <f>IF(ISBLANK(INDEX('Policy Characteristics'!B:B,MATCH($C188,'Policy Characteristics'!$C:$C,0))),"",INDEX('Policy Characteristics'!B:B,MATCH($C188,'Policy Characteristics'!$C:$C,0)))</f>
        <v>Carbon Capture and Sequestration</v>
      </c>
      <c r="C188" s="343" t="s">
        <v>3147</v>
      </c>
      <c r="D188" s="53" t="s">
        <v>470</v>
      </c>
      <c r="E188" s="53"/>
      <c r="F188" s="53" t="s">
        <v>469</v>
      </c>
      <c r="G188" s="9"/>
      <c r="H188" s="56">
        <v>876</v>
      </c>
      <c r="I188" s="9" t="s">
        <v>45</v>
      </c>
      <c r="J188" s="342" t="str">
        <f>IF(ISBLANK(INDEX('Policy Characteristics'!D:D,MATCH($C188,'Policy Characteristics'!$C:$C,0))),"",INDEX('Policy Characteristics'!D:D,MATCH($C188,'Policy Characteristics'!$C:$C,0)))</f>
        <v>Electricity Sector CCS</v>
      </c>
      <c r="K188" s="340" t="str">
        <f>IF(ISBLANK(INDEX('Policy Characteristics'!E:E,MATCH($C188,'Policy Characteristics'!$C:$C,0))),"",INDEX('Policy Characteristics'!E:E,MATCH($C188,'Policy Characteristics'!$C:$C,0)))</f>
        <v>elec CCS</v>
      </c>
      <c r="L188" s="362">
        <f>IF(ISBLANK(INDEX('Policy Characteristics'!F:F,MATCH($C188,'Policy Characteristics'!$C:$C,0))),"",INDEX('Policy Characteristics'!F:F,MATCH($C188,'Policy Characteristics'!$C:$C,0)))</f>
        <v>0</v>
      </c>
      <c r="M188" s="362">
        <f>IF(ISBLANK(INDEX('Policy Characteristics'!G:G,MATCH($C188,'Policy Characteristics'!$C:$C,0))),"",INDEX('Policy Characteristics'!G:G,MATCH($C188,'Policy Characteristics'!$C:$C,0)))</f>
        <v>1</v>
      </c>
      <c r="N188" s="362">
        <f>IF(ISBLANK(INDEX('Policy Characteristics'!H:H,MATCH($C188,'Policy Characteristics'!$C:$C,0))),"",INDEX('Policy Characteristics'!H:H,MATCH($C188,'Policy Characteristics'!$C:$C,0)))</f>
        <v>0.01</v>
      </c>
      <c r="O188" s="340" t="str">
        <f>IF(ISBLANK(INDEX('Policy Characteristics'!I:I,MATCH($C188,'Policy Characteristics'!$C:$C,0))),"",INDEX('Policy Characteristics'!I:I,MATCH($C188,'Policy Characteristics'!$C:$C,0)))</f>
        <v>% of CO2 captured</v>
      </c>
      <c r="P188" s="340"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40" t="str">
        <f>IF(ISBLANK(INDEX('Policy Characteristics'!K:K,MATCH($C188,'Policy Characteristics'!$C:$C,0))),"",INDEX('Policy Characteristics'!K:K,MATCH($C188,'Policy Characteristics'!$C:$C,0)))</f>
        <v>ccs.html#ccs</v>
      </c>
      <c r="R188" s="340" t="str">
        <f>IF(ISBLANK(INDEX('Policy Characteristics'!L:L,MATCH($C188,'Policy Characteristics'!$C:$C,0))),"",INDEX('Policy Characteristics'!L:L,MATCH($C188,'Policy Characteristics'!$C:$C,0)))</f>
        <v>carbon-capture-and-sequestration.html</v>
      </c>
    </row>
    <row r="189" spans="1:18" s="5" customFormat="1" ht="30" x14ac:dyDescent="0.25">
      <c r="A189" s="340" t="str">
        <f>IF(ISBLANK(INDEX('Policy Characteristics'!A:A,MATCH($C189,'Policy Characteristics'!$C:$C,0))),"",INDEX('Policy Characteristics'!A:A,MATCH($C189,'Policy Characteristics'!$C:$C,0)))</f>
        <v>Electricity Supply</v>
      </c>
      <c r="B189" s="340" t="str">
        <f>IF(ISBLANK(INDEX('Policy Characteristics'!B:B,MATCH($C189,'Policy Characteristics'!$C:$C,0))),"",INDEX('Policy Characteristics'!B:B,MATCH($C189,'Policy Characteristics'!$C:$C,0)))</f>
        <v>Carbon Capture and Sequestration</v>
      </c>
      <c r="C189" s="344" t="str">
        <f t="shared" ref="C189:C203" si="18">C$188</f>
        <v>Electricity Sector Fraction of Potential Additional CCS Achieved</v>
      </c>
      <c r="D189" s="9" t="s">
        <v>326</v>
      </c>
      <c r="E189" s="53"/>
      <c r="F189" s="9" t="s">
        <v>327</v>
      </c>
      <c r="G189" s="53"/>
      <c r="H189" s="56">
        <v>877</v>
      </c>
      <c r="I189" s="9" t="s">
        <v>45</v>
      </c>
      <c r="J189" s="342" t="str">
        <f>IF(ISBLANK(INDEX('Policy Characteristics'!D:D,MATCH($C189,'Policy Characteristics'!$C:$C,0))),"",INDEX('Policy Characteristics'!D:D,MATCH($C189,'Policy Characteristics'!$C:$C,0)))</f>
        <v>Electricity Sector CCS</v>
      </c>
      <c r="K189" s="340" t="str">
        <f>IF(ISBLANK(INDEX('Policy Characteristics'!E:E,MATCH($C189,'Policy Characteristics'!$C:$C,0))),"",INDEX('Policy Characteristics'!E:E,MATCH($C189,'Policy Characteristics'!$C:$C,0)))</f>
        <v>elec CCS</v>
      </c>
      <c r="L189" s="362">
        <f>IF(ISBLANK(INDEX('Policy Characteristics'!F:F,MATCH($C189,'Policy Characteristics'!$C:$C,0))),"",INDEX('Policy Characteristics'!F:F,MATCH($C189,'Policy Characteristics'!$C:$C,0)))</f>
        <v>0</v>
      </c>
      <c r="M189" s="362">
        <f>IF(ISBLANK(INDEX('Policy Characteristics'!G:G,MATCH($C189,'Policy Characteristics'!$C:$C,0))),"",INDEX('Policy Characteristics'!G:G,MATCH($C189,'Policy Characteristics'!$C:$C,0)))</f>
        <v>1</v>
      </c>
      <c r="N189" s="362">
        <f>IF(ISBLANK(INDEX('Policy Characteristics'!H:H,MATCH($C189,'Policy Characteristics'!$C:$C,0))),"",INDEX('Policy Characteristics'!H:H,MATCH($C189,'Policy Characteristics'!$C:$C,0)))</f>
        <v>0.01</v>
      </c>
      <c r="O189" s="340" t="str">
        <f>IF(ISBLANK(INDEX('Policy Characteristics'!I:I,MATCH($C189,'Policy Characteristics'!$C:$C,0))),"",INDEX('Policy Characteristics'!I:I,MATCH($C189,'Policy Characteristics'!$C:$C,0)))</f>
        <v>% of CO2 captured</v>
      </c>
      <c r="P189" s="340"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40" t="str">
        <f>IF(ISBLANK(INDEX('Policy Characteristics'!K:K,MATCH($C189,'Policy Characteristics'!$C:$C,0))),"",INDEX('Policy Characteristics'!K:K,MATCH($C189,'Policy Characteristics'!$C:$C,0)))</f>
        <v>ccs.html#ccs</v>
      </c>
      <c r="R189" s="340" t="str">
        <f>IF(ISBLANK(INDEX('Policy Characteristics'!L:L,MATCH($C189,'Policy Characteristics'!$C:$C,0))),"",INDEX('Policy Characteristics'!L:L,MATCH($C189,'Policy Characteristics'!$C:$C,0)))</f>
        <v>carbon-capture-and-sequestration.html</v>
      </c>
    </row>
    <row r="190" spans="1:18" s="5" customFormat="1" x14ac:dyDescent="0.25">
      <c r="A190" s="340" t="str">
        <f>IF(ISBLANK(INDEX('Policy Characteristics'!A:A,MATCH($C190,'Policy Characteristics'!$C:$C,0))),"",INDEX('Policy Characteristics'!A:A,MATCH($C190,'Policy Characteristics'!$C:$C,0)))</f>
        <v>Electricity Supply</v>
      </c>
      <c r="B190" s="340" t="str">
        <f>IF(ISBLANK(INDEX('Policy Characteristics'!B:B,MATCH($C190,'Policy Characteristics'!$C:$C,0))),"",INDEX('Policy Characteristics'!B:B,MATCH($C190,'Policy Characteristics'!$C:$C,0)))</f>
        <v>Carbon Capture and Sequestration</v>
      </c>
      <c r="C190" s="344" t="str">
        <f t="shared" si="18"/>
        <v>Electricity Sector Fraction of Potential Additional CCS Achieved</v>
      </c>
      <c r="D190" s="9" t="s">
        <v>79</v>
      </c>
      <c r="E190" s="53"/>
      <c r="F190" s="9" t="s">
        <v>93</v>
      </c>
      <c r="G190" s="53"/>
      <c r="H190" s="56">
        <v>878</v>
      </c>
      <c r="I190" s="53" t="s">
        <v>46</v>
      </c>
      <c r="J190" s="342" t="str">
        <f>IF(ISBLANK(INDEX('Policy Characteristics'!D:D,MATCH($C190,'Policy Characteristics'!$C:$C,0))),"",INDEX('Policy Characteristics'!D:D,MATCH($C190,'Policy Characteristics'!$C:$C,0)))</f>
        <v>Electricity Sector CCS</v>
      </c>
      <c r="K190" s="340" t="str">
        <f>IF(ISBLANK(INDEX('Policy Characteristics'!E:E,MATCH($C190,'Policy Characteristics'!$C:$C,0))),"",INDEX('Policy Characteristics'!E:E,MATCH($C190,'Policy Characteristics'!$C:$C,0)))</f>
        <v>elec CCS</v>
      </c>
      <c r="L190" s="362">
        <f>IF(ISBLANK(INDEX('Policy Characteristics'!F:F,MATCH($C190,'Policy Characteristics'!$C:$C,0))),"",INDEX('Policy Characteristics'!F:F,MATCH($C190,'Policy Characteristics'!$C:$C,0)))</f>
        <v>0</v>
      </c>
      <c r="M190" s="362">
        <f>IF(ISBLANK(INDEX('Policy Characteristics'!G:G,MATCH($C190,'Policy Characteristics'!$C:$C,0))),"",INDEX('Policy Characteristics'!G:G,MATCH($C190,'Policy Characteristics'!$C:$C,0)))</f>
        <v>1</v>
      </c>
      <c r="N190" s="362">
        <f>IF(ISBLANK(INDEX('Policy Characteristics'!H:H,MATCH($C190,'Policy Characteristics'!$C:$C,0))),"",INDEX('Policy Characteristics'!H:H,MATCH($C190,'Policy Characteristics'!$C:$C,0)))</f>
        <v>0.01</v>
      </c>
      <c r="O190" s="340" t="str">
        <f>IF(ISBLANK(INDEX('Policy Characteristics'!I:I,MATCH($C190,'Policy Characteristics'!$C:$C,0))),"",INDEX('Policy Characteristics'!I:I,MATCH($C190,'Policy Characteristics'!$C:$C,0)))</f>
        <v>% of CO2 captured</v>
      </c>
      <c r="P190" s="340"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40" t="str">
        <f>IF(ISBLANK(INDEX('Policy Characteristics'!K:K,MATCH($C190,'Policy Characteristics'!$C:$C,0))),"",INDEX('Policy Characteristics'!K:K,MATCH($C190,'Policy Characteristics'!$C:$C,0)))</f>
        <v>ccs.html#ccs</v>
      </c>
      <c r="R190" s="340" t="str">
        <f>IF(ISBLANK(INDEX('Policy Characteristics'!L:L,MATCH($C190,'Policy Characteristics'!$C:$C,0))),"",INDEX('Policy Characteristics'!L:L,MATCH($C190,'Policy Characteristics'!$C:$C,0)))</f>
        <v>carbon-capture-and-sequestration.html</v>
      </c>
    </row>
    <row r="191" spans="1:18" s="5" customFormat="1" x14ac:dyDescent="0.25">
      <c r="A191" s="340" t="str">
        <f>IF(ISBLANK(INDEX('Policy Characteristics'!A:A,MATCH($C191,'Policy Characteristics'!$C:$C,0))),"",INDEX('Policy Characteristics'!A:A,MATCH($C191,'Policy Characteristics'!$C:$C,0)))</f>
        <v>Electricity Supply</v>
      </c>
      <c r="B191" s="340" t="str">
        <f>IF(ISBLANK(INDEX('Policy Characteristics'!B:B,MATCH($C191,'Policy Characteristics'!$C:$C,0))),"",INDEX('Policy Characteristics'!B:B,MATCH($C191,'Policy Characteristics'!$C:$C,0)))</f>
        <v>Carbon Capture and Sequestration</v>
      </c>
      <c r="C191" s="344" t="str">
        <f t="shared" si="18"/>
        <v>Electricity Sector Fraction of Potential Additional CCS Achieved</v>
      </c>
      <c r="D191" s="9" t="s">
        <v>80</v>
      </c>
      <c r="E191" s="53"/>
      <c r="F191" s="9" t="s">
        <v>94</v>
      </c>
      <c r="G191" s="53"/>
      <c r="H191" s="56">
        <v>879</v>
      </c>
      <c r="I191" s="53" t="s">
        <v>46</v>
      </c>
      <c r="J191" s="342" t="str">
        <f>IF(ISBLANK(INDEX('Policy Characteristics'!D:D,MATCH($C191,'Policy Characteristics'!$C:$C,0))),"",INDEX('Policy Characteristics'!D:D,MATCH($C191,'Policy Characteristics'!$C:$C,0)))</f>
        <v>Electricity Sector CCS</v>
      </c>
      <c r="K191" s="340" t="str">
        <f>IF(ISBLANK(INDEX('Policy Characteristics'!E:E,MATCH($C191,'Policy Characteristics'!$C:$C,0))),"",INDEX('Policy Characteristics'!E:E,MATCH($C191,'Policy Characteristics'!$C:$C,0)))</f>
        <v>elec CCS</v>
      </c>
      <c r="L191" s="362">
        <f>IF(ISBLANK(INDEX('Policy Characteristics'!F:F,MATCH($C191,'Policy Characteristics'!$C:$C,0))),"",INDEX('Policy Characteristics'!F:F,MATCH($C191,'Policy Characteristics'!$C:$C,0)))</f>
        <v>0</v>
      </c>
      <c r="M191" s="362">
        <f>IF(ISBLANK(INDEX('Policy Characteristics'!G:G,MATCH($C191,'Policy Characteristics'!$C:$C,0))),"",INDEX('Policy Characteristics'!G:G,MATCH($C191,'Policy Characteristics'!$C:$C,0)))</f>
        <v>1</v>
      </c>
      <c r="N191" s="362">
        <f>IF(ISBLANK(INDEX('Policy Characteristics'!H:H,MATCH($C191,'Policy Characteristics'!$C:$C,0))),"",INDEX('Policy Characteristics'!H:H,MATCH($C191,'Policy Characteristics'!$C:$C,0)))</f>
        <v>0.01</v>
      </c>
      <c r="O191" s="340" t="str">
        <f>IF(ISBLANK(INDEX('Policy Characteristics'!I:I,MATCH($C191,'Policy Characteristics'!$C:$C,0))),"",INDEX('Policy Characteristics'!I:I,MATCH($C191,'Policy Characteristics'!$C:$C,0)))</f>
        <v>% of CO2 captured</v>
      </c>
      <c r="P191" s="340"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40" t="str">
        <f>IF(ISBLANK(INDEX('Policy Characteristics'!K:K,MATCH($C191,'Policy Characteristics'!$C:$C,0))),"",INDEX('Policy Characteristics'!K:K,MATCH($C191,'Policy Characteristics'!$C:$C,0)))</f>
        <v>ccs.html#ccs</v>
      </c>
      <c r="R191" s="340" t="str">
        <f>IF(ISBLANK(INDEX('Policy Characteristics'!L:L,MATCH($C191,'Policy Characteristics'!$C:$C,0))),"",INDEX('Policy Characteristics'!L:L,MATCH($C191,'Policy Characteristics'!$C:$C,0)))</f>
        <v>carbon-capture-and-sequestration.html</v>
      </c>
    </row>
    <row r="192" spans="1:18" s="5" customFormat="1" x14ac:dyDescent="0.25">
      <c r="A192" s="340" t="str">
        <f>IF(ISBLANK(INDEX('Policy Characteristics'!A:A,MATCH($C192,'Policy Characteristics'!$C:$C,0))),"",INDEX('Policy Characteristics'!A:A,MATCH($C192,'Policy Characteristics'!$C:$C,0)))</f>
        <v>Electricity Supply</v>
      </c>
      <c r="B192" s="340" t="str">
        <f>IF(ISBLANK(INDEX('Policy Characteristics'!B:B,MATCH($C192,'Policy Characteristics'!$C:$C,0))),"",INDEX('Policy Characteristics'!B:B,MATCH($C192,'Policy Characteristics'!$C:$C,0)))</f>
        <v>Carbon Capture and Sequestration</v>
      </c>
      <c r="C192" s="344" t="str">
        <f t="shared" si="18"/>
        <v>Electricity Sector Fraction of Potential Additional CCS Achieved</v>
      </c>
      <c r="D192" s="9" t="s">
        <v>471</v>
      </c>
      <c r="E192" s="53"/>
      <c r="F192" s="9" t="s">
        <v>474</v>
      </c>
      <c r="G192" s="53"/>
      <c r="H192" s="56">
        <v>880</v>
      </c>
      <c r="I192" s="53" t="s">
        <v>46</v>
      </c>
      <c r="J192" s="342" t="str">
        <f>IF(ISBLANK(INDEX('Policy Characteristics'!D:D,MATCH($C192,'Policy Characteristics'!$C:$C,0))),"",INDEX('Policy Characteristics'!D:D,MATCH($C192,'Policy Characteristics'!$C:$C,0)))</f>
        <v>Electricity Sector CCS</v>
      </c>
      <c r="K192" s="340" t="str">
        <f>IF(ISBLANK(INDEX('Policy Characteristics'!E:E,MATCH($C192,'Policy Characteristics'!$C:$C,0))),"",INDEX('Policy Characteristics'!E:E,MATCH($C192,'Policy Characteristics'!$C:$C,0)))</f>
        <v>elec CCS</v>
      </c>
      <c r="L192" s="362">
        <f>IF(ISBLANK(INDEX('Policy Characteristics'!F:F,MATCH($C192,'Policy Characteristics'!$C:$C,0))),"",INDEX('Policy Characteristics'!F:F,MATCH($C192,'Policy Characteristics'!$C:$C,0)))</f>
        <v>0</v>
      </c>
      <c r="M192" s="362">
        <f>IF(ISBLANK(INDEX('Policy Characteristics'!G:G,MATCH($C192,'Policy Characteristics'!$C:$C,0))),"",INDEX('Policy Characteristics'!G:G,MATCH($C192,'Policy Characteristics'!$C:$C,0)))</f>
        <v>1</v>
      </c>
      <c r="N192" s="362">
        <f>IF(ISBLANK(INDEX('Policy Characteristics'!H:H,MATCH($C192,'Policy Characteristics'!$C:$C,0))),"",INDEX('Policy Characteristics'!H:H,MATCH($C192,'Policy Characteristics'!$C:$C,0)))</f>
        <v>0.01</v>
      </c>
      <c r="O192" s="340" t="str">
        <f>IF(ISBLANK(INDEX('Policy Characteristics'!I:I,MATCH($C192,'Policy Characteristics'!$C:$C,0))),"",INDEX('Policy Characteristics'!I:I,MATCH($C192,'Policy Characteristics'!$C:$C,0)))</f>
        <v>% of CO2 captured</v>
      </c>
      <c r="P192" s="340"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40" t="str">
        <f>IF(ISBLANK(INDEX('Policy Characteristics'!K:K,MATCH($C192,'Policy Characteristics'!$C:$C,0))),"",INDEX('Policy Characteristics'!K:K,MATCH($C192,'Policy Characteristics'!$C:$C,0)))</f>
        <v>ccs.html#ccs</v>
      </c>
      <c r="R192" s="340" t="str">
        <f>IF(ISBLANK(INDEX('Policy Characteristics'!L:L,MATCH($C192,'Policy Characteristics'!$C:$C,0))),"",INDEX('Policy Characteristics'!L:L,MATCH($C192,'Policy Characteristics'!$C:$C,0)))</f>
        <v>carbon-capture-and-sequestration.html</v>
      </c>
    </row>
    <row r="193" spans="1:18" s="5" customFormat="1" x14ac:dyDescent="0.25">
      <c r="A193" s="340" t="str">
        <f>IF(ISBLANK(INDEX('Policy Characteristics'!A:A,MATCH($C193,'Policy Characteristics'!$C:$C,0))),"",INDEX('Policy Characteristics'!A:A,MATCH($C193,'Policy Characteristics'!$C:$C,0)))</f>
        <v>Electricity Supply</v>
      </c>
      <c r="B193" s="340" t="str">
        <f>IF(ISBLANK(INDEX('Policy Characteristics'!B:B,MATCH($C193,'Policy Characteristics'!$C:$C,0))),"",INDEX('Policy Characteristics'!B:B,MATCH($C193,'Policy Characteristics'!$C:$C,0)))</f>
        <v>Carbon Capture and Sequestration</v>
      </c>
      <c r="C193" s="344" t="str">
        <f t="shared" si="18"/>
        <v>Electricity Sector Fraction of Potential Additional CCS Achieved</v>
      </c>
      <c r="D193" s="9" t="s">
        <v>81</v>
      </c>
      <c r="E193" s="53"/>
      <c r="F193" s="9" t="s">
        <v>95</v>
      </c>
      <c r="G193" s="53"/>
      <c r="H193" s="56">
        <v>881</v>
      </c>
      <c r="I193" s="53" t="s">
        <v>46</v>
      </c>
      <c r="J193" s="342" t="str">
        <f>IF(ISBLANK(INDEX('Policy Characteristics'!D:D,MATCH($C193,'Policy Characteristics'!$C:$C,0))),"",INDEX('Policy Characteristics'!D:D,MATCH($C193,'Policy Characteristics'!$C:$C,0)))</f>
        <v>Electricity Sector CCS</v>
      </c>
      <c r="K193" s="340" t="str">
        <f>IF(ISBLANK(INDEX('Policy Characteristics'!E:E,MATCH($C193,'Policy Characteristics'!$C:$C,0))),"",INDEX('Policy Characteristics'!E:E,MATCH($C193,'Policy Characteristics'!$C:$C,0)))</f>
        <v>elec CCS</v>
      </c>
      <c r="L193" s="362">
        <f>IF(ISBLANK(INDEX('Policy Characteristics'!F:F,MATCH($C193,'Policy Characteristics'!$C:$C,0))),"",INDEX('Policy Characteristics'!F:F,MATCH($C193,'Policy Characteristics'!$C:$C,0)))</f>
        <v>0</v>
      </c>
      <c r="M193" s="362">
        <f>IF(ISBLANK(INDEX('Policy Characteristics'!G:G,MATCH($C193,'Policy Characteristics'!$C:$C,0))),"",INDEX('Policy Characteristics'!G:G,MATCH($C193,'Policy Characteristics'!$C:$C,0)))</f>
        <v>1</v>
      </c>
      <c r="N193" s="362">
        <f>IF(ISBLANK(INDEX('Policy Characteristics'!H:H,MATCH($C193,'Policy Characteristics'!$C:$C,0))),"",INDEX('Policy Characteristics'!H:H,MATCH($C193,'Policy Characteristics'!$C:$C,0)))</f>
        <v>0.01</v>
      </c>
      <c r="O193" s="340" t="str">
        <f>IF(ISBLANK(INDEX('Policy Characteristics'!I:I,MATCH($C193,'Policy Characteristics'!$C:$C,0))),"",INDEX('Policy Characteristics'!I:I,MATCH($C193,'Policy Characteristics'!$C:$C,0)))</f>
        <v>% of CO2 captured</v>
      </c>
      <c r="P193" s="340"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40" t="str">
        <f>IF(ISBLANK(INDEX('Policy Characteristics'!K:K,MATCH($C193,'Policy Characteristics'!$C:$C,0))),"",INDEX('Policy Characteristics'!K:K,MATCH($C193,'Policy Characteristics'!$C:$C,0)))</f>
        <v>ccs.html#ccs</v>
      </c>
      <c r="R193" s="340" t="str">
        <f>IF(ISBLANK(INDEX('Policy Characteristics'!L:L,MATCH($C193,'Policy Characteristics'!$C:$C,0))),"",INDEX('Policy Characteristics'!L:L,MATCH($C193,'Policy Characteristics'!$C:$C,0)))</f>
        <v>carbon-capture-and-sequestration.html</v>
      </c>
    </row>
    <row r="194" spans="1:18" s="5" customFormat="1" x14ac:dyDescent="0.25">
      <c r="A194" s="340" t="str">
        <f>IF(ISBLANK(INDEX('Policy Characteristics'!A:A,MATCH($C194,'Policy Characteristics'!$C:$C,0))),"",INDEX('Policy Characteristics'!A:A,MATCH($C194,'Policy Characteristics'!$C:$C,0)))</f>
        <v>Electricity Supply</v>
      </c>
      <c r="B194" s="340" t="str">
        <f>IF(ISBLANK(INDEX('Policy Characteristics'!B:B,MATCH($C194,'Policy Characteristics'!$C:$C,0))),"",INDEX('Policy Characteristics'!B:B,MATCH($C194,'Policy Characteristics'!$C:$C,0)))</f>
        <v>Carbon Capture and Sequestration</v>
      </c>
      <c r="C194" s="344" t="str">
        <f t="shared" si="18"/>
        <v>Electricity Sector Fraction of Potential Additional CCS Achieved</v>
      </c>
      <c r="D194" s="9" t="s">
        <v>82</v>
      </c>
      <c r="E194" s="53"/>
      <c r="F194" s="9" t="s">
        <v>96</v>
      </c>
      <c r="G194" s="53"/>
      <c r="H194" s="56">
        <v>882</v>
      </c>
      <c r="I194" s="53" t="s">
        <v>46</v>
      </c>
      <c r="J194" s="342" t="str">
        <f>IF(ISBLANK(INDEX('Policy Characteristics'!D:D,MATCH($C194,'Policy Characteristics'!$C:$C,0))),"",INDEX('Policy Characteristics'!D:D,MATCH($C194,'Policy Characteristics'!$C:$C,0)))</f>
        <v>Electricity Sector CCS</v>
      </c>
      <c r="K194" s="340" t="str">
        <f>IF(ISBLANK(INDEX('Policy Characteristics'!E:E,MATCH($C194,'Policy Characteristics'!$C:$C,0))),"",INDEX('Policy Characteristics'!E:E,MATCH($C194,'Policy Characteristics'!$C:$C,0)))</f>
        <v>elec CCS</v>
      </c>
      <c r="L194" s="362">
        <f>IF(ISBLANK(INDEX('Policy Characteristics'!F:F,MATCH($C194,'Policy Characteristics'!$C:$C,0))),"",INDEX('Policy Characteristics'!F:F,MATCH($C194,'Policy Characteristics'!$C:$C,0)))</f>
        <v>0</v>
      </c>
      <c r="M194" s="362">
        <f>IF(ISBLANK(INDEX('Policy Characteristics'!G:G,MATCH($C194,'Policy Characteristics'!$C:$C,0))),"",INDEX('Policy Characteristics'!G:G,MATCH($C194,'Policy Characteristics'!$C:$C,0)))</f>
        <v>1</v>
      </c>
      <c r="N194" s="362">
        <f>IF(ISBLANK(INDEX('Policy Characteristics'!H:H,MATCH($C194,'Policy Characteristics'!$C:$C,0))),"",INDEX('Policy Characteristics'!H:H,MATCH($C194,'Policy Characteristics'!$C:$C,0)))</f>
        <v>0.01</v>
      </c>
      <c r="O194" s="340" t="str">
        <f>IF(ISBLANK(INDEX('Policy Characteristics'!I:I,MATCH($C194,'Policy Characteristics'!$C:$C,0))),"",INDEX('Policy Characteristics'!I:I,MATCH($C194,'Policy Characteristics'!$C:$C,0)))</f>
        <v>% of CO2 captured</v>
      </c>
      <c r="P194" s="340"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40" t="str">
        <f>IF(ISBLANK(INDEX('Policy Characteristics'!K:K,MATCH($C194,'Policy Characteristics'!$C:$C,0))),"",INDEX('Policy Characteristics'!K:K,MATCH($C194,'Policy Characteristics'!$C:$C,0)))</f>
        <v>ccs.html#ccs</v>
      </c>
      <c r="R194" s="340" t="str">
        <f>IF(ISBLANK(INDEX('Policy Characteristics'!L:L,MATCH($C194,'Policy Characteristics'!$C:$C,0))),"",INDEX('Policy Characteristics'!L:L,MATCH($C194,'Policy Characteristics'!$C:$C,0)))</f>
        <v>carbon-capture-and-sequestration.html</v>
      </c>
    </row>
    <row r="195" spans="1:18" s="5" customFormat="1" x14ac:dyDescent="0.25">
      <c r="A195" s="340" t="str">
        <f>IF(ISBLANK(INDEX('Policy Characteristics'!A:A,MATCH($C195,'Policy Characteristics'!$C:$C,0))),"",INDEX('Policy Characteristics'!A:A,MATCH($C195,'Policy Characteristics'!$C:$C,0)))</f>
        <v>Electricity Supply</v>
      </c>
      <c r="B195" s="340" t="str">
        <f>IF(ISBLANK(INDEX('Policy Characteristics'!B:B,MATCH($C195,'Policy Characteristics'!$C:$C,0))),"",INDEX('Policy Characteristics'!B:B,MATCH($C195,'Policy Characteristics'!$C:$C,0)))</f>
        <v>Carbon Capture and Sequestration</v>
      </c>
      <c r="C195" s="344" t="str">
        <f t="shared" si="18"/>
        <v>Electricity Sector Fraction of Potential Additional CCS Achieved</v>
      </c>
      <c r="D195" s="9" t="s">
        <v>83</v>
      </c>
      <c r="E195" s="53"/>
      <c r="F195" s="9" t="s">
        <v>97</v>
      </c>
      <c r="G195" s="53"/>
      <c r="H195" s="56">
        <v>883</v>
      </c>
      <c r="I195" s="9" t="s">
        <v>45</v>
      </c>
      <c r="J195" s="342" t="str">
        <f>IF(ISBLANK(INDEX('Policy Characteristics'!D:D,MATCH($C195,'Policy Characteristics'!$C:$C,0))),"",INDEX('Policy Characteristics'!D:D,MATCH($C195,'Policy Characteristics'!$C:$C,0)))</f>
        <v>Electricity Sector CCS</v>
      </c>
      <c r="K195" s="340" t="str">
        <f>IF(ISBLANK(INDEX('Policy Characteristics'!E:E,MATCH($C195,'Policy Characteristics'!$C:$C,0))),"",INDEX('Policy Characteristics'!E:E,MATCH($C195,'Policy Characteristics'!$C:$C,0)))</f>
        <v>elec CCS</v>
      </c>
      <c r="L195" s="362">
        <f>IF(ISBLANK(INDEX('Policy Characteristics'!F:F,MATCH($C195,'Policy Characteristics'!$C:$C,0))),"",INDEX('Policy Characteristics'!F:F,MATCH($C195,'Policy Characteristics'!$C:$C,0)))</f>
        <v>0</v>
      </c>
      <c r="M195" s="362">
        <f>IF(ISBLANK(INDEX('Policy Characteristics'!G:G,MATCH($C195,'Policy Characteristics'!$C:$C,0))),"",INDEX('Policy Characteristics'!G:G,MATCH($C195,'Policy Characteristics'!$C:$C,0)))</f>
        <v>1</v>
      </c>
      <c r="N195" s="362">
        <f>IF(ISBLANK(INDEX('Policy Characteristics'!H:H,MATCH($C195,'Policy Characteristics'!$C:$C,0))),"",INDEX('Policy Characteristics'!H:H,MATCH($C195,'Policy Characteristics'!$C:$C,0)))</f>
        <v>0.01</v>
      </c>
      <c r="O195" s="340" t="str">
        <f>IF(ISBLANK(INDEX('Policy Characteristics'!I:I,MATCH($C195,'Policy Characteristics'!$C:$C,0))),"",INDEX('Policy Characteristics'!I:I,MATCH($C195,'Policy Characteristics'!$C:$C,0)))</f>
        <v>% of CO2 captured</v>
      </c>
      <c r="P195" s="340"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40" t="str">
        <f>IF(ISBLANK(INDEX('Policy Characteristics'!K:K,MATCH($C195,'Policy Characteristics'!$C:$C,0))),"",INDEX('Policy Characteristics'!K:K,MATCH($C195,'Policy Characteristics'!$C:$C,0)))</f>
        <v>ccs.html#ccs</v>
      </c>
      <c r="R195" s="340" t="str">
        <f>IF(ISBLANK(INDEX('Policy Characteristics'!L:L,MATCH($C195,'Policy Characteristics'!$C:$C,0))),"",INDEX('Policy Characteristics'!L:L,MATCH($C195,'Policy Characteristics'!$C:$C,0)))</f>
        <v>carbon-capture-and-sequestration.html</v>
      </c>
    </row>
    <row r="196" spans="1:18" s="5" customFormat="1" x14ac:dyDescent="0.25">
      <c r="A196" s="340" t="str">
        <f>IF(ISBLANK(INDEX('Policy Characteristics'!A:A,MATCH($C196,'Policy Characteristics'!$C:$C,0))),"",INDEX('Policy Characteristics'!A:A,MATCH($C196,'Policy Characteristics'!$C:$C,0)))</f>
        <v>Electricity Supply</v>
      </c>
      <c r="B196" s="340" t="str">
        <f>IF(ISBLANK(INDEX('Policy Characteristics'!B:B,MATCH($C196,'Policy Characteristics'!$C:$C,0))),"",INDEX('Policy Characteristics'!B:B,MATCH($C196,'Policy Characteristics'!$C:$C,0)))</f>
        <v>Carbon Capture and Sequestration</v>
      </c>
      <c r="C196" s="344" t="str">
        <f t="shared" si="18"/>
        <v>Electricity Sector Fraction of Potential Additional CCS Achieved</v>
      </c>
      <c r="D196" s="9" t="s">
        <v>2473</v>
      </c>
      <c r="E196" s="53"/>
      <c r="F196" s="9" t="s">
        <v>459</v>
      </c>
      <c r="G196" s="53"/>
      <c r="H196" s="56">
        <v>884</v>
      </c>
      <c r="I196" s="53" t="s">
        <v>46</v>
      </c>
      <c r="J196" s="342" t="str">
        <f>IF(ISBLANK(INDEX('Policy Characteristics'!D:D,MATCH($C196,'Policy Characteristics'!$C:$C,0))),"",INDEX('Policy Characteristics'!D:D,MATCH($C196,'Policy Characteristics'!$C:$C,0)))</f>
        <v>Electricity Sector CCS</v>
      </c>
      <c r="K196" s="340" t="str">
        <f>IF(ISBLANK(INDEX('Policy Characteristics'!E:E,MATCH($C196,'Policy Characteristics'!$C:$C,0))),"",INDEX('Policy Characteristics'!E:E,MATCH($C196,'Policy Characteristics'!$C:$C,0)))</f>
        <v>elec CCS</v>
      </c>
      <c r="L196" s="362">
        <f>IF(ISBLANK(INDEX('Policy Characteristics'!F:F,MATCH($C196,'Policy Characteristics'!$C:$C,0))),"",INDEX('Policy Characteristics'!F:F,MATCH($C196,'Policy Characteristics'!$C:$C,0)))</f>
        <v>0</v>
      </c>
      <c r="M196" s="362">
        <f>IF(ISBLANK(INDEX('Policy Characteristics'!G:G,MATCH($C196,'Policy Characteristics'!$C:$C,0))),"",INDEX('Policy Characteristics'!G:G,MATCH($C196,'Policy Characteristics'!$C:$C,0)))</f>
        <v>1</v>
      </c>
      <c r="N196" s="362">
        <f>IF(ISBLANK(INDEX('Policy Characteristics'!H:H,MATCH($C196,'Policy Characteristics'!$C:$C,0))),"",INDEX('Policy Characteristics'!H:H,MATCH($C196,'Policy Characteristics'!$C:$C,0)))</f>
        <v>0.01</v>
      </c>
      <c r="O196" s="340" t="str">
        <f>IF(ISBLANK(INDEX('Policy Characteristics'!I:I,MATCH($C196,'Policy Characteristics'!$C:$C,0))),"",INDEX('Policy Characteristics'!I:I,MATCH($C196,'Policy Characteristics'!$C:$C,0)))</f>
        <v>% of CO2 captured</v>
      </c>
      <c r="P196" s="340"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40" t="str">
        <f>IF(ISBLANK(INDEX('Policy Characteristics'!K:K,MATCH($C196,'Policy Characteristics'!$C:$C,0))),"",INDEX('Policy Characteristics'!K:K,MATCH($C196,'Policy Characteristics'!$C:$C,0)))</f>
        <v>ccs.html#ccs</v>
      </c>
      <c r="R196" s="340" t="str">
        <f>IF(ISBLANK(INDEX('Policy Characteristics'!L:L,MATCH($C196,'Policy Characteristics'!$C:$C,0))),"",INDEX('Policy Characteristics'!L:L,MATCH($C196,'Policy Characteristics'!$C:$C,0)))</f>
        <v>carbon-capture-and-sequestration.html</v>
      </c>
    </row>
    <row r="197" spans="1:18" s="5" customFormat="1" x14ac:dyDescent="0.25">
      <c r="A197" s="340" t="str">
        <f>IF(ISBLANK(INDEX('Policy Characteristics'!A:A,MATCH($C197,'Policy Characteristics'!$C:$C,0))),"",INDEX('Policy Characteristics'!A:A,MATCH($C197,'Policy Characteristics'!$C:$C,0)))</f>
        <v>Electricity Supply</v>
      </c>
      <c r="B197" s="340" t="str">
        <f>IF(ISBLANK(INDEX('Policy Characteristics'!B:B,MATCH($C197,'Policy Characteristics'!$C:$C,0))),"",INDEX('Policy Characteristics'!B:B,MATCH($C197,'Policy Characteristics'!$C:$C,0)))</f>
        <v>Carbon Capture and Sequestration</v>
      </c>
      <c r="C197" s="344" t="str">
        <f t="shared" si="18"/>
        <v>Electricity Sector Fraction of Potential Additional CCS Achieved</v>
      </c>
      <c r="D197" s="9" t="s">
        <v>328</v>
      </c>
      <c r="E197" s="53"/>
      <c r="F197" s="9" t="s">
        <v>330</v>
      </c>
      <c r="G197" s="53"/>
      <c r="H197" s="56">
        <v>885</v>
      </c>
      <c r="I197" s="9" t="s">
        <v>45</v>
      </c>
      <c r="J197" s="342" t="str">
        <f>IF(ISBLANK(INDEX('Policy Characteristics'!D:D,MATCH($C197,'Policy Characteristics'!$C:$C,0))),"",INDEX('Policy Characteristics'!D:D,MATCH($C197,'Policy Characteristics'!$C:$C,0)))</f>
        <v>Electricity Sector CCS</v>
      </c>
      <c r="K197" s="340" t="str">
        <f>IF(ISBLANK(INDEX('Policy Characteristics'!E:E,MATCH($C197,'Policy Characteristics'!$C:$C,0))),"",INDEX('Policy Characteristics'!E:E,MATCH($C197,'Policy Characteristics'!$C:$C,0)))</f>
        <v>elec CCS</v>
      </c>
      <c r="L197" s="362">
        <f>IF(ISBLANK(INDEX('Policy Characteristics'!F:F,MATCH($C197,'Policy Characteristics'!$C:$C,0))),"",INDEX('Policy Characteristics'!F:F,MATCH($C197,'Policy Characteristics'!$C:$C,0)))</f>
        <v>0</v>
      </c>
      <c r="M197" s="362">
        <f>IF(ISBLANK(INDEX('Policy Characteristics'!G:G,MATCH($C197,'Policy Characteristics'!$C:$C,0))),"",INDEX('Policy Characteristics'!G:G,MATCH($C197,'Policy Characteristics'!$C:$C,0)))</f>
        <v>1</v>
      </c>
      <c r="N197" s="362">
        <f>IF(ISBLANK(INDEX('Policy Characteristics'!H:H,MATCH($C197,'Policy Characteristics'!$C:$C,0))),"",INDEX('Policy Characteristics'!H:H,MATCH($C197,'Policy Characteristics'!$C:$C,0)))</f>
        <v>0.01</v>
      </c>
      <c r="O197" s="340" t="str">
        <f>IF(ISBLANK(INDEX('Policy Characteristics'!I:I,MATCH($C197,'Policy Characteristics'!$C:$C,0))),"",INDEX('Policy Characteristics'!I:I,MATCH($C197,'Policy Characteristics'!$C:$C,0)))</f>
        <v>% of CO2 captured</v>
      </c>
      <c r="P197" s="340"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40" t="str">
        <f>IF(ISBLANK(INDEX('Policy Characteristics'!K:K,MATCH($C197,'Policy Characteristics'!$C:$C,0))),"",INDEX('Policy Characteristics'!K:K,MATCH($C197,'Policy Characteristics'!$C:$C,0)))</f>
        <v>ccs.html#ccs</v>
      </c>
      <c r="R197" s="340" t="str">
        <f>IF(ISBLANK(INDEX('Policy Characteristics'!L:L,MATCH($C197,'Policy Characteristics'!$C:$C,0))),"",INDEX('Policy Characteristics'!L:L,MATCH($C197,'Policy Characteristics'!$C:$C,0)))</f>
        <v>carbon-capture-and-sequestration.html</v>
      </c>
    </row>
    <row r="198" spans="1:18" s="5" customFormat="1" x14ac:dyDescent="0.25">
      <c r="A198" s="340" t="str">
        <f>IF(ISBLANK(INDEX('Policy Characteristics'!A:A,MATCH($C198,'Policy Characteristics'!$C:$C,0))),"",INDEX('Policy Characteristics'!A:A,MATCH($C198,'Policy Characteristics'!$C:$C,0)))</f>
        <v>Electricity Supply</v>
      </c>
      <c r="B198" s="340" t="str">
        <f>IF(ISBLANK(INDEX('Policy Characteristics'!B:B,MATCH($C198,'Policy Characteristics'!$C:$C,0))),"",INDEX('Policy Characteristics'!B:B,MATCH($C198,'Policy Characteristics'!$C:$C,0)))</f>
        <v>Carbon Capture and Sequestration</v>
      </c>
      <c r="C198" s="344" t="str">
        <f t="shared" si="18"/>
        <v>Electricity Sector Fraction of Potential Additional CCS Achieved</v>
      </c>
      <c r="D198" s="9" t="s">
        <v>329</v>
      </c>
      <c r="E198" s="53"/>
      <c r="F198" s="9" t="s">
        <v>331</v>
      </c>
      <c r="G198" s="53"/>
      <c r="H198" s="56">
        <v>886</v>
      </c>
      <c r="I198" s="9" t="s">
        <v>45</v>
      </c>
      <c r="J198" s="342" t="str">
        <f>IF(ISBLANK(INDEX('Policy Characteristics'!D:D,MATCH($C198,'Policy Characteristics'!$C:$C,0))),"",INDEX('Policy Characteristics'!D:D,MATCH($C198,'Policy Characteristics'!$C:$C,0)))</f>
        <v>Electricity Sector CCS</v>
      </c>
      <c r="K198" s="340" t="str">
        <f>IF(ISBLANK(INDEX('Policy Characteristics'!E:E,MATCH($C198,'Policy Characteristics'!$C:$C,0))),"",INDEX('Policy Characteristics'!E:E,MATCH($C198,'Policy Characteristics'!$C:$C,0)))</f>
        <v>elec CCS</v>
      </c>
      <c r="L198" s="362">
        <f>IF(ISBLANK(INDEX('Policy Characteristics'!F:F,MATCH($C198,'Policy Characteristics'!$C:$C,0))),"",INDEX('Policy Characteristics'!F:F,MATCH($C198,'Policy Characteristics'!$C:$C,0)))</f>
        <v>0</v>
      </c>
      <c r="M198" s="362">
        <f>IF(ISBLANK(INDEX('Policy Characteristics'!G:G,MATCH($C198,'Policy Characteristics'!$C:$C,0))),"",INDEX('Policy Characteristics'!G:G,MATCH($C198,'Policy Characteristics'!$C:$C,0)))</f>
        <v>1</v>
      </c>
      <c r="N198" s="362">
        <f>IF(ISBLANK(INDEX('Policy Characteristics'!H:H,MATCH($C198,'Policy Characteristics'!$C:$C,0))),"",INDEX('Policy Characteristics'!H:H,MATCH($C198,'Policy Characteristics'!$C:$C,0)))</f>
        <v>0.01</v>
      </c>
      <c r="O198" s="340" t="str">
        <f>IF(ISBLANK(INDEX('Policy Characteristics'!I:I,MATCH($C198,'Policy Characteristics'!$C:$C,0))),"",INDEX('Policy Characteristics'!I:I,MATCH($C198,'Policy Characteristics'!$C:$C,0)))</f>
        <v>% of CO2 captured</v>
      </c>
      <c r="P198" s="340"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40" t="str">
        <f>IF(ISBLANK(INDEX('Policy Characteristics'!K:K,MATCH($C198,'Policy Characteristics'!$C:$C,0))),"",INDEX('Policy Characteristics'!K:K,MATCH($C198,'Policy Characteristics'!$C:$C,0)))</f>
        <v>ccs.html#ccs</v>
      </c>
      <c r="R198" s="340" t="str">
        <f>IF(ISBLANK(INDEX('Policy Characteristics'!L:L,MATCH($C198,'Policy Characteristics'!$C:$C,0))),"",INDEX('Policy Characteristics'!L:L,MATCH($C198,'Policy Characteristics'!$C:$C,0)))</f>
        <v>carbon-capture-and-sequestration.html</v>
      </c>
    </row>
    <row r="199" spans="1:18" s="5" customFormat="1" x14ac:dyDescent="0.25">
      <c r="A199" s="340" t="str">
        <f>IF(ISBLANK(INDEX('Policy Characteristics'!A:A,MATCH($C199,'Policy Characteristics'!$C:$C,0))),"",INDEX('Policy Characteristics'!A:A,MATCH($C199,'Policy Characteristics'!$C:$C,0)))</f>
        <v>Electricity Supply</v>
      </c>
      <c r="B199" s="340" t="str">
        <f>IF(ISBLANK(INDEX('Policy Characteristics'!B:B,MATCH($C199,'Policy Characteristics'!$C:$C,0))),"",INDEX('Policy Characteristics'!B:B,MATCH($C199,'Policy Characteristics'!$C:$C,0)))</f>
        <v>Carbon Capture and Sequestration</v>
      </c>
      <c r="C199" s="344" t="str">
        <f t="shared" si="18"/>
        <v>Electricity Sector Fraction of Potential Additional CCS Achieved</v>
      </c>
      <c r="D199" s="9" t="s">
        <v>467</v>
      </c>
      <c r="E199" s="53"/>
      <c r="F199" s="9" t="s">
        <v>466</v>
      </c>
      <c r="G199" s="53"/>
      <c r="H199" s="56">
        <v>887</v>
      </c>
      <c r="I199" s="9" t="s">
        <v>45</v>
      </c>
      <c r="J199" s="342" t="str">
        <f>IF(ISBLANK(INDEX('Policy Characteristics'!D:D,MATCH($C199,'Policy Characteristics'!$C:$C,0))),"",INDEX('Policy Characteristics'!D:D,MATCH($C199,'Policy Characteristics'!$C:$C,0)))</f>
        <v>Electricity Sector CCS</v>
      </c>
      <c r="K199" s="340" t="str">
        <f>IF(ISBLANK(INDEX('Policy Characteristics'!E:E,MATCH($C199,'Policy Characteristics'!$C:$C,0))),"",INDEX('Policy Characteristics'!E:E,MATCH($C199,'Policy Characteristics'!$C:$C,0)))</f>
        <v>elec CCS</v>
      </c>
      <c r="L199" s="362">
        <f>IF(ISBLANK(INDEX('Policy Characteristics'!F:F,MATCH($C199,'Policy Characteristics'!$C:$C,0))),"",INDEX('Policy Characteristics'!F:F,MATCH($C199,'Policy Characteristics'!$C:$C,0)))</f>
        <v>0</v>
      </c>
      <c r="M199" s="362">
        <f>IF(ISBLANK(INDEX('Policy Characteristics'!G:G,MATCH($C199,'Policy Characteristics'!$C:$C,0))),"",INDEX('Policy Characteristics'!G:G,MATCH($C199,'Policy Characteristics'!$C:$C,0)))</f>
        <v>1</v>
      </c>
      <c r="N199" s="362">
        <f>IF(ISBLANK(INDEX('Policy Characteristics'!H:H,MATCH($C199,'Policy Characteristics'!$C:$C,0))),"",INDEX('Policy Characteristics'!H:H,MATCH($C199,'Policy Characteristics'!$C:$C,0)))</f>
        <v>0.01</v>
      </c>
      <c r="O199" s="340" t="str">
        <f>IF(ISBLANK(INDEX('Policy Characteristics'!I:I,MATCH($C199,'Policy Characteristics'!$C:$C,0))),"",INDEX('Policy Characteristics'!I:I,MATCH($C199,'Policy Characteristics'!$C:$C,0)))</f>
        <v>% of CO2 captured</v>
      </c>
      <c r="P199" s="340"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40" t="str">
        <f>IF(ISBLANK(INDEX('Policy Characteristics'!K:K,MATCH($C199,'Policy Characteristics'!$C:$C,0))),"",INDEX('Policy Characteristics'!K:K,MATCH($C199,'Policy Characteristics'!$C:$C,0)))</f>
        <v>ccs.html#ccs</v>
      </c>
      <c r="R199" s="340" t="str">
        <f>IF(ISBLANK(INDEX('Policy Characteristics'!L:L,MATCH($C199,'Policy Characteristics'!$C:$C,0))),"",INDEX('Policy Characteristics'!L:L,MATCH($C199,'Policy Characteristics'!$C:$C,0)))</f>
        <v>carbon-capture-and-sequestration.html</v>
      </c>
    </row>
    <row r="200" spans="1:18" s="5" customFormat="1" x14ac:dyDescent="0.25">
      <c r="A200" s="340" t="str">
        <f>IF(ISBLANK(INDEX('Policy Characteristics'!A:A,MATCH($C200,'Policy Characteristics'!$C:$C,0))),"",INDEX('Policy Characteristics'!A:A,MATCH($C200,'Policy Characteristics'!$C:$C,0)))</f>
        <v>Electricity Supply</v>
      </c>
      <c r="B200" s="340" t="str">
        <f>IF(ISBLANK(INDEX('Policy Characteristics'!B:B,MATCH($C200,'Policy Characteristics'!$C:$C,0))),"",INDEX('Policy Characteristics'!B:B,MATCH($C200,'Policy Characteristics'!$C:$C,0)))</f>
        <v>Carbon Capture and Sequestration</v>
      </c>
      <c r="C200" s="344" t="str">
        <f t="shared" si="18"/>
        <v>Electricity Sector Fraction of Potential Additional CCS Achieved</v>
      </c>
      <c r="D200" s="9" t="s">
        <v>476</v>
      </c>
      <c r="E200" s="53"/>
      <c r="F200" s="9" t="s">
        <v>477</v>
      </c>
      <c r="G200" s="53"/>
      <c r="H200" s="56">
        <v>888</v>
      </c>
      <c r="I200" s="53" t="s">
        <v>46</v>
      </c>
      <c r="J200" s="342" t="str">
        <f>IF(ISBLANK(INDEX('Policy Characteristics'!D:D,MATCH($C200,'Policy Characteristics'!$C:$C,0))),"",INDEX('Policy Characteristics'!D:D,MATCH($C200,'Policy Characteristics'!$C:$C,0)))</f>
        <v>Electricity Sector CCS</v>
      </c>
      <c r="K200" s="340" t="str">
        <f>IF(ISBLANK(INDEX('Policy Characteristics'!E:E,MATCH($C200,'Policy Characteristics'!$C:$C,0))),"",INDEX('Policy Characteristics'!E:E,MATCH($C200,'Policy Characteristics'!$C:$C,0)))</f>
        <v>elec CCS</v>
      </c>
      <c r="L200" s="362">
        <f>IF(ISBLANK(INDEX('Policy Characteristics'!F:F,MATCH($C200,'Policy Characteristics'!$C:$C,0))),"",INDEX('Policy Characteristics'!F:F,MATCH($C200,'Policy Characteristics'!$C:$C,0)))</f>
        <v>0</v>
      </c>
      <c r="M200" s="362">
        <f>IF(ISBLANK(INDEX('Policy Characteristics'!G:G,MATCH($C200,'Policy Characteristics'!$C:$C,0))),"",INDEX('Policy Characteristics'!G:G,MATCH($C200,'Policy Characteristics'!$C:$C,0)))</f>
        <v>1</v>
      </c>
      <c r="N200" s="362">
        <f>IF(ISBLANK(INDEX('Policy Characteristics'!H:H,MATCH($C200,'Policy Characteristics'!$C:$C,0))),"",INDEX('Policy Characteristics'!H:H,MATCH($C200,'Policy Characteristics'!$C:$C,0)))</f>
        <v>0.01</v>
      </c>
      <c r="O200" s="340" t="str">
        <f>IF(ISBLANK(INDEX('Policy Characteristics'!I:I,MATCH($C200,'Policy Characteristics'!$C:$C,0))),"",INDEX('Policy Characteristics'!I:I,MATCH($C200,'Policy Characteristics'!$C:$C,0)))</f>
        <v>% of CO2 captured</v>
      </c>
      <c r="P200" s="340"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40" t="str">
        <f>IF(ISBLANK(INDEX('Policy Characteristics'!K:K,MATCH($C200,'Policy Characteristics'!$C:$C,0))),"",INDEX('Policy Characteristics'!K:K,MATCH($C200,'Policy Characteristics'!$C:$C,0)))</f>
        <v>ccs.html#ccs</v>
      </c>
      <c r="R200" s="340" t="str">
        <f>IF(ISBLANK(INDEX('Policy Characteristics'!L:L,MATCH($C200,'Policy Characteristics'!$C:$C,0))),"",INDEX('Policy Characteristics'!L:L,MATCH($C200,'Policy Characteristics'!$C:$C,0)))</f>
        <v>carbon-capture-and-sequestration.html</v>
      </c>
    </row>
    <row r="201" spans="1:18" s="5" customFormat="1" x14ac:dyDescent="0.25">
      <c r="A201" s="340" t="str">
        <f>IF(ISBLANK(INDEX('Policy Characteristics'!A:A,MATCH($C201,'Policy Characteristics'!$C:$C,0))),"",INDEX('Policy Characteristics'!A:A,MATCH($C201,'Policy Characteristics'!$C:$C,0)))</f>
        <v>Electricity Supply</v>
      </c>
      <c r="B201" s="340" t="str">
        <f>IF(ISBLANK(INDEX('Policy Characteristics'!B:B,MATCH($C201,'Policy Characteristics'!$C:$C,0))),"",INDEX('Policy Characteristics'!B:B,MATCH($C201,'Policy Characteristics'!$C:$C,0)))</f>
        <v>Carbon Capture and Sequestration</v>
      </c>
      <c r="C201" s="344" t="str">
        <f t="shared" si="18"/>
        <v>Electricity Sector Fraction of Potential Additional CCS Achieved</v>
      </c>
      <c r="D201" s="9" t="s">
        <v>2843</v>
      </c>
      <c r="E201" s="53"/>
      <c r="F201" s="9" t="s">
        <v>2523</v>
      </c>
      <c r="G201" s="53"/>
      <c r="H201" s="56">
        <v>889</v>
      </c>
      <c r="I201" s="53" t="s">
        <v>46</v>
      </c>
      <c r="J201" s="342" t="str">
        <f>IF(ISBLANK(INDEX('Policy Characteristics'!D:D,MATCH($C201,'Policy Characteristics'!$C:$C,0))),"",INDEX('Policy Characteristics'!D:D,MATCH($C201,'Policy Characteristics'!$C:$C,0)))</f>
        <v>Electricity Sector CCS</v>
      </c>
      <c r="K201" s="340" t="str">
        <f>IF(ISBLANK(INDEX('Policy Characteristics'!E:E,MATCH($C201,'Policy Characteristics'!$C:$C,0))),"",INDEX('Policy Characteristics'!E:E,MATCH($C201,'Policy Characteristics'!$C:$C,0)))</f>
        <v>elec CCS</v>
      </c>
      <c r="L201" s="362">
        <f>IF(ISBLANK(INDEX('Policy Characteristics'!F:F,MATCH($C201,'Policy Characteristics'!$C:$C,0))),"",INDEX('Policy Characteristics'!F:F,MATCH($C201,'Policy Characteristics'!$C:$C,0)))</f>
        <v>0</v>
      </c>
      <c r="M201" s="362">
        <f>IF(ISBLANK(INDEX('Policy Characteristics'!G:G,MATCH($C201,'Policy Characteristics'!$C:$C,0))),"",INDEX('Policy Characteristics'!G:G,MATCH($C201,'Policy Characteristics'!$C:$C,0)))</f>
        <v>1</v>
      </c>
      <c r="N201" s="362">
        <f>IF(ISBLANK(INDEX('Policy Characteristics'!H:H,MATCH($C201,'Policy Characteristics'!$C:$C,0))),"",INDEX('Policy Characteristics'!H:H,MATCH($C201,'Policy Characteristics'!$C:$C,0)))</f>
        <v>0.01</v>
      </c>
      <c r="O201" s="340" t="str">
        <f>IF(ISBLANK(INDEX('Policy Characteristics'!I:I,MATCH($C201,'Policy Characteristics'!$C:$C,0))),"",INDEX('Policy Characteristics'!I:I,MATCH($C201,'Policy Characteristics'!$C:$C,0)))</f>
        <v>% of CO2 captured</v>
      </c>
      <c r="P201" s="340"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40" t="str">
        <f>IF(ISBLANK(INDEX('Policy Characteristics'!K:K,MATCH($C201,'Policy Characteristics'!$C:$C,0))),"",INDEX('Policy Characteristics'!K:K,MATCH($C201,'Policy Characteristics'!$C:$C,0)))</f>
        <v>ccs.html#ccs</v>
      </c>
      <c r="R201" s="340" t="str">
        <f>IF(ISBLANK(INDEX('Policy Characteristics'!L:L,MATCH($C201,'Policy Characteristics'!$C:$C,0))),"",INDEX('Policy Characteristics'!L:L,MATCH($C201,'Policy Characteristics'!$C:$C,0)))</f>
        <v>carbon-capture-and-sequestration.html</v>
      </c>
    </row>
    <row r="202" spans="1:18" s="5" customFormat="1" ht="30" x14ac:dyDescent="0.25">
      <c r="A202" s="340" t="str">
        <f>IF(ISBLANK(INDEX('Policy Characteristics'!A:A,MATCH($C202,'Policy Characteristics'!$C:$C,0))),"",INDEX('Policy Characteristics'!A:A,MATCH($C202,'Policy Characteristics'!$C:$C,0)))</f>
        <v>Electricity Supply</v>
      </c>
      <c r="B202" s="340" t="str">
        <f>IF(ISBLANK(INDEX('Policy Characteristics'!B:B,MATCH($C202,'Policy Characteristics'!$C:$C,0))),"",INDEX('Policy Characteristics'!B:B,MATCH($C202,'Policy Characteristics'!$C:$C,0)))</f>
        <v>Carbon Capture and Sequestration</v>
      </c>
      <c r="C202" s="344" t="str">
        <f t="shared" si="18"/>
        <v>Electricity Sector Fraction of Potential Additional CCS Achieved</v>
      </c>
      <c r="D202" s="9" t="s">
        <v>2844</v>
      </c>
      <c r="E202" s="53"/>
      <c r="F202" s="9" t="s">
        <v>2671</v>
      </c>
      <c r="G202" s="53"/>
      <c r="H202" s="56">
        <v>890</v>
      </c>
      <c r="I202" s="53" t="s">
        <v>46</v>
      </c>
      <c r="J202" s="342" t="str">
        <f>IF(ISBLANK(INDEX('Policy Characteristics'!D:D,MATCH($C202,'Policy Characteristics'!$C:$C,0))),"",INDEX('Policy Characteristics'!D:D,MATCH($C202,'Policy Characteristics'!$C:$C,0)))</f>
        <v>Electricity Sector CCS</v>
      </c>
      <c r="K202" s="340" t="str">
        <f>IF(ISBLANK(INDEX('Policy Characteristics'!E:E,MATCH($C202,'Policy Characteristics'!$C:$C,0))),"",INDEX('Policy Characteristics'!E:E,MATCH($C202,'Policy Characteristics'!$C:$C,0)))</f>
        <v>elec CCS</v>
      </c>
      <c r="L202" s="362">
        <f>IF(ISBLANK(INDEX('Policy Characteristics'!F:F,MATCH($C202,'Policy Characteristics'!$C:$C,0))),"",INDEX('Policy Characteristics'!F:F,MATCH($C202,'Policy Characteristics'!$C:$C,0)))</f>
        <v>0</v>
      </c>
      <c r="M202" s="362">
        <f>IF(ISBLANK(INDEX('Policy Characteristics'!G:G,MATCH($C202,'Policy Characteristics'!$C:$C,0))),"",INDEX('Policy Characteristics'!G:G,MATCH($C202,'Policy Characteristics'!$C:$C,0)))</f>
        <v>1</v>
      </c>
      <c r="N202" s="362">
        <f>IF(ISBLANK(INDEX('Policy Characteristics'!H:H,MATCH($C202,'Policy Characteristics'!$C:$C,0))),"",INDEX('Policy Characteristics'!H:H,MATCH($C202,'Policy Characteristics'!$C:$C,0)))</f>
        <v>0.01</v>
      </c>
      <c r="O202" s="340" t="str">
        <f>IF(ISBLANK(INDEX('Policy Characteristics'!I:I,MATCH($C202,'Policy Characteristics'!$C:$C,0))),"",INDEX('Policy Characteristics'!I:I,MATCH($C202,'Policy Characteristics'!$C:$C,0)))</f>
        <v>% of CO2 captured</v>
      </c>
      <c r="P202" s="340"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40" t="str">
        <f>IF(ISBLANK(INDEX('Policy Characteristics'!K:K,MATCH($C202,'Policy Characteristics'!$C:$C,0))),"",INDEX('Policy Characteristics'!K:K,MATCH($C202,'Policy Characteristics'!$C:$C,0)))</f>
        <v>ccs.html#ccs</v>
      </c>
      <c r="R202" s="340" t="str">
        <f>IF(ISBLANK(INDEX('Policy Characteristics'!L:L,MATCH($C202,'Policy Characteristics'!$C:$C,0))),"",INDEX('Policy Characteristics'!L:L,MATCH($C202,'Policy Characteristics'!$C:$C,0)))</f>
        <v>carbon-capture-and-sequestration.html</v>
      </c>
    </row>
    <row r="203" spans="1:18" s="5" customFormat="1" ht="30" x14ac:dyDescent="0.25">
      <c r="A203" s="340" t="str">
        <f>IF(ISBLANK(INDEX('Policy Characteristics'!A:A,MATCH($C203,'Policy Characteristics'!$C:$C,0))),"",INDEX('Policy Characteristics'!A:A,MATCH($C203,'Policy Characteristics'!$C:$C,0)))</f>
        <v>Electricity Supply</v>
      </c>
      <c r="B203" s="340" t="str">
        <f>IF(ISBLANK(INDEX('Policy Characteristics'!B:B,MATCH($C203,'Policy Characteristics'!$C:$C,0))),"",INDEX('Policy Characteristics'!B:B,MATCH($C203,'Policy Characteristics'!$C:$C,0)))</f>
        <v>Carbon Capture and Sequestration</v>
      </c>
      <c r="C203" s="344" t="str">
        <f t="shared" si="18"/>
        <v>Electricity Sector Fraction of Potential Additional CCS Achieved</v>
      </c>
      <c r="D203" s="9" t="s">
        <v>2845</v>
      </c>
      <c r="E203" s="53"/>
      <c r="F203" s="9" t="s">
        <v>2525</v>
      </c>
      <c r="G203" s="53"/>
      <c r="H203" s="56">
        <v>891</v>
      </c>
      <c r="I203" s="9" t="s">
        <v>45</v>
      </c>
      <c r="J203" s="342" t="str">
        <f>IF(ISBLANK(INDEX('Policy Characteristics'!D:D,MATCH($C203,'Policy Characteristics'!$C:$C,0))),"",INDEX('Policy Characteristics'!D:D,MATCH($C203,'Policy Characteristics'!$C:$C,0)))</f>
        <v>Electricity Sector CCS</v>
      </c>
      <c r="K203" s="340" t="str">
        <f>IF(ISBLANK(INDEX('Policy Characteristics'!E:E,MATCH($C203,'Policy Characteristics'!$C:$C,0))),"",INDEX('Policy Characteristics'!E:E,MATCH($C203,'Policy Characteristics'!$C:$C,0)))</f>
        <v>elec CCS</v>
      </c>
      <c r="L203" s="362">
        <f>IF(ISBLANK(INDEX('Policy Characteristics'!F:F,MATCH($C203,'Policy Characteristics'!$C:$C,0))),"",INDEX('Policy Characteristics'!F:F,MATCH($C203,'Policy Characteristics'!$C:$C,0)))</f>
        <v>0</v>
      </c>
      <c r="M203" s="362">
        <f>IF(ISBLANK(INDEX('Policy Characteristics'!G:G,MATCH($C203,'Policy Characteristics'!$C:$C,0))),"",INDEX('Policy Characteristics'!G:G,MATCH($C203,'Policy Characteristics'!$C:$C,0)))</f>
        <v>1</v>
      </c>
      <c r="N203" s="362">
        <f>IF(ISBLANK(INDEX('Policy Characteristics'!H:H,MATCH($C203,'Policy Characteristics'!$C:$C,0))),"",INDEX('Policy Characteristics'!H:H,MATCH($C203,'Policy Characteristics'!$C:$C,0)))</f>
        <v>0.01</v>
      </c>
      <c r="O203" s="340" t="str">
        <f>IF(ISBLANK(INDEX('Policy Characteristics'!I:I,MATCH($C203,'Policy Characteristics'!$C:$C,0))),"",INDEX('Policy Characteristics'!I:I,MATCH($C203,'Policy Characteristics'!$C:$C,0)))</f>
        <v>% of CO2 captured</v>
      </c>
      <c r="P203" s="340"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40" t="str">
        <f>IF(ISBLANK(INDEX('Policy Characteristics'!K:K,MATCH($C203,'Policy Characteristics'!$C:$C,0))),"",INDEX('Policy Characteristics'!K:K,MATCH($C203,'Policy Characteristics'!$C:$C,0)))</f>
        <v>ccs.html#ccs</v>
      </c>
      <c r="R203" s="340" t="str">
        <f>IF(ISBLANK(INDEX('Policy Characteristics'!L:L,MATCH($C203,'Policy Characteristics'!$C:$C,0))),"",INDEX('Policy Characteristics'!L:L,MATCH($C203,'Policy Characteristics'!$C:$C,0)))</f>
        <v>carbon-capture-and-sequestration.html</v>
      </c>
    </row>
    <row r="204" spans="1:18" s="5" customFormat="1" x14ac:dyDescent="0.25">
      <c r="A204" s="340" t="str">
        <f>IF(ISBLANK(INDEX('Policy Characteristics'!A:A,MATCH($C204,'Policy Characteristics'!$C:$C,0))),"",INDEX('Policy Characteristics'!A:A,MATCH($C204,'Policy Characteristics'!$C:$C,0)))</f>
        <v>Electricity Supply</v>
      </c>
      <c r="B204" s="340" t="str">
        <f>IF(ISBLANK(INDEX('Policy Characteristics'!B:B,MATCH($C204,'Policy Characteristics'!$C:$C,0))),"",INDEX('Policy Characteristics'!B:B,MATCH($C204,'Policy Characteristics'!$C:$C,0)))</f>
        <v>Clean Electricity Standard</v>
      </c>
      <c r="C204" s="345" t="s">
        <v>2833</v>
      </c>
      <c r="D204" s="53"/>
      <c r="E204" s="53"/>
      <c r="F204" s="53"/>
      <c r="G204" s="53"/>
      <c r="H204" s="54">
        <v>508</v>
      </c>
      <c r="I204" s="53" t="s">
        <v>45</v>
      </c>
      <c r="J204" s="342" t="str">
        <f>IF(ISBLANK(INDEX('Policy Characteristics'!D:D,MATCH($C204,'Policy Characteristics'!$C:$C,0))),"",INDEX('Policy Characteristics'!D:D,MATCH($C204,'Policy Characteristics'!$C:$C,0)))</f>
        <v>Clean Electricity Standard</v>
      </c>
      <c r="K204" s="340" t="str">
        <f>IF(ISBLANK(INDEX('Policy Characteristics'!E:E,MATCH($C204,'Policy Characteristics'!$C:$C,0))),"",INDEX('Policy Characteristics'!E:E,MATCH($C204,'Policy Characteristics'!$C:$C,0)))</f>
        <v>elec renewable portfolio standards</v>
      </c>
      <c r="L204" s="362">
        <f>IF(ISBLANK(INDEX('Policy Characteristics'!F:F,MATCH($C204,'Policy Characteristics'!$C:$C,0))),"",INDEX('Policy Characteristics'!F:F,MATCH($C204,'Policy Characteristics'!$C:$C,0)))</f>
        <v>0</v>
      </c>
      <c r="M204" s="362">
        <f>IF(ISBLANK(INDEX('Policy Characteristics'!G:G,MATCH($C204,'Policy Characteristics'!$C:$C,0))),"",INDEX('Policy Characteristics'!G:G,MATCH($C204,'Policy Characteristics'!$C:$C,0)))</f>
        <v>1</v>
      </c>
      <c r="N204" s="362">
        <f>IF(ISBLANK(INDEX('Policy Characteristics'!H:H,MATCH($C204,'Policy Characteristics'!$C:$C,0))),"",INDEX('Policy Characteristics'!H:H,MATCH($C204,'Policy Characteristics'!$C:$C,0)))</f>
        <v>0.01</v>
      </c>
      <c r="O204" s="340" t="str">
        <f>IF(ISBLANK(INDEX('Policy Characteristics'!I:I,MATCH($C204,'Policy Characteristics'!$C:$C,0))),"",INDEX('Policy Characteristics'!I:I,MATCH($C204,'Policy Characteristics'!$C:$C,0)))</f>
        <v>% of electricity generation</v>
      </c>
      <c r="P204" s="340"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In 2016, Oregon increased its RPS percentage from 25% in 2025 to 50% by 2040. The 50% goal only applies to large investor-owned utilities who supply more than 3% of state electricity sales. Small investor-owned utilities are capped at 25% by 2025.</v>
      </c>
      <c r="Q204" s="340" t="str">
        <f>IF(ISBLANK(INDEX('Policy Characteristics'!K:K,MATCH($C204,'Policy Characteristics'!$C:$C,0))),"",INDEX('Policy Characteristics'!K:K,MATCH($C204,'Policy Characteristics'!$C:$C,0)))</f>
        <v>electricity-sector-main.html#ces</v>
      </c>
      <c r="R204" s="340" t="str">
        <f>IF(ISBLANK(INDEX('Policy Characteristics'!L:L,MATCH($C204,'Policy Characteristics'!$C:$C,0))),"",INDEX('Policy Characteristics'!L:L,MATCH($C204,'Policy Characteristics'!$C:$C,0)))</f>
        <v>clean-energy-standard.html</v>
      </c>
    </row>
    <row r="205" spans="1:18" s="2" customFormat="1" x14ac:dyDescent="0.25">
      <c r="A205" s="340" t="str">
        <f>IF(ISBLANK(INDEX('Policy Characteristics'!A:A,MATCH($C205,'Policy Characteristics'!$C:$C,0))),"",INDEX('Policy Characteristics'!A:A,MATCH($C205,'Policy Characteristics'!$C:$C,0)))</f>
        <v>Electricity Supply</v>
      </c>
      <c r="B205" s="340" t="str">
        <f>IF(ISBLANK(INDEX('Policy Characteristics'!B:B,MATCH($C205,'Policy Characteristics'!$C:$C,0))),"",INDEX('Policy Characteristics'!B:B,MATCH($C205,'Policy Characteristics'!$C:$C,0)))</f>
        <v>Change Electricity Exports</v>
      </c>
      <c r="C205" s="343" t="s">
        <v>285</v>
      </c>
      <c r="D205" s="9"/>
      <c r="E205" s="9"/>
      <c r="F205" s="9"/>
      <c r="G205" s="9"/>
      <c r="H205" s="56">
        <v>148</v>
      </c>
      <c r="I205" s="53" t="s">
        <v>45</v>
      </c>
      <c r="J205" s="342" t="str">
        <f>IF(ISBLANK(INDEX('Policy Characteristics'!D:D,MATCH($C205,'Policy Characteristics'!$C:$C,0))),"",INDEX('Policy Characteristics'!D:D,MATCH($C205,'Policy Characteristics'!$C:$C,0)))</f>
        <v>Electricity Imports and Exports</v>
      </c>
      <c r="K205" s="340" t="str">
        <f>IF(ISBLANK(INDEX('Policy Characteristics'!E:E,MATCH($C205,'Policy Characteristics'!$C:$C,0))),"",INDEX('Policy Characteristics'!E:E,MATCH($C205,'Policy Characteristics'!$C:$C,0)))</f>
        <v>elec change exports</v>
      </c>
      <c r="L205" s="362">
        <f>IF(ISBLANK(INDEX('Policy Characteristics'!F:F,MATCH($C205,'Policy Characteristics'!$C:$C,0))),"",INDEX('Policy Characteristics'!F:F,MATCH($C205,'Policy Characteristics'!$C:$C,0)))</f>
        <v>-0.5</v>
      </c>
      <c r="M205" s="362">
        <f>IF(ISBLANK(INDEX('Policy Characteristics'!G:G,MATCH($C205,'Policy Characteristics'!$C:$C,0))),"",INDEX('Policy Characteristics'!G:G,MATCH($C205,'Policy Characteristics'!$C:$C,0)))</f>
        <v>1</v>
      </c>
      <c r="N205" s="362">
        <f>IF(ISBLANK(INDEX('Policy Characteristics'!H:H,MATCH($C205,'Policy Characteristics'!$C:$C,0))),"",INDEX('Policy Characteristics'!H:H,MATCH($C205,'Policy Characteristics'!$C:$C,0)))</f>
        <v>0.02</v>
      </c>
      <c r="O205" s="340" t="str">
        <f>IF(ISBLANK(INDEX('Policy Characteristics'!I:I,MATCH($C205,'Policy Characteristics'!$C:$C,0))),"",INDEX('Policy Characteristics'!I:I,MATCH($C205,'Policy Characteristics'!$C:$C,0)))</f>
        <v>% change in exports</v>
      </c>
      <c r="P205" s="340" t="str">
        <f>IF(ISBLANK(INDEX('Policy Characteristics'!J:J,MATCH($C205,'Policy Characteristics'!$C:$C,0))),"",INDEX('Policy Characteristics'!J:J,MATCH($C205,'Policy Characteristics'!$C:$C,0)))</f>
        <v>**Description:** This policy increases or decreases the amount of electricity exported out of state from Oregon.  It does not cause the construction or removal of transmission lines linking states. // **Guidance for setting values: ** Oregon currently is a net exporter of electricity, importing electricity ~7.5% of total in-state generation.</v>
      </c>
      <c r="Q205" s="340" t="str">
        <f>IF(ISBLANK(INDEX('Policy Characteristics'!K:K,MATCH($C205,'Policy Characteristics'!$C:$C,0))),"",INDEX('Policy Characteristics'!K:K,MATCH($C205,'Policy Characteristics'!$C:$C,0)))</f>
        <v>electricity-sector-main.html#elec-exports</v>
      </c>
      <c r="R205" s="340" t="str">
        <f>IF(ISBLANK(INDEX('Policy Characteristics'!L:L,MATCH($C205,'Policy Characteristics'!$C:$C,0))),"",INDEX('Policy Characteristics'!L:L,MATCH($C205,'Policy Characteristics'!$C:$C,0)))</f>
        <v>electricity-imports-exports.html</v>
      </c>
    </row>
    <row r="206" spans="1:18" s="2" customFormat="1" x14ac:dyDescent="0.25">
      <c r="A206" s="340" t="str">
        <f>IF(ISBLANK(INDEX('Policy Characteristics'!A:A,MATCH($C206,'Policy Characteristics'!$C:$C,0))),"",INDEX('Policy Characteristics'!A:A,MATCH($C206,'Policy Characteristics'!$C:$C,0)))</f>
        <v>Electricity Supply</v>
      </c>
      <c r="B206" s="340" t="str">
        <f>IF(ISBLANK(INDEX('Policy Characteristics'!B:B,MATCH($C206,'Policy Characteristics'!$C:$C,0))),"",INDEX('Policy Characteristics'!B:B,MATCH($C206,'Policy Characteristics'!$C:$C,0)))</f>
        <v>Change Electricity Imports</v>
      </c>
      <c r="C206" s="343" t="s">
        <v>284</v>
      </c>
      <c r="D206" s="53" t="s">
        <v>470</v>
      </c>
      <c r="E206" s="53"/>
      <c r="F206" s="53" t="s">
        <v>469</v>
      </c>
      <c r="G206" s="9"/>
      <c r="H206" s="56">
        <v>149</v>
      </c>
      <c r="I206" s="53" t="s">
        <v>45</v>
      </c>
      <c r="J206" s="342" t="str">
        <f>IF(ISBLANK(INDEX('Policy Characteristics'!D:D,MATCH($C206,'Policy Characteristics'!$C:$C,0))),"",INDEX('Policy Characteristics'!D:D,MATCH($C206,'Policy Characteristics'!$C:$C,0)))</f>
        <v>Electricity Imports and Exports</v>
      </c>
      <c r="K206" s="340" t="str">
        <f>IF(ISBLANK(INDEX('Policy Characteristics'!E:E,MATCH($C206,'Policy Characteristics'!$C:$C,0))),"",INDEX('Policy Characteristics'!E:E,MATCH($C206,'Policy Characteristics'!$C:$C,0)))</f>
        <v>elec change imports</v>
      </c>
      <c r="L206" s="362">
        <f>IF(ISBLANK(INDEX('Policy Characteristics'!F:F,MATCH($C206,'Policy Characteristics'!$C:$C,0))),"",INDEX('Policy Characteristics'!F:F,MATCH($C206,'Policy Characteristics'!$C:$C,0)))</f>
        <v>-1</v>
      </c>
      <c r="M206" s="362">
        <f>IF(ISBLANK(INDEX('Policy Characteristics'!G:G,MATCH($C206,'Policy Characteristics'!$C:$C,0))),"",INDEX('Policy Characteristics'!G:G,MATCH($C206,'Policy Characteristics'!$C:$C,0)))</f>
        <v>3</v>
      </c>
      <c r="N206" s="362">
        <f>IF(ISBLANK(INDEX('Policy Characteristics'!H:H,MATCH($C206,'Policy Characteristics'!$C:$C,0))),"",INDEX('Policy Characteristics'!H:H,MATCH($C206,'Policy Characteristics'!$C:$C,0)))</f>
        <v>0.02</v>
      </c>
      <c r="O206" s="340" t="str">
        <f>IF(ISBLANK(INDEX('Policy Characteristics'!I:I,MATCH($C206,'Policy Characteristics'!$C:$C,0))),"",INDEX('Policy Characteristics'!I:I,MATCH($C206,'Policy Characteristics'!$C:$C,0)))</f>
        <v>% change in imports</v>
      </c>
      <c r="P206" s="340" t="str">
        <f>IF(ISBLANK(INDEX('Policy Characteristics'!J:J,MATCH($C206,'Policy Characteristics'!$C:$C,0))),"",INDEX('Policy Characteristics'!J:J,MATCH($C206,'Policy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6" s="340" t="str">
        <f>IF(ISBLANK(INDEX('Policy Characteristics'!K:K,MATCH($C206,'Policy Characteristics'!$C:$C,0))),"",INDEX('Policy Characteristics'!K:K,MATCH($C206,'Policy Characteristics'!$C:$C,0)))</f>
        <v>electricity-sector-main.html#elec-imports</v>
      </c>
      <c r="R206" s="340" t="str">
        <f>IF(ISBLANK(INDEX('Policy Characteristics'!L:L,MATCH($C206,'Policy Characteristics'!$C:$C,0))),"",INDEX('Policy Characteristics'!L:L,MATCH($C206,'Policy Characteristics'!$C:$C,0)))</f>
        <v>electricity-imports-exports.html</v>
      </c>
    </row>
    <row r="207" spans="1:18" s="2" customFormat="1" ht="30" x14ac:dyDescent="0.25">
      <c r="A207" s="340" t="str">
        <f>IF(ISBLANK(INDEX('Policy Characteristics'!A:A,MATCH($C207,'Policy Characteristics'!$C:$C,0))),"",INDEX('Policy Characteristics'!A:A,MATCH($C207,'Policy Characteristics'!$C:$C,0)))</f>
        <v>Electricity Supply</v>
      </c>
      <c r="B207" s="340" t="str">
        <f>IF(ISBLANK(INDEX('Policy Characteristics'!B:B,MATCH($C207,'Policy Characteristics'!$C:$C,0))),"",INDEX('Policy Characteristics'!B:B,MATCH($C207,'Policy Characteristics'!$C:$C,0)))</f>
        <v>Change Electricity Imports</v>
      </c>
      <c r="C207" s="344" t="str">
        <f t="shared" ref="C207:C221" si="19">C$206</f>
        <v>Percent Change in Electricity Imports</v>
      </c>
      <c r="D207" s="9" t="s">
        <v>326</v>
      </c>
      <c r="E207" s="53"/>
      <c r="F207" s="9" t="s">
        <v>327</v>
      </c>
      <c r="G207" s="9"/>
      <c r="H207" s="56">
        <v>526</v>
      </c>
      <c r="I207" s="53" t="s">
        <v>45</v>
      </c>
      <c r="J207" s="342" t="str">
        <f>IF(ISBLANK(INDEX('Policy Characteristics'!D:D,MATCH($C207,'Policy Characteristics'!$C:$C,0))),"",INDEX('Policy Characteristics'!D:D,MATCH($C207,'Policy Characteristics'!$C:$C,0)))</f>
        <v>Electricity Imports and Exports</v>
      </c>
      <c r="K207" s="340" t="str">
        <f>IF(ISBLANK(INDEX('Policy Characteristics'!E:E,MATCH($C207,'Policy Characteristics'!$C:$C,0))),"",INDEX('Policy Characteristics'!E:E,MATCH($C207,'Policy Characteristics'!$C:$C,0)))</f>
        <v>elec change imports</v>
      </c>
      <c r="L207" s="362">
        <f>IF(ISBLANK(INDEX('Policy Characteristics'!F:F,MATCH($C207,'Policy Characteristics'!$C:$C,0))),"",INDEX('Policy Characteristics'!F:F,MATCH($C207,'Policy Characteristics'!$C:$C,0)))</f>
        <v>-1</v>
      </c>
      <c r="M207" s="362">
        <f>IF(ISBLANK(INDEX('Policy Characteristics'!G:G,MATCH($C207,'Policy Characteristics'!$C:$C,0))),"",INDEX('Policy Characteristics'!G:G,MATCH($C207,'Policy Characteristics'!$C:$C,0)))</f>
        <v>3</v>
      </c>
      <c r="N207" s="362">
        <f>IF(ISBLANK(INDEX('Policy Characteristics'!H:H,MATCH($C207,'Policy Characteristics'!$C:$C,0))),"",INDEX('Policy Characteristics'!H:H,MATCH($C207,'Policy Characteristics'!$C:$C,0)))</f>
        <v>0.02</v>
      </c>
      <c r="O207" s="340" t="str">
        <f>IF(ISBLANK(INDEX('Policy Characteristics'!I:I,MATCH($C207,'Policy Characteristics'!$C:$C,0))),"",INDEX('Policy Characteristics'!I:I,MATCH($C207,'Policy Characteristics'!$C:$C,0)))</f>
        <v>% change in imports</v>
      </c>
      <c r="P207" s="340" t="str">
        <f>IF(ISBLANK(INDEX('Policy Characteristics'!J:J,MATCH($C207,'Policy Characteristics'!$C:$C,0))),"",INDEX('Policy Characteristics'!J:J,MATCH($C207,'Policy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7" s="340" t="str">
        <f>IF(ISBLANK(INDEX('Policy Characteristics'!K:K,MATCH($C207,'Policy Characteristics'!$C:$C,0))),"",INDEX('Policy Characteristics'!K:K,MATCH($C207,'Policy Characteristics'!$C:$C,0)))</f>
        <v>electricity-sector-main.html#elec-imports</v>
      </c>
      <c r="R207" s="340" t="str">
        <f>IF(ISBLANK(INDEX('Policy Characteristics'!L:L,MATCH($C207,'Policy Characteristics'!$C:$C,0))),"",INDEX('Policy Characteristics'!L:L,MATCH($C207,'Policy Characteristics'!$C:$C,0)))</f>
        <v>electricity-imports-exports.html</v>
      </c>
    </row>
    <row r="208" spans="1:18" s="2" customFormat="1" x14ac:dyDescent="0.25">
      <c r="A208" s="340" t="str">
        <f>IF(ISBLANK(INDEX('Policy Characteristics'!A:A,MATCH($C208,'Policy Characteristics'!$C:$C,0))),"",INDEX('Policy Characteristics'!A:A,MATCH($C208,'Policy Characteristics'!$C:$C,0)))</f>
        <v>Electricity Supply</v>
      </c>
      <c r="B208" s="340" t="str">
        <f>IF(ISBLANK(INDEX('Policy Characteristics'!B:B,MATCH($C208,'Policy Characteristics'!$C:$C,0))),"",INDEX('Policy Characteristics'!B:B,MATCH($C208,'Policy Characteristics'!$C:$C,0)))</f>
        <v>Change Electricity Imports</v>
      </c>
      <c r="C208" s="344" t="str">
        <f t="shared" si="19"/>
        <v>Percent Change in Electricity Imports</v>
      </c>
      <c r="D208" s="9" t="s">
        <v>79</v>
      </c>
      <c r="E208" s="53"/>
      <c r="F208" s="9" t="s">
        <v>93</v>
      </c>
      <c r="G208" s="9"/>
      <c r="H208" s="56">
        <v>527</v>
      </c>
      <c r="I208" s="53" t="s">
        <v>45</v>
      </c>
      <c r="J208" s="342" t="str">
        <f>IF(ISBLANK(INDEX('Policy Characteristics'!D:D,MATCH($C208,'Policy Characteristics'!$C:$C,0))),"",INDEX('Policy Characteristics'!D:D,MATCH($C208,'Policy Characteristics'!$C:$C,0)))</f>
        <v>Electricity Imports and Exports</v>
      </c>
      <c r="K208" s="340" t="str">
        <f>IF(ISBLANK(INDEX('Policy Characteristics'!E:E,MATCH($C208,'Policy Characteristics'!$C:$C,0))),"",INDEX('Policy Characteristics'!E:E,MATCH($C208,'Policy Characteristics'!$C:$C,0)))</f>
        <v>elec change imports</v>
      </c>
      <c r="L208" s="362">
        <f>IF(ISBLANK(INDEX('Policy Characteristics'!F:F,MATCH($C208,'Policy Characteristics'!$C:$C,0))),"",INDEX('Policy Characteristics'!F:F,MATCH($C208,'Policy Characteristics'!$C:$C,0)))</f>
        <v>-1</v>
      </c>
      <c r="M208" s="362">
        <f>IF(ISBLANK(INDEX('Policy Characteristics'!G:G,MATCH($C208,'Policy Characteristics'!$C:$C,0))),"",INDEX('Policy Characteristics'!G:G,MATCH($C208,'Policy Characteristics'!$C:$C,0)))</f>
        <v>3</v>
      </c>
      <c r="N208" s="362">
        <f>IF(ISBLANK(INDEX('Policy Characteristics'!H:H,MATCH($C208,'Policy Characteristics'!$C:$C,0))),"",INDEX('Policy Characteristics'!H:H,MATCH($C208,'Policy Characteristics'!$C:$C,0)))</f>
        <v>0.02</v>
      </c>
      <c r="O208" s="340" t="str">
        <f>IF(ISBLANK(INDEX('Policy Characteristics'!I:I,MATCH($C208,'Policy Characteristics'!$C:$C,0))),"",INDEX('Policy Characteristics'!I:I,MATCH($C208,'Policy Characteristics'!$C:$C,0)))</f>
        <v>% change in imports</v>
      </c>
      <c r="P208" s="340" t="str">
        <f>IF(ISBLANK(INDEX('Policy Characteristics'!J:J,MATCH($C208,'Policy Characteristics'!$C:$C,0))),"",INDEX('Policy Characteristics'!J:J,MATCH($C208,'Policy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8" s="340" t="str">
        <f>IF(ISBLANK(INDEX('Policy Characteristics'!K:K,MATCH($C208,'Policy Characteristics'!$C:$C,0))),"",INDEX('Policy Characteristics'!K:K,MATCH($C208,'Policy Characteristics'!$C:$C,0)))</f>
        <v>electricity-sector-main.html#elec-imports</v>
      </c>
      <c r="R208" s="340" t="str">
        <f>IF(ISBLANK(INDEX('Policy Characteristics'!L:L,MATCH($C208,'Policy Characteristics'!$C:$C,0))),"",INDEX('Policy Characteristics'!L:L,MATCH($C208,'Policy Characteristics'!$C:$C,0)))</f>
        <v>electricity-imports-exports.html</v>
      </c>
    </row>
    <row r="209" spans="1:18" s="2" customFormat="1" x14ac:dyDescent="0.25">
      <c r="A209" s="340" t="str">
        <f>IF(ISBLANK(INDEX('Policy Characteristics'!A:A,MATCH($C209,'Policy Characteristics'!$C:$C,0))),"",INDEX('Policy Characteristics'!A:A,MATCH($C209,'Policy Characteristics'!$C:$C,0)))</f>
        <v>Electricity Supply</v>
      </c>
      <c r="B209" s="340" t="str">
        <f>IF(ISBLANK(INDEX('Policy Characteristics'!B:B,MATCH($C209,'Policy Characteristics'!$C:$C,0))),"",INDEX('Policy Characteristics'!B:B,MATCH($C209,'Policy Characteristics'!$C:$C,0)))</f>
        <v>Change Electricity Imports</v>
      </c>
      <c r="C209" s="344" t="str">
        <f t="shared" si="19"/>
        <v>Percent Change in Electricity Imports</v>
      </c>
      <c r="D209" s="9" t="s">
        <v>80</v>
      </c>
      <c r="E209" s="53"/>
      <c r="F209" s="9" t="s">
        <v>94</v>
      </c>
      <c r="G209" s="9"/>
      <c r="H209" s="56">
        <v>528</v>
      </c>
      <c r="I209" s="53" t="s">
        <v>45</v>
      </c>
      <c r="J209" s="342" t="str">
        <f>IF(ISBLANK(INDEX('Policy Characteristics'!D:D,MATCH($C209,'Policy Characteristics'!$C:$C,0))),"",INDEX('Policy Characteristics'!D:D,MATCH($C209,'Policy Characteristics'!$C:$C,0)))</f>
        <v>Electricity Imports and Exports</v>
      </c>
      <c r="K209" s="340" t="str">
        <f>IF(ISBLANK(INDEX('Policy Characteristics'!E:E,MATCH($C209,'Policy Characteristics'!$C:$C,0))),"",INDEX('Policy Characteristics'!E:E,MATCH($C209,'Policy Characteristics'!$C:$C,0)))</f>
        <v>elec change imports</v>
      </c>
      <c r="L209" s="362">
        <f>IF(ISBLANK(INDEX('Policy Characteristics'!F:F,MATCH($C209,'Policy Characteristics'!$C:$C,0))),"",INDEX('Policy Characteristics'!F:F,MATCH($C209,'Policy Characteristics'!$C:$C,0)))</f>
        <v>-1</v>
      </c>
      <c r="M209" s="362">
        <f>IF(ISBLANK(INDEX('Policy Characteristics'!G:G,MATCH($C209,'Policy Characteristics'!$C:$C,0))),"",INDEX('Policy Characteristics'!G:G,MATCH($C209,'Policy Characteristics'!$C:$C,0)))</f>
        <v>3</v>
      </c>
      <c r="N209" s="362">
        <f>IF(ISBLANK(INDEX('Policy Characteristics'!H:H,MATCH($C209,'Policy Characteristics'!$C:$C,0))),"",INDEX('Policy Characteristics'!H:H,MATCH($C209,'Policy Characteristics'!$C:$C,0)))</f>
        <v>0.02</v>
      </c>
      <c r="O209" s="340" t="str">
        <f>IF(ISBLANK(INDEX('Policy Characteristics'!I:I,MATCH($C209,'Policy Characteristics'!$C:$C,0))),"",INDEX('Policy Characteristics'!I:I,MATCH($C209,'Policy Characteristics'!$C:$C,0)))</f>
        <v>% change in imports</v>
      </c>
      <c r="P209" s="340" t="str">
        <f>IF(ISBLANK(INDEX('Policy Characteristics'!J:J,MATCH($C209,'Policy Characteristics'!$C:$C,0))),"",INDEX('Policy Characteristics'!J:J,MATCH($C209,'Policy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9" s="340" t="str">
        <f>IF(ISBLANK(INDEX('Policy Characteristics'!K:K,MATCH($C209,'Policy Characteristics'!$C:$C,0))),"",INDEX('Policy Characteristics'!K:K,MATCH($C209,'Policy Characteristics'!$C:$C,0)))</f>
        <v>electricity-sector-main.html#elec-imports</v>
      </c>
      <c r="R209" s="340" t="str">
        <f>IF(ISBLANK(INDEX('Policy Characteristics'!L:L,MATCH($C209,'Policy Characteristics'!$C:$C,0))),"",INDEX('Policy Characteristics'!L:L,MATCH($C209,'Policy Characteristics'!$C:$C,0)))</f>
        <v>electricity-imports-exports.html</v>
      </c>
    </row>
    <row r="210" spans="1:18" s="2" customFormat="1" x14ac:dyDescent="0.25">
      <c r="A210" s="340" t="str">
        <f>IF(ISBLANK(INDEX('Policy Characteristics'!A:A,MATCH($C210,'Policy Characteristics'!$C:$C,0))),"",INDEX('Policy Characteristics'!A:A,MATCH($C210,'Policy Characteristics'!$C:$C,0)))</f>
        <v>Electricity Supply</v>
      </c>
      <c r="B210" s="340" t="str">
        <f>IF(ISBLANK(INDEX('Policy Characteristics'!B:B,MATCH($C210,'Policy Characteristics'!$C:$C,0))),"",INDEX('Policy Characteristics'!B:B,MATCH($C210,'Policy Characteristics'!$C:$C,0)))</f>
        <v>Change Electricity Imports</v>
      </c>
      <c r="C210" s="344" t="str">
        <f t="shared" si="19"/>
        <v>Percent Change in Electricity Imports</v>
      </c>
      <c r="D210" s="9" t="s">
        <v>471</v>
      </c>
      <c r="E210" s="53"/>
      <c r="F210" s="9" t="s">
        <v>474</v>
      </c>
      <c r="G210" s="9"/>
      <c r="H210" s="56">
        <v>529</v>
      </c>
      <c r="I210" s="53" t="s">
        <v>45</v>
      </c>
      <c r="J210" s="342" t="str">
        <f>IF(ISBLANK(INDEX('Policy Characteristics'!D:D,MATCH($C210,'Policy Characteristics'!$C:$C,0))),"",INDEX('Policy Characteristics'!D:D,MATCH($C210,'Policy Characteristics'!$C:$C,0)))</f>
        <v>Electricity Imports and Exports</v>
      </c>
      <c r="K210" s="340" t="str">
        <f>IF(ISBLANK(INDEX('Policy Characteristics'!E:E,MATCH($C210,'Policy Characteristics'!$C:$C,0))),"",INDEX('Policy Characteristics'!E:E,MATCH($C210,'Policy Characteristics'!$C:$C,0)))</f>
        <v>elec change imports</v>
      </c>
      <c r="L210" s="362">
        <f>IF(ISBLANK(INDEX('Policy Characteristics'!F:F,MATCH($C210,'Policy Characteristics'!$C:$C,0))),"",INDEX('Policy Characteristics'!F:F,MATCH($C210,'Policy Characteristics'!$C:$C,0)))</f>
        <v>-1</v>
      </c>
      <c r="M210" s="362">
        <f>IF(ISBLANK(INDEX('Policy Characteristics'!G:G,MATCH($C210,'Policy Characteristics'!$C:$C,0))),"",INDEX('Policy Characteristics'!G:G,MATCH($C210,'Policy Characteristics'!$C:$C,0)))</f>
        <v>3</v>
      </c>
      <c r="N210" s="362">
        <f>IF(ISBLANK(INDEX('Policy Characteristics'!H:H,MATCH($C210,'Policy Characteristics'!$C:$C,0))),"",INDEX('Policy Characteristics'!H:H,MATCH($C210,'Policy Characteristics'!$C:$C,0)))</f>
        <v>0.02</v>
      </c>
      <c r="O210" s="340" t="str">
        <f>IF(ISBLANK(INDEX('Policy Characteristics'!I:I,MATCH($C210,'Policy Characteristics'!$C:$C,0))),"",INDEX('Policy Characteristics'!I:I,MATCH($C210,'Policy Characteristics'!$C:$C,0)))</f>
        <v>% change in imports</v>
      </c>
      <c r="P210" s="340" t="str">
        <f>IF(ISBLANK(INDEX('Policy Characteristics'!J:J,MATCH($C210,'Policy Characteristics'!$C:$C,0))),"",INDEX('Policy Characteristics'!J:J,MATCH($C210,'Policy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0" s="340" t="str">
        <f>IF(ISBLANK(INDEX('Policy Characteristics'!K:K,MATCH($C210,'Policy Characteristics'!$C:$C,0))),"",INDEX('Policy Characteristics'!K:K,MATCH($C210,'Policy Characteristics'!$C:$C,0)))</f>
        <v>electricity-sector-main.html#elec-imports</v>
      </c>
      <c r="R210" s="340" t="str">
        <f>IF(ISBLANK(INDEX('Policy Characteristics'!L:L,MATCH($C210,'Policy Characteristics'!$C:$C,0))),"",INDEX('Policy Characteristics'!L:L,MATCH($C210,'Policy Characteristics'!$C:$C,0)))</f>
        <v>electricity-imports-exports.html</v>
      </c>
    </row>
    <row r="211" spans="1:18" s="2" customFormat="1" x14ac:dyDescent="0.25">
      <c r="A211" s="340" t="str">
        <f>IF(ISBLANK(INDEX('Policy Characteristics'!A:A,MATCH($C211,'Policy Characteristics'!$C:$C,0))),"",INDEX('Policy Characteristics'!A:A,MATCH($C211,'Policy Characteristics'!$C:$C,0)))</f>
        <v>Electricity Supply</v>
      </c>
      <c r="B211" s="340" t="str">
        <f>IF(ISBLANK(INDEX('Policy Characteristics'!B:B,MATCH($C211,'Policy Characteristics'!$C:$C,0))),"",INDEX('Policy Characteristics'!B:B,MATCH($C211,'Policy Characteristics'!$C:$C,0)))</f>
        <v>Change Electricity Imports</v>
      </c>
      <c r="C211" s="344" t="str">
        <f t="shared" si="19"/>
        <v>Percent Change in Electricity Imports</v>
      </c>
      <c r="D211" s="9" t="s">
        <v>81</v>
      </c>
      <c r="E211" s="53"/>
      <c r="F211" s="9" t="s">
        <v>95</v>
      </c>
      <c r="G211" s="9"/>
      <c r="H211" s="56">
        <v>530</v>
      </c>
      <c r="I211" s="53" t="s">
        <v>45</v>
      </c>
      <c r="J211" s="342" t="str">
        <f>IF(ISBLANK(INDEX('Policy Characteristics'!D:D,MATCH($C211,'Policy Characteristics'!$C:$C,0))),"",INDEX('Policy Characteristics'!D:D,MATCH($C211,'Policy Characteristics'!$C:$C,0)))</f>
        <v>Electricity Imports and Exports</v>
      </c>
      <c r="K211" s="340" t="str">
        <f>IF(ISBLANK(INDEX('Policy Characteristics'!E:E,MATCH($C211,'Policy Characteristics'!$C:$C,0))),"",INDEX('Policy Characteristics'!E:E,MATCH($C211,'Policy Characteristics'!$C:$C,0)))</f>
        <v>elec change imports</v>
      </c>
      <c r="L211" s="362">
        <f>IF(ISBLANK(INDEX('Policy Characteristics'!F:F,MATCH($C211,'Policy Characteristics'!$C:$C,0))),"",INDEX('Policy Characteristics'!F:F,MATCH($C211,'Policy Characteristics'!$C:$C,0)))</f>
        <v>-1</v>
      </c>
      <c r="M211" s="362">
        <f>IF(ISBLANK(INDEX('Policy Characteristics'!G:G,MATCH($C211,'Policy Characteristics'!$C:$C,0))),"",INDEX('Policy Characteristics'!G:G,MATCH($C211,'Policy Characteristics'!$C:$C,0)))</f>
        <v>3</v>
      </c>
      <c r="N211" s="362">
        <f>IF(ISBLANK(INDEX('Policy Characteristics'!H:H,MATCH($C211,'Policy Characteristics'!$C:$C,0))),"",INDEX('Policy Characteristics'!H:H,MATCH($C211,'Policy Characteristics'!$C:$C,0)))</f>
        <v>0.02</v>
      </c>
      <c r="O211" s="340" t="str">
        <f>IF(ISBLANK(INDEX('Policy Characteristics'!I:I,MATCH($C211,'Policy Characteristics'!$C:$C,0))),"",INDEX('Policy Characteristics'!I:I,MATCH($C211,'Policy Characteristics'!$C:$C,0)))</f>
        <v>% change in imports</v>
      </c>
      <c r="P211" s="340" t="str">
        <f>IF(ISBLANK(INDEX('Policy Characteristics'!J:J,MATCH($C211,'Policy Characteristics'!$C:$C,0))),"",INDEX('Policy Characteristics'!J:J,MATCH($C211,'Policy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1" s="340" t="str">
        <f>IF(ISBLANK(INDEX('Policy Characteristics'!K:K,MATCH($C211,'Policy Characteristics'!$C:$C,0))),"",INDEX('Policy Characteristics'!K:K,MATCH($C211,'Policy Characteristics'!$C:$C,0)))</f>
        <v>electricity-sector-main.html#elec-imports</v>
      </c>
      <c r="R211" s="340" t="str">
        <f>IF(ISBLANK(INDEX('Policy Characteristics'!L:L,MATCH($C211,'Policy Characteristics'!$C:$C,0))),"",INDEX('Policy Characteristics'!L:L,MATCH($C211,'Policy Characteristics'!$C:$C,0)))</f>
        <v>electricity-imports-exports.html</v>
      </c>
    </row>
    <row r="212" spans="1:18" s="2" customFormat="1" x14ac:dyDescent="0.25">
      <c r="A212" s="340" t="str">
        <f>IF(ISBLANK(INDEX('Policy Characteristics'!A:A,MATCH($C212,'Policy Characteristics'!$C:$C,0))),"",INDEX('Policy Characteristics'!A:A,MATCH($C212,'Policy Characteristics'!$C:$C,0)))</f>
        <v>Electricity Supply</v>
      </c>
      <c r="B212" s="340" t="str">
        <f>IF(ISBLANK(INDEX('Policy Characteristics'!B:B,MATCH($C212,'Policy Characteristics'!$C:$C,0))),"",INDEX('Policy Characteristics'!B:B,MATCH($C212,'Policy Characteristics'!$C:$C,0)))</f>
        <v>Change Electricity Imports</v>
      </c>
      <c r="C212" s="344" t="str">
        <f t="shared" si="19"/>
        <v>Percent Change in Electricity Imports</v>
      </c>
      <c r="D212" s="9" t="s">
        <v>82</v>
      </c>
      <c r="E212" s="53"/>
      <c r="F212" s="9" t="s">
        <v>96</v>
      </c>
      <c r="G212" s="9"/>
      <c r="H212" s="56">
        <v>531</v>
      </c>
      <c r="I212" s="53" t="s">
        <v>46</v>
      </c>
      <c r="J212" s="342" t="str">
        <f>IF(ISBLANK(INDEX('Policy Characteristics'!D:D,MATCH($C212,'Policy Characteristics'!$C:$C,0))),"",INDEX('Policy Characteristics'!D:D,MATCH($C212,'Policy Characteristics'!$C:$C,0)))</f>
        <v>Electricity Imports and Exports</v>
      </c>
      <c r="K212" s="340" t="str">
        <f>IF(ISBLANK(INDEX('Policy Characteristics'!E:E,MATCH($C212,'Policy Characteristics'!$C:$C,0))),"",INDEX('Policy Characteristics'!E:E,MATCH($C212,'Policy Characteristics'!$C:$C,0)))</f>
        <v>elec change imports</v>
      </c>
      <c r="L212" s="362">
        <f>IF(ISBLANK(INDEX('Policy Characteristics'!F:F,MATCH($C212,'Policy Characteristics'!$C:$C,0))),"",INDEX('Policy Characteristics'!F:F,MATCH($C212,'Policy Characteristics'!$C:$C,0)))</f>
        <v>-1</v>
      </c>
      <c r="M212" s="362">
        <f>IF(ISBLANK(INDEX('Policy Characteristics'!G:G,MATCH($C212,'Policy Characteristics'!$C:$C,0))),"",INDEX('Policy Characteristics'!G:G,MATCH($C212,'Policy Characteristics'!$C:$C,0)))</f>
        <v>3</v>
      </c>
      <c r="N212" s="362">
        <f>IF(ISBLANK(INDEX('Policy Characteristics'!H:H,MATCH($C212,'Policy Characteristics'!$C:$C,0))),"",INDEX('Policy Characteristics'!H:H,MATCH($C212,'Policy Characteristics'!$C:$C,0)))</f>
        <v>0.02</v>
      </c>
      <c r="O212" s="340" t="str">
        <f>IF(ISBLANK(INDEX('Policy Characteristics'!I:I,MATCH($C212,'Policy Characteristics'!$C:$C,0))),"",INDEX('Policy Characteristics'!I:I,MATCH($C212,'Policy Characteristics'!$C:$C,0)))</f>
        <v>% change in imports</v>
      </c>
      <c r="P212" s="340" t="str">
        <f>IF(ISBLANK(INDEX('Policy Characteristics'!J:J,MATCH($C212,'Policy Characteristics'!$C:$C,0))),"",INDEX('Policy Characteristics'!J:J,MATCH($C212,'Policy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2" s="340" t="str">
        <f>IF(ISBLANK(INDEX('Policy Characteristics'!K:K,MATCH($C212,'Policy Characteristics'!$C:$C,0))),"",INDEX('Policy Characteristics'!K:K,MATCH($C212,'Policy Characteristics'!$C:$C,0)))</f>
        <v>electricity-sector-main.html#elec-imports</v>
      </c>
      <c r="R212" s="340" t="str">
        <f>IF(ISBLANK(INDEX('Policy Characteristics'!L:L,MATCH($C212,'Policy Characteristics'!$C:$C,0))),"",INDEX('Policy Characteristics'!L:L,MATCH($C212,'Policy Characteristics'!$C:$C,0)))</f>
        <v>electricity-imports-exports.html</v>
      </c>
    </row>
    <row r="213" spans="1:18" s="2" customFormat="1" x14ac:dyDescent="0.25">
      <c r="A213" s="340" t="str">
        <f>IF(ISBLANK(INDEX('Policy Characteristics'!A:A,MATCH($C213,'Policy Characteristics'!$C:$C,0))),"",INDEX('Policy Characteristics'!A:A,MATCH($C213,'Policy Characteristics'!$C:$C,0)))</f>
        <v>Electricity Supply</v>
      </c>
      <c r="B213" s="340" t="str">
        <f>IF(ISBLANK(INDEX('Policy Characteristics'!B:B,MATCH($C213,'Policy Characteristics'!$C:$C,0))),"",INDEX('Policy Characteristics'!B:B,MATCH($C213,'Policy Characteristics'!$C:$C,0)))</f>
        <v>Change Electricity Imports</v>
      </c>
      <c r="C213" s="344" t="str">
        <f t="shared" si="19"/>
        <v>Percent Change in Electricity Imports</v>
      </c>
      <c r="D213" s="9" t="s">
        <v>83</v>
      </c>
      <c r="E213" s="53"/>
      <c r="F213" s="9" t="s">
        <v>97</v>
      </c>
      <c r="G213" s="9"/>
      <c r="H213" s="56">
        <v>532</v>
      </c>
      <c r="I213" s="53" t="s">
        <v>45</v>
      </c>
      <c r="J213" s="342" t="str">
        <f>IF(ISBLANK(INDEX('Policy Characteristics'!D:D,MATCH($C213,'Policy Characteristics'!$C:$C,0))),"",INDEX('Policy Characteristics'!D:D,MATCH($C213,'Policy Characteristics'!$C:$C,0)))</f>
        <v>Electricity Imports and Exports</v>
      </c>
      <c r="K213" s="340" t="str">
        <f>IF(ISBLANK(INDEX('Policy Characteristics'!E:E,MATCH($C213,'Policy Characteristics'!$C:$C,0))),"",INDEX('Policy Characteristics'!E:E,MATCH($C213,'Policy Characteristics'!$C:$C,0)))</f>
        <v>elec change imports</v>
      </c>
      <c r="L213" s="362">
        <f>IF(ISBLANK(INDEX('Policy Characteristics'!F:F,MATCH($C213,'Policy Characteristics'!$C:$C,0))),"",INDEX('Policy Characteristics'!F:F,MATCH($C213,'Policy Characteristics'!$C:$C,0)))</f>
        <v>-1</v>
      </c>
      <c r="M213" s="362">
        <f>IF(ISBLANK(INDEX('Policy Characteristics'!G:G,MATCH($C213,'Policy Characteristics'!$C:$C,0))),"",INDEX('Policy Characteristics'!G:G,MATCH($C213,'Policy Characteristics'!$C:$C,0)))</f>
        <v>3</v>
      </c>
      <c r="N213" s="362">
        <f>IF(ISBLANK(INDEX('Policy Characteristics'!H:H,MATCH($C213,'Policy Characteristics'!$C:$C,0))),"",INDEX('Policy Characteristics'!H:H,MATCH($C213,'Policy Characteristics'!$C:$C,0)))</f>
        <v>0.02</v>
      </c>
      <c r="O213" s="340" t="str">
        <f>IF(ISBLANK(INDEX('Policy Characteristics'!I:I,MATCH($C213,'Policy Characteristics'!$C:$C,0))),"",INDEX('Policy Characteristics'!I:I,MATCH($C213,'Policy Characteristics'!$C:$C,0)))</f>
        <v>% change in imports</v>
      </c>
      <c r="P213" s="340" t="str">
        <f>IF(ISBLANK(INDEX('Policy Characteristics'!J:J,MATCH($C213,'Policy Characteristics'!$C:$C,0))),"",INDEX('Policy Characteristics'!J:J,MATCH($C213,'Policy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3" s="340" t="str">
        <f>IF(ISBLANK(INDEX('Policy Characteristics'!K:K,MATCH($C213,'Policy Characteristics'!$C:$C,0))),"",INDEX('Policy Characteristics'!K:K,MATCH($C213,'Policy Characteristics'!$C:$C,0)))</f>
        <v>electricity-sector-main.html#elec-imports</v>
      </c>
      <c r="R213" s="340" t="str">
        <f>IF(ISBLANK(INDEX('Policy Characteristics'!L:L,MATCH($C213,'Policy Characteristics'!$C:$C,0))),"",INDEX('Policy Characteristics'!L:L,MATCH($C213,'Policy Characteristics'!$C:$C,0)))</f>
        <v>electricity-imports-exports.html</v>
      </c>
    </row>
    <row r="214" spans="1:18" s="2" customFormat="1" x14ac:dyDescent="0.25">
      <c r="A214" s="340" t="str">
        <f>IF(ISBLANK(INDEX('Policy Characteristics'!A:A,MATCH($C214,'Policy Characteristics'!$C:$C,0))),"",INDEX('Policy Characteristics'!A:A,MATCH($C214,'Policy Characteristics'!$C:$C,0)))</f>
        <v>Electricity Supply</v>
      </c>
      <c r="B214" s="340" t="str">
        <f>IF(ISBLANK(INDEX('Policy Characteristics'!B:B,MATCH($C214,'Policy Characteristics'!$C:$C,0))),"",INDEX('Policy Characteristics'!B:B,MATCH($C214,'Policy Characteristics'!$C:$C,0)))</f>
        <v>Change Electricity Imports</v>
      </c>
      <c r="C214" s="344" t="str">
        <f t="shared" si="19"/>
        <v>Percent Change in Electricity Imports</v>
      </c>
      <c r="D214" s="9" t="s">
        <v>2473</v>
      </c>
      <c r="E214" s="53"/>
      <c r="F214" s="9" t="s">
        <v>459</v>
      </c>
      <c r="G214" s="9"/>
      <c r="H214" s="56">
        <v>533</v>
      </c>
      <c r="I214" s="53" t="s">
        <v>46</v>
      </c>
      <c r="J214" s="342" t="str">
        <f>IF(ISBLANK(INDEX('Policy Characteristics'!D:D,MATCH($C214,'Policy Characteristics'!$C:$C,0))),"",INDEX('Policy Characteristics'!D:D,MATCH($C214,'Policy Characteristics'!$C:$C,0)))</f>
        <v>Electricity Imports and Exports</v>
      </c>
      <c r="K214" s="340" t="str">
        <f>IF(ISBLANK(INDEX('Policy Characteristics'!E:E,MATCH($C214,'Policy Characteristics'!$C:$C,0))),"",INDEX('Policy Characteristics'!E:E,MATCH($C214,'Policy Characteristics'!$C:$C,0)))</f>
        <v>elec change imports</v>
      </c>
      <c r="L214" s="362">
        <f>IF(ISBLANK(INDEX('Policy Characteristics'!F:F,MATCH($C214,'Policy Characteristics'!$C:$C,0))),"",INDEX('Policy Characteristics'!F:F,MATCH($C214,'Policy Characteristics'!$C:$C,0)))</f>
        <v>-1</v>
      </c>
      <c r="M214" s="362">
        <f>IF(ISBLANK(INDEX('Policy Characteristics'!G:G,MATCH($C214,'Policy Characteristics'!$C:$C,0))),"",INDEX('Policy Characteristics'!G:G,MATCH($C214,'Policy Characteristics'!$C:$C,0)))</f>
        <v>3</v>
      </c>
      <c r="N214" s="362">
        <f>IF(ISBLANK(INDEX('Policy Characteristics'!H:H,MATCH($C214,'Policy Characteristics'!$C:$C,0))),"",INDEX('Policy Characteristics'!H:H,MATCH($C214,'Policy Characteristics'!$C:$C,0)))</f>
        <v>0.02</v>
      </c>
      <c r="O214" s="340" t="str">
        <f>IF(ISBLANK(INDEX('Policy Characteristics'!I:I,MATCH($C214,'Policy Characteristics'!$C:$C,0))),"",INDEX('Policy Characteristics'!I:I,MATCH($C214,'Policy Characteristics'!$C:$C,0)))</f>
        <v>% change in imports</v>
      </c>
      <c r="P214" s="340" t="str">
        <f>IF(ISBLANK(INDEX('Policy Characteristics'!J:J,MATCH($C214,'Policy Characteristics'!$C:$C,0))),"",INDEX('Policy Characteristics'!J:J,MATCH($C214,'Policy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4" s="340" t="str">
        <f>IF(ISBLANK(INDEX('Policy Characteristics'!K:K,MATCH($C214,'Policy Characteristics'!$C:$C,0))),"",INDEX('Policy Characteristics'!K:K,MATCH($C214,'Policy Characteristics'!$C:$C,0)))</f>
        <v>electricity-sector-main.html#elec-imports</v>
      </c>
      <c r="R214" s="340" t="str">
        <f>IF(ISBLANK(INDEX('Policy Characteristics'!L:L,MATCH($C214,'Policy Characteristics'!$C:$C,0))),"",INDEX('Policy Characteristics'!L:L,MATCH($C214,'Policy Characteristics'!$C:$C,0)))</f>
        <v>electricity-imports-exports.html</v>
      </c>
    </row>
    <row r="215" spans="1:18" s="2" customFormat="1" x14ac:dyDescent="0.25">
      <c r="A215" s="340" t="str">
        <f>IF(ISBLANK(INDEX('Policy Characteristics'!A:A,MATCH($C215,'Policy Characteristics'!$C:$C,0))),"",INDEX('Policy Characteristics'!A:A,MATCH($C215,'Policy Characteristics'!$C:$C,0)))</f>
        <v>Electricity Supply</v>
      </c>
      <c r="B215" s="340" t="str">
        <f>IF(ISBLANK(INDEX('Policy Characteristics'!B:B,MATCH($C215,'Policy Characteristics'!$C:$C,0))),"",INDEX('Policy Characteristics'!B:B,MATCH($C215,'Policy Characteristics'!$C:$C,0)))</f>
        <v>Change Electricity Imports</v>
      </c>
      <c r="C215" s="344" t="str">
        <f t="shared" si="19"/>
        <v>Percent Change in Electricity Imports</v>
      </c>
      <c r="D215" s="9" t="s">
        <v>328</v>
      </c>
      <c r="E215" s="53"/>
      <c r="F215" s="9" t="s">
        <v>330</v>
      </c>
      <c r="G215" s="9"/>
      <c r="H215" s="56">
        <v>534</v>
      </c>
      <c r="I215" s="53" t="s">
        <v>45</v>
      </c>
      <c r="J215" s="342" t="str">
        <f>IF(ISBLANK(INDEX('Policy Characteristics'!D:D,MATCH($C215,'Policy Characteristics'!$C:$C,0))),"",INDEX('Policy Characteristics'!D:D,MATCH($C215,'Policy Characteristics'!$C:$C,0)))</f>
        <v>Electricity Imports and Exports</v>
      </c>
      <c r="K215" s="340" t="str">
        <f>IF(ISBLANK(INDEX('Policy Characteristics'!E:E,MATCH($C215,'Policy Characteristics'!$C:$C,0))),"",INDEX('Policy Characteristics'!E:E,MATCH($C215,'Policy Characteristics'!$C:$C,0)))</f>
        <v>elec change imports</v>
      </c>
      <c r="L215" s="362">
        <f>IF(ISBLANK(INDEX('Policy Characteristics'!F:F,MATCH($C215,'Policy Characteristics'!$C:$C,0))),"",INDEX('Policy Characteristics'!F:F,MATCH($C215,'Policy Characteristics'!$C:$C,0)))</f>
        <v>-1</v>
      </c>
      <c r="M215" s="362">
        <f>IF(ISBLANK(INDEX('Policy Characteristics'!G:G,MATCH($C215,'Policy Characteristics'!$C:$C,0))),"",INDEX('Policy Characteristics'!G:G,MATCH($C215,'Policy Characteristics'!$C:$C,0)))</f>
        <v>3</v>
      </c>
      <c r="N215" s="362">
        <f>IF(ISBLANK(INDEX('Policy Characteristics'!H:H,MATCH($C215,'Policy Characteristics'!$C:$C,0))),"",INDEX('Policy Characteristics'!H:H,MATCH($C215,'Policy Characteristics'!$C:$C,0)))</f>
        <v>0.02</v>
      </c>
      <c r="O215" s="340" t="str">
        <f>IF(ISBLANK(INDEX('Policy Characteristics'!I:I,MATCH($C215,'Policy Characteristics'!$C:$C,0))),"",INDEX('Policy Characteristics'!I:I,MATCH($C215,'Policy Characteristics'!$C:$C,0)))</f>
        <v>% change in imports</v>
      </c>
      <c r="P215" s="340" t="str">
        <f>IF(ISBLANK(INDEX('Policy Characteristics'!J:J,MATCH($C215,'Policy Characteristics'!$C:$C,0))),"",INDEX('Policy Characteristics'!J:J,MATCH($C215,'Policy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5" s="340" t="str">
        <f>IF(ISBLANK(INDEX('Policy Characteristics'!K:K,MATCH($C215,'Policy Characteristics'!$C:$C,0))),"",INDEX('Policy Characteristics'!K:K,MATCH($C215,'Policy Characteristics'!$C:$C,0)))</f>
        <v>electricity-sector-main.html#elec-imports</v>
      </c>
      <c r="R215" s="340" t="str">
        <f>IF(ISBLANK(INDEX('Policy Characteristics'!L:L,MATCH($C215,'Policy Characteristics'!$C:$C,0))),"",INDEX('Policy Characteristics'!L:L,MATCH($C215,'Policy Characteristics'!$C:$C,0)))</f>
        <v>electricity-imports-exports.html</v>
      </c>
    </row>
    <row r="216" spans="1:18" s="2" customFormat="1" x14ac:dyDescent="0.25">
      <c r="A216" s="340" t="str">
        <f>IF(ISBLANK(INDEX('Policy Characteristics'!A:A,MATCH($C216,'Policy Characteristics'!$C:$C,0))),"",INDEX('Policy Characteristics'!A:A,MATCH($C216,'Policy Characteristics'!$C:$C,0)))</f>
        <v>Electricity Supply</v>
      </c>
      <c r="B216" s="340" t="str">
        <f>IF(ISBLANK(INDEX('Policy Characteristics'!B:B,MATCH($C216,'Policy Characteristics'!$C:$C,0))),"",INDEX('Policy Characteristics'!B:B,MATCH($C216,'Policy Characteristics'!$C:$C,0)))</f>
        <v>Change Electricity Imports</v>
      </c>
      <c r="C216" s="344" t="str">
        <f t="shared" si="19"/>
        <v>Percent Change in Electricity Imports</v>
      </c>
      <c r="D216" s="9" t="s">
        <v>329</v>
      </c>
      <c r="E216" s="53"/>
      <c r="F216" s="9" t="s">
        <v>331</v>
      </c>
      <c r="G216" s="9"/>
      <c r="H216" s="56">
        <v>535</v>
      </c>
      <c r="I216" s="53" t="s">
        <v>46</v>
      </c>
      <c r="J216" s="342" t="str">
        <f>IF(ISBLANK(INDEX('Policy Characteristics'!D:D,MATCH($C216,'Policy Characteristics'!$C:$C,0))),"",INDEX('Policy Characteristics'!D:D,MATCH($C216,'Policy Characteristics'!$C:$C,0)))</f>
        <v>Electricity Imports and Exports</v>
      </c>
      <c r="K216" s="340" t="str">
        <f>IF(ISBLANK(INDEX('Policy Characteristics'!E:E,MATCH($C216,'Policy Characteristics'!$C:$C,0))),"",INDEX('Policy Characteristics'!E:E,MATCH($C216,'Policy Characteristics'!$C:$C,0)))</f>
        <v>elec change imports</v>
      </c>
      <c r="L216" s="362">
        <f>IF(ISBLANK(INDEX('Policy Characteristics'!F:F,MATCH($C216,'Policy Characteristics'!$C:$C,0))),"",INDEX('Policy Characteristics'!F:F,MATCH($C216,'Policy Characteristics'!$C:$C,0)))</f>
        <v>-1</v>
      </c>
      <c r="M216" s="362">
        <f>IF(ISBLANK(INDEX('Policy Characteristics'!G:G,MATCH($C216,'Policy Characteristics'!$C:$C,0))),"",INDEX('Policy Characteristics'!G:G,MATCH($C216,'Policy Characteristics'!$C:$C,0)))</f>
        <v>3</v>
      </c>
      <c r="N216" s="362">
        <f>IF(ISBLANK(INDEX('Policy Characteristics'!H:H,MATCH($C216,'Policy Characteristics'!$C:$C,0))),"",INDEX('Policy Characteristics'!H:H,MATCH($C216,'Policy Characteristics'!$C:$C,0)))</f>
        <v>0.02</v>
      </c>
      <c r="O216" s="340" t="str">
        <f>IF(ISBLANK(INDEX('Policy Characteristics'!I:I,MATCH($C216,'Policy Characteristics'!$C:$C,0))),"",INDEX('Policy Characteristics'!I:I,MATCH($C216,'Policy Characteristics'!$C:$C,0)))</f>
        <v>% change in imports</v>
      </c>
      <c r="P216" s="340" t="str">
        <f>IF(ISBLANK(INDEX('Policy Characteristics'!J:J,MATCH($C216,'Policy Characteristics'!$C:$C,0))),"",INDEX('Policy Characteristics'!J:J,MATCH($C216,'Policy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6" s="340" t="str">
        <f>IF(ISBLANK(INDEX('Policy Characteristics'!K:K,MATCH($C216,'Policy Characteristics'!$C:$C,0))),"",INDEX('Policy Characteristics'!K:K,MATCH($C216,'Policy Characteristics'!$C:$C,0)))</f>
        <v>electricity-sector-main.html#elec-imports</v>
      </c>
      <c r="R216" s="340" t="str">
        <f>IF(ISBLANK(INDEX('Policy Characteristics'!L:L,MATCH($C216,'Policy Characteristics'!$C:$C,0))),"",INDEX('Policy Characteristics'!L:L,MATCH($C216,'Policy Characteristics'!$C:$C,0)))</f>
        <v>electricity-imports-exports.html</v>
      </c>
    </row>
    <row r="217" spans="1:18" s="2" customFormat="1" x14ac:dyDescent="0.25">
      <c r="A217" s="340" t="str">
        <f>IF(ISBLANK(INDEX('Policy Characteristics'!A:A,MATCH($C217,'Policy Characteristics'!$C:$C,0))),"",INDEX('Policy Characteristics'!A:A,MATCH($C217,'Policy Characteristics'!$C:$C,0)))</f>
        <v>Electricity Supply</v>
      </c>
      <c r="B217" s="340" t="str">
        <f>IF(ISBLANK(INDEX('Policy Characteristics'!B:B,MATCH($C217,'Policy Characteristics'!$C:$C,0))),"",INDEX('Policy Characteristics'!B:B,MATCH($C217,'Policy Characteristics'!$C:$C,0)))</f>
        <v>Change Electricity Imports</v>
      </c>
      <c r="C217" s="344" t="str">
        <f t="shared" si="19"/>
        <v>Percent Change in Electricity Imports</v>
      </c>
      <c r="D217" s="9" t="s">
        <v>467</v>
      </c>
      <c r="E217" s="53"/>
      <c r="F217" s="9" t="s">
        <v>466</v>
      </c>
      <c r="G217" s="9"/>
      <c r="H217" s="56">
        <v>536</v>
      </c>
      <c r="I217" s="53" t="s">
        <v>46</v>
      </c>
      <c r="J217" s="342" t="str">
        <f>IF(ISBLANK(INDEX('Policy Characteristics'!D:D,MATCH($C217,'Policy Characteristics'!$C:$C,0))),"",INDEX('Policy Characteristics'!D:D,MATCH($C217,'Policy Characteristics'!$C:$C,0)))</f>
        <v>Electricity Imports and Exports</v>
      </c>
      <c r="K217" s="340" t="str">
        <f>IF(ISBLANK(INDEX('Policy Characteristics'!E:E,MATCH($C217,'Policy Characteristics'!$C:$C,0))),"",INDEX('Policy Characteristics'!E:E,MATCH($C217,'Policy Characteristics'!$C:$C,0)))</f>
        <v>elec change imports</v>
      </c>
      <c r="L217" s="362">
        <f>IF(ISBLANK(INDEX('Policy Characteristics'!F:F,MATCH($C217,'Policy Characteristics'!$C:$C,0))),"",INDEX('Policy Characteristics'!F:F,MATCH($C217,'Policy Characteristics'!$C:$C,0)))</f>
        <v>-1</v>
      </c>
      <c r="M217" s="362">
        <f>IF(ISBLANK(INDEX('Policy Characteristics'!G:G,MATCH($C217,'Policy Characteristics'!$C:$C,0))),"",INDEX('Policy Characteristics'!G:G,MATCH($C217,'Policy Characteristics'!$C:$C,0)))</f>
        <v>3</v>
      </c>
      <c r="N217" s="362">
        <f>IF(ISBLANK(INDEX('Policy Characteristics'!H:H,MATCH($C217,'Policy Characteristics'!$C:$C,0))),"",INDEX('Policy Characteristics'!H:H,MATCH($C217,'Policy Characteristics'!$C:$C,0)))</f>
        <v>0.02</v>
      </c>
      <c r="O217" s="340" t="str">
        <f>IF(ISBLANK(INDEX('Policy Characteristics'!I:I,MATCH($C217,'Policy Characteristics'!$C:$C,0))),"",INDEX('Policy Characteristics'!I:I,MATCH($C217,'Policy Characteristics'!$C:$C,0)))</f>
        <v>% change in imports</v>
      </c>
      <c r="P217" s="340" t="str">
        <f>IF(ISBLANK(INDEX('Policy Characteristics'!J:J,MATCH($C217,'Policy Characteristics'!$C:$C,0))),"",INDEX('Policy Characteristics'!J:J,MATCH($C217,'Policy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7" s="340" t="str">
        <f>IF(ISBLANK(INDEX('Policy Characteristics'!K:K,MATCH($C217,'Policy Characteristics'!$C:$C,0))),"",INDEX('Policy Characteristics'!K:K,MATCH($C217,'Policy Characteristics'!$C:$C,0)))</f>
        <v>electricity-sector-main.html#elec-imports</v>
      </c>
      <c r="R217" s="340" t="str">
        <f>IF(ISBLANK(INDEX('Policy Characteristics'!L:L,MATCH($C217,'Policy Characteristics'!$C:$C,0))),"",INDEX('Policy Characteristics'!L:L,MATCH($C217,'Policy Characteristics'!$C:$C,0)))</f>
        <v>electricity-imports-exports.html</v>
      </c>
    </row>
    <row r="218" spans="1:18" s="2" customFormat="1" x14ac:dyDescent="0.25">
      <c r="A218" s="340" t="str">
        <f>IF(ISBLANK(INDEX('Policy Characteristics'!A:A,MATCH($C218,'Policy Characteristics'!$C:$C,0))),"",INDEX('Policy Characteristics'!A:A,MATCH($C218,'Policy Characteristics'!$C:$C,0)))</f>
        <v>Electricity Supply</v>
      </c>
      <c r="B218" s="340" t="str">
        <f>IF(ISBLANK(INDEX('Policy Characteristics'!B:B,MATCH($C218,'Policy Characteristics'!$C:$C,0))),"",INDEX('Policy Characteristics'!B:B,MATCH($C218,'Policy Characteristics'!$C:$C,0)))</f>
        <v>Change Electricity Imports</v>
      </c>
      <c r="C218" s="344" t="str">
        <f t="shared" si="19"/>
        <v>Percent Change in Electricity Imports</v>
      </c>
      <c r="D218" s="9" t="s">
        <v>476</v>
      </c>
      <c r="E218" s="53"/>
      <c r="F218" s="9" t="s">
        <v>477</v>
      </c>
      <c r="G218" s="9"/>
      <c r="H218" s="56">
        <v>537</v>
      </c>
      <c r="I218" s="53" t="s">
        <v>46</v>
      </c>
      <c r="J218" s="342" t="str">
        <f>IF(ISBLANK(INDEX('Policy Characteristics'!D:D,MATCH($C218,'Policy Characteristics'!$C:$C,0))),"",INDEX('Policy Characteristics'!D:D,MATCH($C218,'Policy Characteristics'!$C:$C,0)))</f>
        <v>Electricity Imports and Exports</v>
      </c>
      <c r="K218" s="340" t="str">
        <f>IF(ISBLANK(INDEX('Policy Characteristics'!E:E,MATCH($C218,'Policy Characteristics'!$C:$C,0))),"",INDEX('Policy Characteristics'!E:E,MATCH($C218,'Policy Characteristics'!$C:$C,0)))</f>
        <v>elec change imports</v>
      </c>
      <c r="L218" s="362">
        <f>IF(ISBLANK(INDEX('Policy Characteristics'!F:F,MATCH($C218,'Policy Characteristics'!$C:$C,0))),"",INDEX('Policy Characteristics'!F:F,MATCH($C218,'Policy Characteristics'!$C:$C,0)))</f>
        <v>-1</v>
      </c>
      <c r="M218" s="362">
        <f>IF(ISBLANK(INDEX('Policy Characteristics'!G:G,MATCH($C218,'Policy Characteristics'!$C:$C,0))),"",INDEX('Policy Characteristics'!G:G,MATCH($C218,'Policy Characteristics'!$C:$C,0)))</f>
        <v>3</v>
      </c>
      <c r="N218" s="362">
        <f>IF(ISBLANK(INDEX('Policy Characteristics'!H:H,MATCH($C218,'Policy Characteristics'!$C:$C,0))),"",INDEX('Policy Characteristics'!H:H,MATCH($C218,'Policy Characteristics'!$C:$C,0)))</f>
        <v>0.02</v>
      </c>
      <c r="O218" s="340" t="str">
        <f>IF(ISBLANK(INDEX('Policy Characteristics'!I:I,MATCH($C218,'Policy Characteristics'!$C:$C,0))),"",INDEX('Policy Characteristics'!I:I,MATCH($C218,'Policy Characteristics'!$C:$C,0)))</f>
        <v>% change in imports</v>
      </c>
      <c r="P218" s="340" t="str">
        <f>IF(ISBLANK(INDEX('Policy Characteristics'!J:J,MATCH($C218,'Policy Characteristics'!$C:$C,0))),"",INDEX('Policy Characteristics'!J:J,MATCH($C218,'Policy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8" s="340" t="str">
        <f>IF(ISBLANK(INDEX('Policy Characteristics'!K:K,MATCH($C218,'Policy Characteristics'!$C:$C,0))),"",INDEX('Policy Characteristics'!K:K,MATCH($C218,'Policy Characteristics'!$C:$C,0)))</f>
        <v>electricity-sector-main.html#elec-imports</v>
      </c>
      <c r="R218" s="340" t="str">
        <f>IF(ISBLANK(INDEX('Policy Characteristics'!L:L,MATCH($C218,'Policy Characteristics'!$C:$C,0))),"",INDEX('Policy Characteristics'!L:L,MATCH($C218,'Policy Characteristics'!$C:$C,0)))</f>
        <v>electricity-imports-exports.html</v>
      </c>
    </row>
    <row r="219" spans="1:18" s="2" customFormat="1" x14ac:dyDescent="0.25">
      <c r="A219" s="340" t="str">
        <f>IF(ISBLANK(INDEX('Policy Characteristics'!A:A,MATCH($C219,'Policy Characteristics'!$C:$C,0))),"",INDEX('Policy Characteristics'!A:A,MATCH($C219,'Policy Characteristics'!$C:$C,0)))</f>
        <v>Electricity Supply</v>
      </c>
      <c r="B219" s="340" t="str">
        <f>IF(ISBLANK(INDEX('Policy Characteristics'!B:B,MATCH($C219,'Policy Characteristics'!$C:$C,0))),"",INDEX('Policy Characteristics'!B:B,MATCH($C219,'Policy Characteristics'!$C:$C,0)))</f>
        <v>Change Electricity Imports</v>
      </c>
      <c r="C219" s="344" t="str">
        <f t="shared" si="19"/>
        <v>Percent Change in Electricity Imports</v>
      </c>
      <c r="D219" s="9" t="s">
        <v>2843</v>
      </c>
      <c r="E219" s="53"/>
      <c r="F219" s="9" t="s">
        <v>2523</v>
      </c>
      <c r="G219" s="9"/>
      <c r="H219" s="56">
        <v>538</v>
      </c>
      <c r="I219" s="53" t="s">
        <v>46</v>
      </c>
      <c r="J219" s="342" t="str">
        <f>IF(ISBLANK(INDEX('Policy Characteristics'!D:D,MATCH($C219,'Policy Characteristics'!$C:$C,0))),"",INDEX('Policy Characteristics'!D:D,MATCH($C219,'Policy Characteristics'!$C:$C,0)))</f>
        <v>Electricity Imports and Exports</v>
      </c>
      <c r="K219" s="340" t="str">
        <f>IF(ISBLANK(INDEX('Policy Characteristics'!E:E,MATCH($C219,'Policy Characteristics'!$C:$C,0))),"",INDEX('Policy Characteristics'!E:E,MATCH($C219,'Policy Characteristics'!$C:$C,0)))</f>
        <v>elec change imports</v>
      </c>
      <c r="L219" s="362">
        <f>IF(ISBLANK(INDEX('Policy Characteristics'!F:F,MATCH($C219,'Policy Characteristics'!$C:$C,0))),"",INDEX('Policy Characteristics'!F:F,MATCH($C219,'Policy Characteristics'!$C:$C,0)))</f>
        <v>-1</v>
      </c>
      <c r="M219" s="362">
        <f>IF(ISBLANK(INDEX('Policy Characteristics'!G:G,MATCH($C219,'Policy Characteristics'!$C:$C,0))),"",INDEX('Policy Characteristics'!G:G,MATCH($C219,'Policy Characteristics'!$C:$C,0)))</f>
        <v>3</v>
      </c>
      <c r="N219" s="362">
        <f>IF(ISBLANK(INDEX('Policy Characteristics'!H:H,MATCH($C219,'Policy Characteristics'!$C:$C,0))),"",INDEX('Policy Characteristics'!H:H,MATCH($C219,'Policy Characteristics'!$C:$C,0)))</f>
        <v>0.02</v>
      </c>
      <c r="O219" s="340" t="str">
        <f>IF(ISBLANK(INDEX('Policy Characteristics'!I:I,MATCH($C219,'Policy Characteristics'!$C:$C,0))),"",INDEX('Policy Characteristics'!I:I,MATCH($C219,'Policy Characteristics'!$C:$C,0)))</f>
        <v>% change in imports</v>
      </c>
      <c r="P219" s="340" t="str">
        <f>IF(ISBLANK(INDEX('Policy Characteristics'!J:J,MATCH($C219,'Policy Characteristics'!$C:$C,0))),"",INDEX('Policy Characteristics'!J:J,MATCH($C219,'Policy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9" s="340" t="str">
        <f>IF(ISBLANK(INDEX('Policy Characteristics'!K:K,MATCH($C219,'Policy Characteristics'!$C:$C,0))),"",INDEX('Policy Characteristics'!K:K,MATCH($C219,'Policy Characteristics'!$C:$C,0)))</f>
        <v>electricity-sector-main.html#elec-imports</v>
      </c>
      <c r="R219" s="340" t="str">
        <f>IF(ISBLANK(INDEX('Policy Characteristics'!L:L,MATCH($C219,'Policy Characteristics'!$C:$C,0))),"",INDEX('Policy Characteristics'!L:L,MATCH($C219,'Policy Characteristics'!$C:$C,0)))</f>
        <v>electricity-imports-exports.html</v>
      </c>
    </row>
    <row r="220" spans="1:18" s="2" customFormat="1" ht="30" x14ac:dyDescent="0.25">
      <c r="A220" s="340" t="str">
        <f>IF(ISBLANK(INDEX('Policy Characteristics'!A:A,MATCH($C220,'Policy Characteristics'!$C:$C,0))),"",INDEX('Policy Characteristics'!A:A,MATCH($C220,'Policy Characteristics'!$C:$C,0)))</f>
        <v>Electricity Supply</v>
      </c>
      <c r="B220" s="340" t="str">
        <f>IF(ISBLANK(INDEX('Policy Characteristics'!B:B,MATCH($C220,'Policy Characteristics'!$C:$C,0))),"",INDEX('Policy Characteristics'!B:B,MATCH($C220,'Policy Characteristics'!$C:$C,0)))</f>
        <v>Change Electricity Imports</v>
      </c>
      <c r="C220" s="344" t="str">
        <f t="shared" si="19"/>
        <v>Percent Change in Electricity Imports</v>
      </c>
      <c r="D220" s="9" t="s">
        <v>2844</v>
      </c>
      <c r="E220" s="53"/>
      <c r="F220" s="9" t="s">
        <v>2671</v>
      </c>
      <c r="G220" s="9"/>
      <c r="H220" s="56">
        <v>539</v>
      </c>
      <c r="I220" s="53" t="s">
        <v>46</v>
      </c>
      <c r="J220" s="342" t="str">
        <f>IF(ISBLANK(INDEX('Policy Characteristics'!D:D,MATCH($C220,'Policy Characteristics'!$C:$C,0))),"",INDEX('Policy Characteristics'!D:D,MATCH($C220,'Policy Characteristics'!$C:$C,0)))</f>
        <v>Electricity Imports and Exports</v>
      </c>
      <c r="K220" s="340" t="str">
        <f>IF(ISBLANK(INDEX('Policy Characteristics'!E:E,MATCH($C220,'Policy Characteristics'!$C:$C,0))),"",INDEX('Policy Characteristics'!E:E,MATCH($C220,'Policy Characteristics'!$C:$C,0)))</f>
        <v>elec change imports</v>
      </c>
      <c r="L220" s="362">
        <f>IF(ISBLANK(INDEX('Policy Characteristics'!F:F,MATCH($C220,'Policy Characteristics'!$C:$C,0))),"",INDEX('Policy Characteristics'!F:F,MATCH($C220,'Policy Characteristics'!$C:$C,0)))</f>
        <v>-1</v>
      </c>
      <c r="M220" s="362">
        <f>IF(ISBLANK(INDEX('Policy Characteristics'!G:G,MATCH($C220,'Policy Characteristics'!$C:$C,0))),"",INDEX('Policy Characteristics'!G:G,MATCH($C220,'Policy Characteristics'!$C:$C,0)))</f>
        <v>3</v>
      </c>
      <c r="N220" s="362">
        <f>IF(ISBLANK(INDEX('Policy Characteristics'!H:H,MATCH($C220,'Policy Characteristics'!$C:$C,0))),"",INDEX('Policy Characteristics'!H:H,MATCH($C220,'Policy Characteristics'!$C:$C,0)))</f>
        <v>0.02</v>
      </c>
      <c r="O220" s="340" t="str">
        <f>IF(ISBLANK(INDEX('Policy Characteristics'!I:I,MATCH($C220,'Policy Characteristics'!$C:$C,0))),"",INDEX('Policy Characteristics'!I:I,MATCH($C220,'Policy Characteristics'!$C:$C,0)))</f>
        <v>% change in imports</v>
      </c>
      <c r="P220" s="340" t="str">
        <f>IF(ISBLANK(INDEX('Policy Characteristics'!J:J,MATCH($C220,'Policy Characteristics'!$C:$C,0))),"",INDEX('Policy Characteristics'!J:J,MATCH($C220,'Policy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20" s="340" t="str">
        <f>IF(ISBLANK(INDEX('Policy Characteristics'!K:K,MATCH($C220,'Policy Characteristics'!$C:$C,0))),"",INDEX('Policy Characteristics'!K:K,MATCH($C220,'Policy Characteristics'!$C:$C,0)))</f>
        <v>electricity-sector-main.html#elec-imports</v>
      </c>
      <c r="R220" s="340" t="str">
        <f>IF(ISBLANK(INDEX('Policy Characteristics'!L:L,MATCH($C220,'Policy Characteristics'!$C:$C,0))),"",INDEX('Policy Characteristics'!L:L,MATCH($C220,'Policy Characteristics'!$C:$C,0)))</f>
        <v>electricity-imports-exports.html</v>
      </c>
    </row>
    <row r="221" spans="1:18" s="2" customFormat="1" ht="30" x14ac:dyDescent="0.25">
      <c r="A221" s="340" t="str">
        <f>IF(ISBLANK(INDEX('Policy Characteristics'!A:A,MATCH($C221,'Policy Characteristics'!$C:$C,0))),"",INDEX('Policy Characteristics'!A:A,MATCH($C221,'Policy Characteristics'!$C:$C,0)))</f>
        <v>Electricity Supply</v>
      </c>
      <c r="B221" s="340" t="str">
        <f>IF(ISBLANK(INDEX('Policy Characteristics'!B:B,MATCH($C221,'Policy Characteristics'!$C:$C,0))),"",INDEX('Policy Characteristics'!B:B,MATCH($C221,'Policy Characteristics'!$C:$C,0)))</f>
        <v>Change Electricity Imports</v>
      </c>
      <c r="C221" s="344" t="str">
        <f t="shared" si="19"/>
        <v>Percent Change in Electricity Imports</v>
      </c>
      <c r="D221" s="9" t="s">
        <v>2845</v>
      </c>
      <c r="E221" s="53"/>
      <c r="F221" s="9" t="s">
        <v>2525</v>
      </c>
      <c r="G221" s="9"/>
      <c r="H221" s="56">
        <v>540</v>
      </c>
      <c r="I221" s="53" t="s">
        <v>46</v>
      </c>
      <c r="J221" s="342" t="str">
        <f>IF(ISBLANK(INDEX('Policy Characteristics'!D:D,MATCH($C221,'Policy Characteristics'!$C:$C,0))),"",INDEX('Policy Characteristics'!D:D,MATCH($C221,'Policy Characteristics'!$C:$C,0)))</f>
        <v>Electricity Imports and Exports</v>
      </c>
      <c r="K221" s="340" t="str">
        <f>IF(ISBLANK(INDEX('Policy Characteristics'!E:E,MATCH($C221,'Policy Characteristics'!$C:$C,0))),"",INDEX('Policy Characteristics'!E:E,MATCH($C221,'Policy Characteristics'!$C:$C,0)))</f>
        <v>elec change imports</v>
      </c>
      <c r="L221" s="362">
        <f>IF(ISBLANK(INDEX('Policy Characteristics'!F:F,MATCH($C221,'Policy Characteristics'!$C:$C,0))),"",INDEX('Policy Characteristics'!F:F,MATCH($C221,'Policy Characteristics'!$C:$C,0)))</f>
        <v>-1</v>
      </c>
      <c r="M221" s="362">
        <f>IF(ISBLANK(INDEX('Policy Characteristics'!G:G,MATCH($C221,'Policy Characteristics'!$C:$C,0))),"",INDEX('Policy Characteristics'!G:G,MATCH($C221,'Policy Characteristics'!$C:$C,0)))</f>
        <v>3</v>
      </c>
      <c r="N221" s="362">
        <f>IF(ISBLANK(INDEX('Policy Characteristics'!H:H,MATCH($C221,'Policy Characteristics'!$C:$C,0))),"",INDEX('Policy Characteristics'!H:H,MATCH($C221,'Policy Characteristics'!$C:$C,0)))</f>
        <v>0.02</v>
      </c>
      <c r="O221" s="340" t="str">
        <f>IF(ISBLANK(INDEX('Policy Characteristics'!I:I,MATCH($C221,'Policy Characteristics'!$C:$C,0))),"",INDEX('Policy Characteristics'!I:I,MATCH($C221,'Policy Characteristics'!$C:$C,0)))</f>
        <v>% change in imports</v>
      </c>
      <c r="P221" s="340" t="str">
        <f>IF(ISBLANK(INDEX('Policy Characteristics'!J:J,MATCH($C221,'Policy Characteristics'!$C:$C,0))),"",INDEX('Policy Characteristics'!J:J,MATCH($C221,'Policy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21" s="340" t="str">
        <f>IF(ISBLANK(INDEX('Policy Characteristics'!K:K,MATCH($C221,'Policy Characteristics'!$C:$C,0))),"",INDEX('Policy Characteristics'!K:K,MATCH($C221,'Policy Characteristics'!$C:$C,0)))</f>
        <v>electricity-sector-main.html#elec-imports</v>
      </c>
      <c r="R221" s="340" t="str">
        <f>IF(ISBLANK(INDEX('Policy Characteristics'!L:L,MATCH($C221,'Policy Characteristics'!$C:$C,0))),"",INDEX('Policy Characteristics'!L:L,MATCH($C221,'Policy Characteristics'!$C:$C,0)))</f>
        <v>electricity-imports-exports.html</v>
      </c>
    </row>
    <row r="222" spans="1:18" x14ac:dyDescent="0.25">
      <c r="A222" s="340" t="str">
        <f>IF(ISBLANK(INDEX('Policy Characteristics'!A:A,MATCH($C222,'Policy Characteristics'!$C:$C,0))),"",INDEX('Policy Characteristics'!A:A,MATCH($C222,'Policy Characteristics'!$C:$C,0)))</f>
        <v>Electricity Supply</v>
      </c>
      <c r="B222" s="340" t="str">
        <f>IF(ISBLANK(INDEX('Policy Characteristics'!B:B,MATCH($C222,'Policy Characteristics'!$C:$C,0))),"",INDEX('Policy Characteristics'!B:B,MATCH($C222,'Policy Characteristics'!$C:$C,0)))</f>
        <v>Non BAU Guaranteed Dispatch</v>
      </c>
      <c r="C222" s="345" t="s">
        <v>318</v>
      </c>
      <c r="D222" s="53"/>
      <c r="E222" s="53"/>
      <c r="F222" s="53"/>
      <c r="G222" s="53"/>
      <c r="H222" s="54">
        <v>619</v>
      </c>
      <c r="I222" s="53" t="s">
        <v>46</v>
      </c>
      <c r="J222" s="342" t="str">
        <f>IF(ISBLANK(INDEX('Policy Characteristics'!D:D,MATCH($C222,'Policy Characteristics'!$C:$C,0))),"",INDEX('Policy Characteristics'!D:D,MATCH($C222,'Policy Characteristics'!$C:$C,0)))</f>
        <v>Non BAU Guaranteed Dispatch</v>
      </c>
      <c r="K222" s="340" t="str">
        <f>IF(ISBLANK(INDEX('Policy Characteristics'!E:E,MATCH($C222,'Policy Characteristics'!$C:$C,0))),"",INDEX('Policy Characteristics'!E:E,MATCH($C222,'Policy Characteristics'!$C:$C,0)))</f>
        <v>elec non BAU guaranteed dispatch</v>
      </c>
      <c r="L222" s="340">
        <f>IF(ISBLANK(INDEX('Policy Characteristics'!F:F,MATCH($C222,'Policy Characteristics'!$C:$C,0))),"",INDEX('Policy Characteristics'!F:F,MATCH($C222,'Policy Characteristics'!$C:$C,0)))</f>
        <v>0</v>
      </c>
      <c r="M222" s="340">
        <f>IF(ISBLANK(INDEX('Policy Characteristics'!G:G,MATCH($C222,'Policy Characteristics'!$C:$C,0))),"",INDEX('Policy Characteristics'!G:G,MATCH($C222,'Policy Characteristics'!$C:$C,0)))</f>
        <v>0</v>
      </c>
      <c r="N222" s="340" t="str">
        <f>IF(ISBLANK(INDEX('Policy Characteristics'!H:H,MATCH($C222,'Policy Characteristics'!$C:$C,0))),"",INDEX('Policy Characteristics'!H:H,MATCH($C222,'Policy Characteristics'!$C:$C,0)))</f>
        <v/>
      </c>
      <c r="O222" s="340" t="str">
        <f>IF(ISBLANK(INDEX('Policy Characteristics'!I:I,MATCH($C222,'Policy Characteristics'!$C:$C,0))),"",INDEX('Policy Characteristics'!I:I,MATCH($C222,'Policy Characteristics'!$C:$C,0)))</f>
        <v/>
      </c>
      <c r="P222" s="340" t="str">
        <f>IF(ISBLANK(INDEX('Policy Characteristics'!J:J,MATCH($C222,'Policy Characteristics'!$C:$C,0))),"",INDEX('Policy Characteristics'!J:J,MATCH($C222,'Policy Characteristics'!$C:$C,0)))</f>
        <v>**Description:**0</v>
      </c>
      <c r="Q222" s="340" t="str">
        <f>IF(ISBLANK(INDEX('Policy Characteristics'!K:K,MATCH($C222,'Policy Characteristics'!$C:$C,0))),"",INDEX('Policy Characteristics'!K:K,MATCH($C222,'Policy Characteristics'!$C:$C,0)))</f>
        <v/>
      </c>
      <c r="R222" s="340" t="str">
        <f>IF(ISBLANK(INDEX('Policy Characteristics'!L:L,MATCH($C222,'Policy Characteristics'!$C:$C,0))),"",INDEX('Policy Characteristics'!L:L,MATCH($C222,'Policy Characteristics'!$C:$C,0)))</f>
        <v/>
      </c>
    </row>
    <row r="223" spans="1:18" x14ac:dyDescent="0.25">
      <c r="A223" s="340" t="str">
        <f>IF(ISBLANK(INDEX('Policy Characteristics'!A:A,MATCH($C223,'Policy Characteristics'!$C:$C,0))),"",INDEX('Policy Characteristics'!A:A,MATCH($C223,'Policy Characteristics'!$C:$C,0)))</f>
        <v>Electricity Supply</v>
      </c>
      <c r="B223" s="340" t="str">
        <f>IF(ISBLANK(INDEX('Policy Characteristics'!B:B,MATCH($C223,'Policy Characteristics'!$C:$C,0))),"",INDEX('Policy Characteristics'!B:B,MATCH($C223,'Policy Characteristics'!$C:$C,0)))</f>
        <v>Demand Response</v>
      </c>
      <c r="C223" s="345" t="s">
        <v>29</v>
      </c>
      <c r="D223" s="53"/>
      <c r="E223" s="53"/>
      <c r="F223" s="53"/>
      <c r="G223" s="53"/>
      <c r="H223" s="54">
        <v>30</v>
      </c>
      <c r="I223" s="53" t="s">
        <v>45</v>
      </c>
      <c r="J223" s="342" t="str">
        <f>IF(ISBLANK(INDEX('Policy Characteristics'!D:D,MATCH($C223,'Policy Characteristics'!$C:$C,0))),"",INDEX('Policy Characteristics'!D:D,MATCH($C223,'Policy Characteristics'!$C:$C,0)))</f>
        <v>Demand Response</v>
      </c>
      <c r="K223" s="340" t="str">
        <f>IF(ISBLANK(INDEX('Policy Characteristics'!E:E,MATCH($C223,'Policy Characteristics'!$C:$C,0))),"",INDEX('Policy Characteristics'!E:E,MATCH($C223,'Policy Characteristics'!$C:$C,0)))</f>
        <v>elec demand response</v>
      </c>
      <c r="L223" s="362">
        <f>IF(ISBLANK(INDEX('Policy Characteristics'!F:F,MATCH($C223,'Policy Characteristics'!$C:$C,0))),"",INDEX('Policy Characteristics'!F:F,MATCH($C223,'Policy Characteristics'!$C:$C,0)))</f>
        <v>0</v>
      </c>
      <c r="M223" s="362">
        <f>IF(ISBLANK(INDEX('Policy Characteristics'!G:G,MATCH($C223,'Policy Characteristics'!$C:$C,0))),"",INDEX('Policy Characteristics'!G:G,MATCH($C223,'Policy Characteristics'!$C:$C,0)))</f>
        <v>1</v>
      </c>
      <c r="N223" s="362">
        <f>IF(ISBLANK(INDEX('Policy Characteristics'!H:H,MATCH($C223,'Policy Characteristics'!$C:$C,0))),"",INDEX('Policy Characteristics'!H:H,MATCH($C223,'Policy Characteristics'!$C:$C,0)))</f>
        <v>0.01</v>
      </c>
      <c r="O223" s="340" t="str">
        <f>IF(ISBLANK(INDEX('Policy Characteristics'!I:I,MATCH($C223,'Policy Characteristics'!$C:$C,0))),"",INDEX('Policy Characteristics'!I:I,MATCH($C223,'Policy Characteristics'!$C:$C,0)))</f>
        <v>% of potential achieved</v>
      </c>
      <c r="P223" s="340"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For Oregon, a 100% setting provides for an additional 184 MW of demand response capacity in 2050 (on top of a BAU quantity of 59 MW).</v>
      </c>
      <c r="Q223" s="340" t="str">
        <f>IF(ISBLANK(INDEX('Policy Characteristics'!K:K,MATCH($C223,'Policy Characteristics'!$C:$C,0))),"",INDEX('Policy Characteristics'!K:K,MATCH($C223,'Policy Characteristics'!$C:$C,0)))</f>
        <v>electricity-sector-main.html#dr</v>
      </c>
      <c r="R223" s="340" t="str">
        <f>IF(ISBLANK(INDEX('Policy Characteristics'!L:L,MATCH($C223,'Policy Characteristics'!$C:$C,0))),"",INDEX('Policy Characteristics'!L:L,MATCH($C223,'Policy Characteristics'!$C:$C,0)))</f>
        <v>demand-response.html</v>
      </c>
    </row>
    <row r="224" spans="1:18" x14ac:dyDescent="0.25">
      <c r="A224" s="340" t="str">
        <f>IF(ISBLANK(INDEX('Policy Characteristics'!A:A,MATCH($C224,'Policy Characteristics'!$C:$C,0))),"",INDEX('Policy Characteristics'!A:A,MATCH($C224,'Policy Characteristics'!$C:$C,0)))</f>
        <v>Electricity Supply</v>
      </c>
      <c r="B224" s="340" t="str">
        <f>IF(ISBLANK(INDEX('Policy Characteristics'!B:B,MATCH($C224,'Policy Characteristics'!$C:$C,0))),"",INDEX('Policy Characteristics'!B:B,MATCH($C224,'Policy Characteristics'!$C:$C,0)))</f>
        <v>Early Retirement of Power Plants</v>
      </c>
      <c r="C224" s="345" t="s">
        <v>132</v>
      </c>
      <c r="D224" s="53" t="s">
        <v>470</v>
      </c>
      <c r="E224" s="53"/>
      <c r="F224" s="53" t="s">
        <v>469</v>
      </c>
      <c r="G224" s="53"/>
      <c r="H224" s="54">
        <v>31</v>
      </c>
      <c r="I224" s="53" t="s">
        <v>45</v>
      </c>
      <c r="J224" s="342" t="str">
        <f>IF(ISBLANK(INDEX('Policy Characteristics'!D:D,MATCH($C224,'Policy Characteristics'!$C:$C,0))),"",INDEX('Policy Characteristics'!D:D,MATCH($C224,'Policy Characteristics'!$C:$C,0)))</f>
        <v>Early Retirement of Power Plants</v>
      </c>
      <c r="K224" s="340" t="str">
        <f>IF(ISBLANK(INDEX('Policy Characteristics'!E:E,MATCH($C224,'Policy Characteristics'!$C:$C,0))),"",INDEX('Policy Characteristics'!E:E,MATCH($C224,'Policy Characteristics'!$C:$C,0)))</f>
        <v>elec early retirement</v>
      </c>
      <c r="L224" s="340">
        <f>IF(ISBLANK(INDEX('Policy Characteristics'!F:F,MATCH($C224,'Policy Characteristics'!$C:$C,0))),"",INDEX('Policy Characteristics'!F:F,MATCH($C224,'Policy Characteristics'!$C:$C,0)))</f>
        <v>0</v>
      </c>
      <c r="M224" s="340">
        <f>IF(ISBLANK(INDEX('Policy Characteristics'!G:G,MATCH($C224,'Policy Characteristics'!$C:$C,0))),"",INDEX('Policy Characteristics'!G:G,MATCH($C224,'Policy Characteristics'!$C:$C,0)))</f>
        <v>25000</v>
      </c>
      <c r="N224" s="340">
        <f>IF(ISBLANK(INDEX('Policy Characteristics'!H:H,MATCH($C224,'Policy Characteristics'!$C:$C,0))),"",INDEX('Policy Characteristics'!H:H,MATCH($C224,'Policy Characteristics'!$C:$C,0)))</f>
        <v>500</v>
      </c>
      <c r="O224" s="340" t="str">
        <f>IF(ISBLANK(INDEX('Policy Characteristics'!I:I,MATCH($C224,'Policy Characteristics'!$C:$C,0))),"",INDEX('Policy Characteristics'!I:I,MATCH($C224,'Policy Characteristics'!$C:$C,0)))</f>
        <v>MW/year</v>
      </c>
      <c r="P224" s="340"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4" s="340" t="str">
        <f>IF(ISBLANK(INDEX('Policy Characteristics'!K:K,MATCH($C224,'Policy Characteristics'!$C:$C,0))),"",INDEX('Policy Characteristics'!K:K,MATCH($C224,'Policy Characteristics'!$C:$C,0)))</f>
        <v>electricity-sector-main.html#early-ret</v>
      </c>
      <c r="R224" s="340" t="str">
        <f>IF(ISBLANK(INDEX('Policy Characteristics'!L:L,MATCH($C224,'Policy Characteristics'!$C:$C,0))),"",INDEX('Policy Characteristics'!L:L,MATCH($C224,'Policy Characteristics'!$C:$C,0)))</f>
        <v>early-retirement-of-power-plants.html</v>
      </c>
    </row>
    <row r="225" spans="1:18" ht="30" x14ac:dyDescent="0.25">
      <c r="A225" s="340" t="str">
        <f>IF(ISBLANK(INDEX('Policy Characteristics'!A:A,MATCH($C225,'Policy Characteristics'!$C:$C,0))),"",INDEX('Policy Characteristics'!A:A,MATCH($C225,'Policy Characteristics'!$C:$C,0)))</f>
        <v>Electricity Supply</v>
      </c>
      <c r="B225" s="340" t="str">
        <f>IF(ISBLANK(INDEX('Policy Characteristics'!B:B,MATCH($C225,'Policy Characteristics'!$C:$C,0))),"",INDEX('Policy Characteristics'!B:B,MATCH($C225,'Policy Characteristics'!$C:$C,0)))</f>
        <v>Early Retirement of Power Plants</v>
      </c>
      <c r="C225" s="344" t="str">
        <f t="shared" ref="C225:C239" si="20">C$224</f>
        <v>Annual Additional Capacity Retired due to Early Retirement Policy</v>
      </c>
      <c r="D225" s="9" t="s">
        <v>326</v>
      </c>
      <c r="E225" s="53"/>
      <c r="F225" s="9" t="s">
        <v>327</v>
      </c>
      <c r="G225" s="53"/>
      <c r="H225" s="54">
        <v>620</v>
      </c>
      <c r="I225" s="53" t="s">
        <v>45</v>
      </c>
      <c r="J225" s="342" t="str">
        <f>IF(ISBLANK(INDEX('Policy Characteristics'!D:D,MATCH($C225,'Policy Characteristics'!$C:$C,0))),"",INDEX('Policy Characteristics'!D:D,MATCH($C225,'Policy Characteristics'!$C:$C,0)))</f>
        <v>Early Retirement of Power Plants</v>
      </c>
      <c r="K225" s="340" t="str">
        <f>IF(ISBLANK(INDEX('Policy Characteristics'!E:E,MATCH($C225,'Policy Characteristics'!$C:$C,0))),"",INDEX('Policy Characteristics'!E:E,MATCH($C225,'Policy Characteristics'!$C:$C,0)))</f>
        <v>elec early retirement</v>
      </c>
      <c r="L225" s="340">
        <f>IF(ISBLANK(INDEX('Policy Characteristics'!F:F,MATCH($C225,'Policy Characteristics'!$C:$C,0))),"",INDEX('Policy Characteristics'!F:F,MATCH($C225,'Policy Characteristics'!$C:$C,0)))</f>
        <v>0</v>
      </c>
      <c r="M225" s="340">
        <f>IF(ISBLANK(INDEX('Policy Characteristics'!G:G,MATCH($C225,'Policy Characteristics'!$C:$C,0))),"",INDEX('Policy Characteristics'!G:G,MATCH($C225,'Policy Characteristics'!$C:$C,0)))</f>
        <v>25000</v>
      </c>
      <c r="N225" s="340">
        <f>IF(ISBLANK(INDEX('Policy Characteristics'!H:H,MATCH($C225,'Policy Characteristics'!$C:$C,0))),"",INDEX('Policy Characteristics'!H:H,MATCH($C225,'Policy Characteristics'!$C:$C,0)))</f>
        <v>500</v>
      </c>
      <c r="O225" s="340" t="str">
        <f>IF(ISBLANK(INDEX('Policy Characteristics'!I:I,MATCH($C225,'Policy Characteristics'!$C:$C,0))),"",INDEX('Policy Characteristics'!I:I,MATCH($C225,'Policy Characteristics'!$C:$C,0)))</f>
        <v>MW/year</v>
      </c>
      <c r="P225" s="340"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5" s="340" t="str">
        <f>IF(ISBLANK(INDEX('Policy Characteristics'!K:K,MATCH($C225,'Policy Characteristics'!$C:$C,0))),"",INDEX('Policy Characteristics'!K:K,MATCH($C225,'Policy Characteristics'!$C:$C,0)))</f>
        <v>electricity-sector-main.html#early-ret</v>
      </c>
      <c r="R225" s="340" t="str">
        <f>IF(ISBLANK(INDEX('Policy Characteristics'!L:L,MATCH($C225,'Policy Characteristics'!$C:$C,0))),"",INDEX('Policy Characteristics'!L:L,MATCH($C225,'Policy Characteristics'!$C:$C,0)))</f>
        <v>early-retirement-of-power-plants.html</v>
      </c>
    </row>
    <row r="226" spans="1:18" x14ac:dyDescent="0.25">
      <c r="A226" s="340" t="str">
        <f>IF(ISBLANK(INDEX('Policy Characteristics'!A:A,MATCH($C226,'Policy Characteristics'!$C:$C,0))),"",INDEX('Policy Characteristics'!A:A,MATCH($C226,'Policy Characteristics'!$C:$C,0)))</f>
        <v>Electricity Supply</v>
      </c>
      <c r="B226" s="340" t="str">
        <f>IF(ISBLANK(INDEX('Policy Characteristics'!B:B,MATCH($C226,'Policy Characteristics'!$C:$C,0))),"",INDEX('Policy Characteristics'!B:B,MATCH($C226,'Policy Characteristics'!$C:$C,0)))</f>
        <v>Early Retirement of Power Plants</v>
      </c>
      <c r="C226" s="344" t="str">
        <f t="shared" si="20"/>
        <v>Annual Additional Capacity Retired due to Early Retirement Policy</v>
      </c>
      <c r="D226" s="9" t="s">
        <v>79</v>
      </c>
      <c r="E226" s="53"/>
      <c r="F226" s="9" t="s">
        <v>93</v>
      </c>
      <c r="G226" s="53"/>
      <c r="H226" s="54">
        <v>32</v>
      </c>
      <c r="I226" s="53" t="s">
        <v>45</v>
      </c>
      <c r="J226" s="342" t="str">
        <f>IF(ISBLANK(INDEX('Policy Characteristics'!D:D,MATCH($C226,'Policy Characteristics'!$C:$C,0))),"",INDEX('Policy Characteristics'!D:D,MATCH($C226,'Policy Characteristics'!$C:$C,0)))</f>
        <v>Early Retirement of Power Plants</v>
      </c>
      <c r="K226" s="340" t="str">
        <f>IF(ISBLANK(INDEX('Policy Characteristics'!E:E,MATCH($C226,'Policy Characteristics'!$C:$C,0))),"",INDEX('Policy Characteristics'!E:E,MATCH($C226,'Policy Characteristics'!$C:$C,0)))</f>
        <v>elec early retirement</v>
      </c>
      <c r="L226" s="340">
        <f>IF(ISBLANK(INDEX('Policy Characteristics'!F:F,MATCH($C226,'Policy Characteristics'!$C:$C,0))),"",INDEX('Policy Characteristics'!F:F,MATCH($C226,'Policy Characteristics'!$C:$C,0)))</f>
        <v>0</v>
      </c>
      <c r="M226" s="340">
        <f>IF(ISBLANK(INDEX('Policy Characteristics'!G:G,MATCH($C226,'Policy Characteristics'!$C:$C,0))),"",INDEX('Policy Characteristics'!G:G,MATCH($C226,'Policy Characteristics'!$C:$C,0)))</f>
        <v>25000</v>
      </c>
      <c r="N226" s="340">
        <f>IF(ISBLANK(INDEX('Policy Characteristics'!H:H,MATCH($C226,'Policy Characteristics'!$C:$C,0))),"",INDEX('Policy Characteristics'!H:H,MATCH($C226,'Policy Characteristics'!$C:$C,0)))</f>
        <v>500</v>
      </c>
      <c r="O226" s="340" t="str">
        <f>IF(ISBLANK(INDEX('Policy Characteristics'!I:I,MATCH($C226,'Policy Characteristics'!$C:$C,0))),"",INDEX('Policy Characteristics'!I:I,MATCH($C226,'Policy Characteristics'!$C:$C,0)))</f>
        <v>MW/year</v>
      </c>
      <c r="P226" s="340"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6" s="340" t="str">
        <f>IF(ISBLANK(INDEX('Policy Characteristics'!K:K,MATCH($C226,'Policy Characteristics'!$C:$C,0))),"",INDEX('Policy Characteristics'!K:K,MATCH($C226,'Policy Characteristics'!$C:$C,0)))</f>
        <v>electricity-sector-main.html#early-ret</v>
      </c>
      <c r="R226" s="340" t="str">
        <f>IF(ISBLANK(INDEX('Policy Characteristics'!L:L,MATCH($C226,'Policy Characteristics'!$C:$C,0))),"",INDEX('Policy Characteristics'!L:L,MATCH($C226,'Policy Characteristics'!$C:$C,0)))</f>
        <v>early-retirement-of-power-plants.html</v>
      </c>
    </row>
    <row r="227" spans="1:18" x14ac:dyDescent="0.25">
      <c r="A227" s="340" t="str">
        <f>IF(ISBLANK(INDEX('Policy Characteristics'!A:A,MATCH($C227,'Policy Characteristics'!$C:$C,0))),"",INDEX('Policy Characteristics'!A:A,MATCH($C227,'Policy Characteristics'!$C:$C,0)))</f>
        <v>Electricity Supply</v>
      </c>
      <c r="B227" s="340" t="str">
        <f>IF(ISBLANK(INDEX('Policy Characteristics'!B:B,MATCH($C227,'Policy Characteristics'!$C:$C,0))),"",INDEX('Policy Characteristics'!B:B,MATCH($C227,'Policy Characteristics'!$C:$C,0)))</f>
        <v>Early Retirement of Power Plants</v>
      </c>
      <c r="C227" s="344" t="str">
        <f t="shared" si="20"/>
        <v>Annual Additional Capacity Retired due to Early Retirement Policy</v>
      </c>
      <c r="D227" s="9" t="s">
        <v>80</v>
      </c>
      <c r="E227" s="53"/>
      <c r="F227" s="9" t="s">
        <v>94</v>
      </c>
      <c r="G227" s="53"/>
      <c r="H227" s="54">
        <v>621</v>
      </c>
      <c r="I227" s="53" t="s">
        <v>46</v>
      </c>
      <c r="J227" s="342" t="str">
        <f>IF(ISBLANK(INDEX('Policy Characteristics'!D:D,MATCH($C227,'Policy Characteristics'!$C:$C,0))),"",INDEX('Policy Characteristics'!D:D,MATCH($C227,'Policy Characteristics'!$C:$C,0)))</f>
        <v>Early Retirement of Power Plants</v>
      </c>
      <c r="K227" s="340" t="str">
        <f>IF(ISBLANK(INDEX('Policy Characteristics'!E:E,MATCH($C227,'Policy Characteristics'!$C:$C,0))),"",INDEX('Policy Characteristics'!E:E,MATCH($C227,'Policy Characteristics'!$C:$C,0)))</f>
        <v>elec early retirement</v>
      </c>
      <c r="L227" s="340">
        <f>IF(ISBLANK(INDEX('Policy Characteristics'!F:F,MATCH($C227,'Policy Characteristics'!$C:$C,0))),"",INDEX('Policy Characteristics'!F:F,MATCH($C227,'Policy Characteristics'!$C:$C,0)))</f>
        <v>0</v>
      </c>
      <c r="M227" s="340">
        <f>IF(ISBLANK(INDEX('Policy Characteristics'!G:G,MATCH($C227,'Policy Characteristics'!$C:$C,0))),"",INDEX('Policy Characteristics'!G:G,MATCH($C227,'Policy Characteristics'!$C:$C,0)))</f>
        <v>25000</v>
      </c>
      <c r="N227" s="340">
        <f>IF(ISBLANK(INDEX('Policy Characteristics'!H:H,MATCH($C227,'Policy Characteristics'!$C:$C,0))),"",INDEX('Policy Characteristics'!H:H,MATCH($C227,'Policy Characteristics'!$C:$C,0)))</f>
        <v>500</v>
      </c>
      <c r="O227" s="340" t="str">
        <f>IF(ISBLANK(INDEX('Policy Characteristics'!I:I,MATCH($C227,'Policy Characteristics'!$C:$C,0))),"",INDEX('Policy Characteristics'!I:I,MATCH($C227,'Policy Characteristics'!$C:$C,0)))</f>
        <v>MW/year</v>
      </c>
      <c r="P227" s="340"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7" s="340" t="str">
        <f>IF(ISBLANK(INDEX('Policy Characteristics'!K:K,MATCH($C227,'Policy Characteristics'!$C:$C,0))),"",INDEX('Policy Characteristics'!K:K,MATCH($C227,'Policy Characteristics'!$C:$C,0)))</f>
        <v>electricity-sector-main.html#early-ret</v>
      </c>
      <c r="R227" s="340" t="str">
        <f>IF(ISBLANK(INDEX('Policy Characteristics'!L:L,MATCH($C227,'Policy Characteristics'!$C:$C,0))),"",INDEX('Policy Characteristics'!L:L,MATCH($C227,'Policy Characteristics'!$C:$C,0)))</f>
        <v>early-retirement-of-power-plants.html</v>
      </c>
    </row>
    <row r="228" spans="1:18" x14ac:dyDescent="0.25">
      <c r="A228" s="340" t="str">
        <f>IF(ISBLANK(INDEX('Policy Characteristics'!A:A,MATCH($C228,'Policy Characteristics'!$C:$C,0))),"",INDEX('Policy Characteristics'!A:A,MATCH($C228,'Policy Characteristics'!$C:$C,0)))</f>
        <v>Electricity Supply</v>
      </c>
      <c r="B228" s="340" t="str">
        <f>IF(ISBLANK(INDEX('Policy Characteristics'!B:B,MATCH($C228,'Policy Characteristics'!$C:$C,0))),"",INDEX('Policy Characteristics'!B:B,MATCH($C228,'Policy Characteristics'!$C:$C,0)))</f>
        <v>Early Retirement of Power Plants</v>
      </c>
      <c r="C228" s="344" t="str">
        <f t="shared" si="20"/>
        <v>Annual Additional Capacity Retired due to Early Retirement Policy</v>
      </c>
      <c r="D228" s="9" t="s">
        <v>471</v>
      </c>
      <c r="E228" s="53"/>
      <c r="F228" s="9" t="s">
        <v>474</v>
      </c>
      <c r="G228" s="53"/>
      <c r="H228" s="54">
        <v>622</v>
      </c>
      <c r="I228" s="53" t="s">
        <v>46</v>
      </c>
      <c r="J228" s="342" t="str">
        <f>IF(ISBLANK(INDEX('Policy Characteristics'!D:D,MATCH($C228,'Policy Characteristics'!$C:$C,0))),"",INDEX('Policy Characteristics'!D:D,MATCH($C228,'Policy Characteristics'!$C:$C,0)))</f>
        <v>Early Retirement of Power Plants</v>
      </c>
      <c r="K228" s="340" t="str">
        <f>IF(ISBLANK(INDEX('Policy Characteristics'!E:E,MATCH($C228,'Policy Characteristics'!$C:$C,0))),"",INDEX('Policy Characteristics'!E:E,MATCH($C228,'Policy Characteristics'!$C:$C,0)))</f>
        <v>elec early retirement</v>
      </c>
      <c r="L228" s="340">
        <f>IF(ISBLANK(INDEX('Policy Characteristics'!F:F,MATCH($C228,'Policy Characteristics'!$C:$C,0))),"",INDEX('Policy Characteristics'!F:F,MATCH($C228,'Policy Characteristics'!$C:$C,0)))</f>
        <v>0</v>
      </c>
      <c r="M228" s="340">
        <f>IF(ISBLANK(INDEX('Policy Characteristics'!G:G,MATCH($C228,'Policy Characteristics'!$C:$C,0))),"",INDEX('Policy Characteristics'!G:G,MATCH($C228,'Policy Characteristics'!$C:$C,0)))</f>
        <v>25000</v>
      </c>
      <c r="N228" s="340">
        <f>IF(ISBLANK(INDEX('Policy Characteristics'!H:H,MATCH($C228,'Policy Characteristics'!$C:$C,0))),"",INDEX('Policy Characteristics'!H:H,MATCH($C228,'Policy Characteristics'!$C:$C,0)))</f>
        <v>500</v>
      </c>
      <c r="O228" s="340" t="str">
        <f>IF(ISBLANK(INDEX('Policy Characteristics'!I:I,MATCH($C228,'Policy Characteristics'!$C:$C,0))),"",INDEX('Policy Characteristics'!I:I,MATCH($C228,'Policy Characteristics'!$C:$C,0)))</f>
        <v>MW/year</v>
      </c>
      <c r="P228" s="340"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8" s="340" t="str">
        <f>IF(ISBLANK(INDEX('Policy Characteristics'!K:K,MATCH($C228,'Policy Characteristics'!$C:$C,0))),"",INDEX('Policy Characteristics'!K:K,MATCH($C228,'Policy Characteristics'!$C:$C,0)))</f>
        <v>electricity-sector-main.html#early-ret</v>
      </c>
      <c r="R228" s="340" t="str">
        <f>IF(ISBLANK(INDEX('Policy Characteristics'!L:L,MATCH($C228,'Policy Characteristics'!$C:$C,0))),"",INDEX('Policy Characteristics'!L:L,MATCH($C228,'Policy Characteristics'!$C:$C,0)))</f>
        <v>early-retirement-of-power-plants.html</v>
      </c>
    </row>
    <row r="229" spans="1:18" x14ac:dyDescent="0.25">
      <c r="A229" s="340" t="str">
        <f>IF(ISBLANK(INDEX('Policy Characteristics'!A:A,MATCH($C229,'Policy Characteristics'!$C:$C,0))),"",INDEX('Policy Characteristics'!A:A,MATCH($C229,'Policy Characteristics'!$C:$C,0)))</f>
        <v>Electricity Supply</v>
      </c>
      <c r="B229" s="340" t="str">
        <f>IF(ISBLANK(INDEX('Policy Characteristics'!B:B,MATCH($C229,'Policy Characteristics'!$C:$C,0))),"",INDEX('Policy Characteristics'!B:B,MATCH($C229,'Policy Characteristics'!$C:$C,0)))</f>
        <v>Early Retirement of Power Plants</v>
      </c>
      <c r="C229" s="344" t="str">
        <f t="shared" si="20"/>
        <v>Annual Additional Capacity Retired due to Early Retirement Policy</v>
      </c>
      <c r="D229" s="9" t="s">
        <v>81</v>
      </c>
      <c r="E229" s="53"/>
      <c r="F229" s="9" t="s">
        <v>95</v>
      </c>
      <c r="G229" s="53"/>
      <c r="H229" s="54">
        <v>623</v>
      </c>
      <c r="I229" s="53" t="s">
        <v>46</v>
      </c>
      <c r="J229" s="342" t="str">
        <f>IF(ISBLANK(INDEX('Policy Characteristics'!D:D,MATCH($C229,'Policy Characteristics'!$C:$C,0))),"",INDEX('Policy Characteristics'!D:D,MATCH($C229,'Policy Characteristics'!$C:$C,0)))</f>
        <v>Early Retirement of Power Plants</v>
      </c>
      <c r="K229" s="340" t="str">
        <f>IF(ISBLANK(INDEX('Policy Characteristics'!E:E,MATCH($C229,'Policy Characteristics'!$C:$C,0))),"",INDEX('Policy Characteristics'!E:E,MATCH($C229,'Policy Characteristics'!$C:$C,0)))</f>
        <v>elec early retirement</v>
      </c>
      <c r="L229" s="340">
        <f>IF(ISBLANK(INDEX('Policy Characteristics'!F:F,MATCH($C229,'Policy Characteristics'!$C:$C,0))),"",INDEX('Policy Characteristics'!F:F,MATCH($C229,'Policy Characteristics'!$C:$C,0)))</f>
        <v>0</v>
      </c>
      <c r="M229" s="340">
        <f>IF(ISBLANK(INDEX('Policy Characteristics'!G:G,MATCH($C229,'Policy Characteristics'!$C:$C,0))),"",INDEX('Policy Characteristics'!G:G,MATCH($C229,'Policy Characteristics'!$C:$C,0)))</f>
        <v>25000</v>
      </c>
      <c r="N229" s="340">
        <f>IF(ISBLANK(INDEX('Policy Characteristics'!H:H,MATCH($C229,'Policy Characteristics'!$C:$C,0))),"",INDEX('Policy Characteristics'!H:H,MATCH($C229,'Policy Characteristics'!$C:$C,0)))</f>
        <v>500</v>
      </c>
      <c r="O229" s="340" t="str">
        <f>IF(ISBLANK(INDEX('Policy Characteristics'!I:I,MATCH($C229,'Policy Characteristics'!$C:$C,0))),"",INDEX('Policy Characteristics'!I:I,MATCH($C229,'Policy Characteristics'!$C:$C,0)))</f>
        <v>MW/year</v>
      </c>
      <c r="P229" s="340"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9" s="340" t="str">
        <f>IF(ISBLANK(INDEX('Policy Characteristics'!K:K,MATCH($C229,'Policy Characteristics'!$C:$C,0))),"",INDEX('Policy Characteristics'!K:K,MATCH($C229,'Policy Characteristics'!$C:$C,0)))</f>
        <v>electricity-sector-main.html#early-ret</v>
      </c>
      <c r="R229" s="340" t="str">
        <f>IF(ISBLANK(INDEX('Policy Characteristics'!L:L,MATCH($C229,'Policy Characteristics'!$C:$C,0))),"",INDEX('Policy Characteristics'!L:L,MATCH($C229,'Policy Characteristics'!$C:$C,0)))</f>
        <v>early-retirement-of-power-plants.html</v>
      </c>
    </row>
    <row r="230" spans="1:18" x14ac:dyDescent="0.25">
      <c r="A230" s="340" t="str">
        <f>IF(ISBLANK(INDEX('Policy Characteristics'!A:A,MATCH($C230,'Policy Characteristics'!$C:$C,0))),"",INDEX('Policy Characteristics'!A:A,MATCH($C230,'Policy Characteristics'!$C:$C,0)))</f>
        <v>Electricity Supply</v>
      </c>
      <c r="B230" s="340" t="str">
        <f>IF(ISBLANK(INDEX('Policy Characteristics'!B:B,MATCH($C230,'Policy Characteristics'!$C:$C,0))),"",INDEX('Policy Characteristics'!B:B,MATCH($C230,'Policy Characteristics'!$C:$C,0)))</f>
        <v>Early Retirement of Power Plants</v>
      </c>
      <c r="C230" s="344" t="str">
        <f t="shared" si="20"/>
        <v>Annual Additional Capacity Retired due to Early Retirement Policy</v>
      </c>
      <c r="D230" s="9" t="s">
        <v>82</v>
      </c>
      <c r="E230" s="53"/>
      <c r="F230" s="9" t="s">
        <v>96</v>
      </c>
      <c r="G230" s="53"/>
      <c r="H230" s="54">
        <v>624</v>
      </c>
      <c r="I230" s="53" t="s">
        <v>46</v>
      </c>
      <c r="J230" s="342" t="str">
        <f>IF(ISBLANK(INDEX('Policy Characteristics'!D:D,MATCH($C230,'Policy Characteristics'!$C:$C,0))),"",INDEX('Policy Characteristics'!D:D,MATCH($C230,'Policy Characteristics'!$C:$C,0)))</f>
        <v>Early Retirement of Power Plants</v>
      </c>
      <c r="K230" s="340" t="str">
        <f>IF(ISBLANK(INDEX('Policy Characteristics'!E:E,MATCH($C230,'Policy Characteristics'!$C:$C,0))),"",INDEX('Policy Characteristics'!E:E,MATCH($C230,'Policy Characteristics'!$C:$C,0)))</f>
        <v>elec early retirement</v>
      </c>
      <c r="L230" s="340">
        <f>IF(ISBLANK(INDEX('Policy Characteristics'!F:F,MATCH($C230,'Policy Characteristics'!$C:$C,0))),"",INDEX('Policy Characteristics'!F:F,MATCH($C230,'Policy Characteristics'!$C:$C,0)))</f>
        <v>0</v>
      </c>
      <c r="M230" s="340">
        <f>IF(ISBLANK(INDEX('Policy Characteristics'!G:G,MATCH($C230,'Policy Characteristics'!$C:$C,0))),"",INDEX('Policy Characteristics'!G:G,MATCH($C230,'Policy Characteristics'!$C:$C,0)))</f>
        <v>25000</v>
      </c>
      <c r="N230" s="340">
        <f>IF(ISBLANK(INDEX('Policy Characteristics'!H:H,MATCH($C230,'Policy Characteristics'!$C:$C,0))),"",INDEX('Policy Characteristics'!H:H,MATCH($C230,'Policy Characteristics'!$C:$C,0)))</f>
        <v>500</v>
      </c>
      <c r="O230" s="340" t="str">
        <f>IF(ISBLANK(INDEX('Policy Characteristics'!I:I,MATCH($C230,'Policy Characteristics'!$C:$C,0))),"",INDEX('Policy Characteristics'!I:I,MATCH($C230,'Policy Characteristics'!$C:$C,0)))</f>
        <v>MW/year</v>
      </c>
      <c r="P230" s="340"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0" s="340" t="str">
        <f>IF(ISBLANK(INDEX('Policy Characteristics'!K:K,MATCH($C230,'Policy Characteristics'!$C:$C,0))),"",INDEX('Policy Characteristics'!K:K,MATCH($C230,'Policy Characteristics'!$C:$C,0)))</f>
        <v>electricity-sector-main.html#early-ret</v>
      </c>
      <c r="R230" s="340" t="str">
        <f>IF(ISBLANK(INDEX('Policy Characteristics'!L:L,MATCH($C230,'Policy Characteristics'!$C:$C,0))),"",INDEX('Policy Characteristics'!L:L,MATCH($C230,'Policy Characteristics'!$C:$C,0)))</f>
        <v>early-retirement-of-power-plants.html</v>
      </c>
    </row>
    <row r="231" spans="1:18" x14ac:dyDescent="0.25">
      <c r="A231" s="340" t="str">
        <f>IF(ISBLANK(INDEX('Policy Characteristics'!A:A,MATCH($C231,'Policy Characteristics'!$C:$C,0))),"",INDEX('Policy Characteristics'!A:A,MATCH($C231,'Policy Characteristics'!$C:$C,0)))</f>
        <v>Electricity Supply</v>
      </c>
      <c r="B231" s="340" t="str">
        <f>IF(ISBLANK(INDEX('Policy Characteristics'!B:B,MATCH($C231,'Policy Characteristics'!$C:$C,0))),"",INDEX('Policy Characteristics'!B:B,MATCH($C231,'Policy Characteristics'!$C:$C,0)))</f>
        <v>Early Retirement of Power Plants</v>
      </c>
      <c r="C231" s="344" t="str">
        <f t="shared" si="20"/>
        <v>Annual Additional Capacity Retired due to Early Retirement Policy</v>
      </c>
      <c r="D231" s="9" t="s">
        <v>83</v>
      </c>
      <c r="E231" s="53"/>
      <c r="F231" s="9" t="s">
        <v>97</v>
      </c>
      <c r="G231" s="53"/>
      <c r="H231" s="54">
        <v>625</v>
      </c>
      <c r="I231" s="53" t="s">
        <v>46</v>
      </c>
      <c r="J231" s="342" t="str">
        <f>IF(ISBLANK(INDEX('Policy Characteristics'!D:D,MATCH($C231,'Policy Characteristics'!$C:$C,0))),"",INDEX('Policy Characteristics'!D:D,MATCH($C231,'Policy Characteristics'!$C:$C,0)))</f>
        <v>Early Retirement of Power Plants</v>
      </c>
      <c r="K231" s="340" t="str">
        <f>IF(ISBLANK(INDEX('Policy Characteristics'!E:E,MATCH($C231,'Policy Characteristics'!$C:$C,0))),"",INDEX('Policy Characteristics'!E:E,MATCH($C231,'Policy Characteristics'!$C:$C,0)))</f>
        <v>elec early retirement</v>
      </c>
      <c r="L231" s="340">
        <f>IF(ISBLANK(INDEX('Policy Characteristics'!F:F,MATCH($C231,'Policy Characteristics'!$C:$C,0))),"",INDEX('Policy Characteristics'!F:F,MATCH($C231,'Policy Characteristics'!$C:$C,0)))</f>
        <v>0</v>
      </c>
      <c r="M231" s="340">
        <f>IF(ISBLANK(INDEX('Policy Characteristics'!G:G,MATCH($C231,'Policy Characteristics'!$C:$C,0))),"",INDEX('Policy Characteristics'!G:G,MATCH($C231,'Policy Characteristics'!$C:$C,0)))</f>
        <v>25000</v>
      </c>
      <c r="N231" s="340">
        <f>IF(ISBLANK(INDEX('Policy Characteristics'!H:H,MATCH($C231,'Policy Characteristics'!$C:$C,0))),"",INDEX('Policy Characteristics'!H:H,MATCH($C231,'Policy Characteristics'!$C:$C,0)))</f>
        <v>500</v>
      </c>
      <c r="O231" s="340" t="str">
        <f>IF(ISBLANK(INDEX('Policy Characteristics'!I:I,MATCH($C231,'Policy Characteristics'!$C:$C,0))),"",INDEX('Policy Characteristics'!I:I,MATCH($C231,'Policy Characteristics'!$C:$C,0)))</f>
        <v>MW/year</v>
      </c>
      <c r="P231" s="340"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1" s="340" t="str">
        <f>IF(ISBLANK(INDEX('Policy Characteristics'!K:K,MATCH($C231,'Policy Characteristics'!$C:$C,0))),"",INDEX('Policy Characteristics'!K:K,MATCH($C231,'Policy Characteristics'!$C:$C,0)))</f>
        <v>electricity-sector-main.html#early-ret</v>
      </c>
      <c r="R231" s="340" t="str">
        <f>IF(ISBLANK(INDEX('Policy Characteristics'!L:L,MATCH($C231,'Policy Characteristics'!$C:$C,0))),"",INDEX('Policy Characteristics'!L:L,MATCH($C231,'Policy Characteristics'!$C:$C,0)))</f>
        <v>early-retirement-of-power-plants.html</v>
      </c>
    </row>
    <row r="232" spans="1:18" x14ac:dyDescent="0.25">
      <c r="A232" s="340" t="str">
        <f>IF(ISBLANK(INDEX('Policy Characteristics'!A:A,MATCH($C232,'Policy Characteristics'!$C:$C,0))),"",INDEX('Policy Characteristics'!A:A,MATCH($C232,'Policy Characteristics'!$C:$C,0)))</f>
        <v>Electricity Supply</v>
      </c>
      <c r="B232" s="340" t="str">
        <f>IF(ISBLANK(INDEX('Policy Characteristics'!B:B,MATCH($C232,'Policy Characteristics'!$C:$C,0))),"",INDEX('Policy Characteristics'!B:B,MATCH($C232,'Policy Characteristics'!$C:$C,0)))</f>
        <v>Early Retirement of Power Plants</v>
      </c>
      <c r="C232" s="344" t="str">
        <f t="shared" si="20"/>
        <v>Annual Additional Capacity Retired due to Early Retirement Policy</v>
      </c>
      <c r="D232" s="9" t="s">
        <v>2473</v>
      </c>
      <c r="E232" s="53"/>
      <c r="F232" s="9" t="s">
        <v>459</v>
      </c>
      <c r="G232" s="53"/>
      <c r="H232" s="54">
        <v>626</v>
      </c>
      <c r="I232" s="53" t="s">
        <v>46</v>
      </c>
      <c r="J232" s="342" t="str">
        <f>IF(ISBLANK(INDEX('Policy Characteristics'!D:D,MATCH($C232,'Policy Characteristics'!$C:$C,0))),"",INDEX('Policy Characteristics'!D:D,MATCH($C232,'Policy Characteristics'!$C:$C,0)))</f>
        <v>Early Retirement of Power Plants</v>
      </c>
      <c r="K232" s="340" t="str">
        <f>IF(ISBLANK(INDEX('Policy Characteristics'!E:E,MATCH($C232,'Policy Characteristics'!$C:$C,0))),"",INDEX('Policy Characteristics'!E:E,MATCH($C232,'Policy Characteristics'!$C:$C,0)))</f>
        <v>elec early retirement</v>
      </c>
      <c r="L232" s="340">
        <f>IF(ISBLANK(INDEX('Policy Characteristics'!F:F,MATCH($C232,'Policy Characteristics'!$C:$C,0))),"",INDEX('Policy Characteristics'!F:F,MATCH($C232,'Policy Characteristics'!$C:$C,0)))</f>
        <v>0</v>
      </c>
      <c r="M232" s="340">
        <f>IF(ISBLANK(INDEX('Policy Characteristics'!G:G,MATCH($C232,'Policy Characteristics'!$C:$C,0))),"",INDEX('Policy Characteristics'!G:G,MATCH($C232,'Policy Characteristics'!$C:$C,0)))</f>
        <v>25000</v>
      </c>
      <c r="N232" s="340">
        <f>IF(ISBLANK(INDEX('Policy Characteristics'!H:H,MATCH($C232,'Policy Characteristics'!$C:$C,0))),"",INDEX('Policy Characteristics'!H:H,MATCH($C232,'Policy Characteristics'!$C:$C,0)))</f>
        <v>500</v>
      </c>
      <c r="O232" s="340" t="str">
        <f>IF(ISBLANK(INDEX('Policy Characteristics'!I:I,MATCH($C232,'Policy Characteristics'!$C:$C,0))),"",INDEX('Policy Characteristics'!I:I,MATCH($C232,'Policy Characteristics'!$C:$C,0)))</f>
        <v>MW/year</v>
      </c>
      <c r="P232" s="340"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2" s="340" t="str">
        <f>IF(ISBLANK(INDEX('Policy Characteristics'!K:K,MATCH($C232,'Policy Characteristics'!$C:$C,0))),"",INDEX('Policy Characteristics'!K:K,MATCH($C232,'Policy Characteristics'!$C:$C,0)))</f>
        <v>electricity-sector-main.html#early-ret</v>
      </c>
      <c r="R232" s="340" t="str">
        <f>IF(ISBLANK(INDEX('Policy Characteristics'!L:L,MATCH($C232,'Policy Characteristics'!$C:$C,0))),"",INDEX('Policy Characteristics'!L:L,MATCH($C232,'Policy Characteristics'!$C:$C,0)))</f>
        <v>early-retirement-of-power-plants.html</v>
      </c>
    </row>
    <row r="233" spans="1:18" x14ac:dyDescent="0.25">
      <c r="A233" s="340" t="str">
        <f>IF(ISBLANK(INDEX('Policy Characteristics'!A:A,MATCH($C233,'Policy Characteristics'!$C:$C,0))),"",INDEX('Policy Characteristics'!A:A,MATCH($C233,'Policy Characteristics'!$C:$C,0)))</f>
        <v>Electricity Supply</v>
      </c>
      <c r="B233" s="340" t="str">
        <f>IF(ISBLANK(INDEX('Policy Characteristics'!B:B,MATCH($C233,'Policy Characteristics'!$C:$C,0))),"",INDEX('Policy Characteristics'!B:B,MATCH($C233,'Policy Characteristics'!$C:$C,0)))</f>
        <v>Early Retirement of Power Plants</v>
      </c>
      <c r="C233" s="344" t="str">
        <f t="shared" si="20"/>
        <v>Annual Additional Capacity Retired due to Early Retirement Policy</v>
      </c>
      <c r="D233" s="9" t="s">
        <v>328</v>
      </c>
      <c r="E233" s="53"/>
      <c r="F233" s="9" t="s">
        <v>330</v>
      </c>
      <c r="G233" s="53"/>
      <c r="H233" s="54">
        <v>627</v>
      </c>
      <c r="I233" s="53" t="s">
        <v>46</v>
      </c>
      <c r="J233" s="342" t="str">
        <f>IF(ISBLANK(INDEX('Policy Characteristics'!D:D,MATCH($C233,'Policy Characteristics'!$C:$C,0))),"",INDEX('Policy Characteristics'!D:D,MATCH($C233,'Policy Characteristics'!$C:$C,0)))</f>
        <v>Early Retirement of Power Plants</v>
      </c>
      <c r="K233" s="340" t="str">
        <f>IF(ISBLANK(INDEX('Policy Characteristics'!E:E,MATCH($C233,'Policy Characteristics'!$C:$C,0))),"",INDEX('Policy Characteristics'!E:E,MATCH($C233,'Policy Characteristics'!$C:$C,0)))</f>
        <v>elec early retirement</v>
      </c>
      <c r="L233" s="340">
        <f>IF(ISBLANK(INDEX('Policy Characteristics'!F:F,MATCH($C233,'Policy Characteristics'!$C:$C,0))),"",INDEX('Policy Characteristics'!F:F,MATCH($C233,'Policy Characteristics'!$C:$C,0)))</f>
        <v>0</v>
      </c>
      <c r="M233" s="340">
        <f>IF(ISBLANK(INDEX('Policy Characteristics'!G:G,MATCH($C233,'Policy Characteristics'!$C:$C,0))),"",INDEX('Policy Characteristics'!G:G,MATCH($C233,'Policy Characteristics'!$C:$C,0)))</f>
        <v>25000</v>
      </c>
      <c r="N233" s="340">
        <f>IF(ISBLANK(INDEX('Policy Characteristics'!H:H,MATCH($C233,'Policy Characteristics'!$C:$C,0))),"",INDEX('Policy Characteristics'!H:H,MATCH($C233,'Policy Characteristics'!$C:$C,0)))</f>
        <v>500</v>
      </c>
      <c r="O233" s="340" t="str">
        <f>IF(ISBLANK(INDEX('Policy Characteristics'!I:I,MATCH($C233,'Policy Characteristics'!$C:$C,0))),"",INDEX('Policy Characteristics'!I:I,MATCH($C233,'Policy Characteristics'!$C:$C,0)))</f>
        <v>MW/year</v>
      </c>
      <c r="P233" s="340"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3" s="340" t="str">
        <f>IF(ISBLANK(INDEX('Policy Characteristics'!K:K,MATCH($C233,'Policy Characteristics'!$C:$C,0))),"",INDEX('Policy Characteristics'!K:K,MATCH($C233,'Policy Characteristics'!$C:$C,0)))</f>
        <v>electricity-sector-main.html#early-ret</v>
      </c>
      <c r="R233" s="340" t="str">
        <f>IF(ISBLANK(INDEX('Policy Characteristics'!L:L,MATCH($C233,'Policy Characteristics'!$C:$C,0))),"",INDEX('Policy Characteristics'!L:L,MATCH($C233,'Policy Characteristics'!$C:$C,0)))</f>
        <v>early-retirement-of-power-plants.html</v>
      </c>
    </row>
    <row r="234" spans="1:18" x14ac:dyDescent="0.25">
      <c r="A234" s="340" t="str">
        <f>IF(ISBLANK(INDEX('Policy Characteristics'!A:A,MATCH($C234,'Policy Characteristics'!$C:$C,0))),"",INDEX('Policy Characteristics'!A:A,MATCH($C234,'Policy Characteristics'!$C:$C,0)))</f>
        <v>Electricity Supply</v>
      </c>
      <c r="B234" s="340" t="str">
        <f>IF(ISBLANK(INDEX('Policy Characteristics'!B:B,MATCH($C234,'Policy Characteristics'!$C:$C,0))),"",INDEX('Policy Characteristics'!B:B,MATCH($C234,'Policy Characteristics'!$C:$C,0)))</f>
        <v>Early Retirement of Power Plants</v>
      </c>
      <c r="C234" s="344" t="str">
        <f t="shared" si="20"/>
        <v>Annual Additional Capacity Retired due to Early Retirement Policy</v>
      </c>
      <c r="D234" s="9" t="s">
        <v>329</v>
      </c>
      <c r="E234" s="53"/>
      <c r="F234" s="9" t="s">
        <v>331</v>
      </c>
      <c r="G234" s="53"/>
      <c r="H234" s="54">
        <v>628</v>
      </c>
      <c r="I234" s="53" t="s">
        <v>45</v>
      </c>
      <c r="J234" s="342" t="str">
        <f>IF(ISBLANK(INDEX('Policy Characteristics'!D:D,MATCH($C234,'Policy Characteristics'!$C:$C,0))),"",INDEX('Policy Characteristics'!D:D,MATCH($C234,'Policy Characteristics'!$C:$C,0)))</f>
        <v>Early Retirement of Power Plants</v>
      </c>
      <c r="K234" s="340" t="str">
        <f>IF(ISBLANK(INDEX('Policy Characteristics'!E:E,MATCH($C234,'Policy Characteristics'!$C:$C,0))),"",INDEX('Policy Characteristics'!E:E,MATCH($C234,'Policy Characteristics'!$C:$C,0)))</f>
        <v>elec early retirement</v>
      </c>
      <c r="L234" s="340">
        <f>IF(ISBLANK(INDEX('Policy Characteristics'!F:F,MATCH($C234,'Policy Characteristics'!$C:$C,0))),"",INDEX('Policy Characteristics'!F:F,MATCH($C234,'Policy Characteristics'!$C:$C,0)))</f>
        <v>0</v>
      </c>
      <c r="M234" s="340">
        <f>IF(ISBLANK(INDEX('Policy Characteristics'!G:G,MATCH($C234,'Policy Characteristics'!$C:$C,0))),"",INDEX('Policy Characteristics'!G:G,MATCH($C234,'Policy Characteristics'!$C:$C,0)))</f>
        <v>25000</v>
      </c>
      <c r="N234" s="340">
        <f>IF(ISBLANK(INDEX('Policy Characteristics'!H:H,MATCH($C234,'Policy Characteristics'!$C:$C,0))),"",INDEX('Policy Characteristics'!H:H,MATCH($C234,'Policy Characteristics'!$C:$C,0)))</f>
        <v>500</v>
      </c>
      <c r="O234" s="340" t="str">
        <f>IF(ISBLANK(INDEX('Policy Characteristics'!I:I,MATCH($C234,'Policy Characteristics'!$C:$C,0))),"",INDEX('Policy Characteristics'!I:I,MATCH($C234,'Policy Characteristics'!$C:$C,0)))</f>
        <v>MW/year</v>
      </c>
      <c r="P234" s="340"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4" s="340" t="str">
        <f>IF(ISBLANK(INDEX('Policy Characteristics'!K:K,MATCH($C234,'Policy Characteristics'!$C:$C,0))),"",INDEX('Policy Characteristics'!K:K,MATCH($C234,'Policy Characteristics'!$C:$C,0)))</f>
        <v>electricity-sector-main.html#early-ret</v>
      </c>
      <c r="R234" s="340" t="str">
        <f>IF(ISBLANK(INDEX('Policy Characteristics'!L:L,MATCH($C234,'Policy Characteristics'!$C:$C,0))),"",INDEX('Policy Characteristics'!L:L,MATCH($C234,'Policy Characteristics'!$C:$C,0)))</f>
        <v>early-retirement-of-power-plants.html</v>
      </c>
    </row>
    <row r="235" spans="1:18" x14ac:dyDescent="0.25">
      <c r="A235" s="340" t="str">
        <f>IF(ISBLANK(INDEX('Policy Characteristics'!A:A,MATCH($C235,'Policy Characteristics'!$C:$C,0))),"",INDEX('Policy Characteristics'!A:A,MATCH($C235,'Policy Characteristics'!$C:$C,0)))</f>
        <v>Electricity Supply</v>
      </c>
      <c r="B235" s="340" t="str">
        <f>IF(ISBLANK(INDEX('Policy Characteristics'!B:B,MATCH($C235,'Policy Characteristics'!$C:$C,0))),"",INDEX('Policy Characteristics'!B:B,MATCH($C235,'Policy Characteristics'!$C:$C,0)))</f>
        <v>Early Retirement of Power Plants</v>
      </c>
      <c r="C235" s="344" t="str">
        <f t="shared" si="20"/>
        <v>Annual Additional Capacity Retired due to Early Retirement Policy</v>
      </c>
      <c r="D235" s="9" t="s">
        <v>467</v>
      </c>
      <c r="E235" s="53"/>
      <c r="F235" s="9" t="s">
        <v>466</v>
      </c>
      <c r="G235" s="53"/>
      <c r="H235" s="54">
        <v>590</v>
      </c>
      <c r="I235" s="53" t="s">
        <v>45</v>
      </c>
      <c r="J235" s="342" t="str">
        <f>IF(ISBLANK(INDEX('Policy Characteristics'!D:D,MATCH($C235,'Policy Characteristics'!$C:$C,0))),"",INDEX('Policy Characteristics'!D:D,MATCH($C235,'Policy Characteristics'!$C:$C,0)))</f>
        <v>Early Retirement of Power Plants</v>
      </c>
      <c r="K235" s="340" t="str">
        <f>IF(ISBLANK(INDEX('Policy Characteristics'!E:E,MATCH($C235,'Policy Characteristics'!$C:$C,0))),"",INDEX('Policy Characteristics'!E:E,MATCH($C235,'Policy Characteristics'!$C:$C,0)))</f>
        <v>elec early retirement</v>
      </c>
      <c r="L235" s="340">
        <f>IF(ISBLANK(INDEX('Policy Characteristics'!F:F,MATCH($C235,'Policy Characteristics'!$C:$C,0))),"",INDEX('Policy Characteristics'!F:F,MATCH($C235,'Policy Characteristics'!$C:$C,0)))</f>
        <v>0</v>
      </c>
      <c r="M235" s="340">
        <f>IF(ISBLANK(INDEX('Policy Characteristics'!G:G,MATCH($C235,'Policy Characteristics'!$C:$C,0))),"",INDEX('Policy Characteristics'!G:G,MATCH($C235,'Policy Characteristics'!$C:$C,0)))</f>
        <v>25000</v>
      </c>
      <c r="N235" s="340">
        <f>IF(ISBLANK(INDEX('Policy Characteristics'!H:H,MATCH($C235,'Policy Characteristics'!$C:$C,0))),"",INDEX('Policy Characteristics'!H:H,MATCH($C235,'Policy Characteristics'!$C:$C,0)))</f>
        <v>500</v>
      </c>
      <c r="O235" s="340" t="str">
        <f>IF(ISBLANK(INDEX('Policy Characteristics'!I:I,MATCH($C235,'Policy Characteristics'!$C:$C,0))),"",INDEX('Policy Characteristics'!I:I,MATCH($C235,'Policy Characteristics'!$C:$C,0)))</f>
        <v>MW/year</v>
      </c>
      <c r="P235" s="340"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5" s="340" t="str">
        <f>IF(ISBLANK(INDEX('Policy Characteristics'!K:K,MATCH($C235,'Policy Characteristics'!$C:$C,0))),"",INDEX('Policy Characteristics'!K:K,MATCH($C235,'Policy Characteristics'!$C:$C,0)))</f>
        <v>electricity-sector-main.html#early-ret</v>
      </c>
      <c r="R235" s="340" t="str">
        <f>IF(ISBLANK(INDEX('Policy Characteristics'!L:L,MATCH($C235,'Policy Characteristics'!$C:$C,0))),"",INDEX('Policy Characteristics'!L:L,MATCH($C235,'Policy Characteristics'!$C:$C,0)))</f>
        <v>early-retirement-of-power-plants.html</v>
      </c>
    </row>
    <row r="236" spans="1:18" x14ac:dyDescent="0.25">
      <c r="A236" s="340" t="str">
        <f>IF(ISBLANK(INDEX('Policy Characteristics'!A:A,MATCH($C236,'Policy Characteristics'!$C:$C,0))),"",INDEX('Policy Characteristics'!A:A,MATCH($C236,'Policy Characteristics'!$C:$C,0)))</f>
        <v>Electricity Supply</v>
      </c>
      <c r="B236" s="340" t="str">
        <f>IF(ISBLANK(INDEX('Policy Characteristics'!B:B,MATCH($C236,'Policy Characteristics'!$C:$C,0))),"",INDEX('Policy Characteristics'!B:B,MATCH($C236,'Policy Characteristics'!$C:$C,0)))</f>
        <v>Early Retirement of Power Plants</v>
      </c>
      <c r="C236" s="344" t="str">
        <f t="shared" si="20"/>
        <v>Annual Additional Capacity Retired due to Early Retirement Policy</v>
      </c>
      <c r="D236" s="9" t="s">
        <v>476</v>
      </c>
      <c r="E236" s="53"/>
      <c r="F236" s="9" t="s">
        <v>477</v>
      </c>
      <c r="G236" s="53"/>
      <c r="H236" s="54">
        <v>629</v>
      </c>
      <c r="I236" s="53" t="s">
        <v>46</v>
      </c>
      <c r="J236" s="342" t="str">
        <f>IF(ISBLANK(INDEX('Policy Characteristics'!D:D,MATCH($C236,'Policy Characteristics'!$C:$C,0))),"",INDEX('Policy Characteristics'!D:D,MATCH($C236,'Policy Characteristics'!$C:$C,0)))</f>
        <v>Early Retirement of Power Plants</v>
      </c>
      <c r="K236" s="340" t="str">
        <f>IF(ISBLANK(INDEX('Policy Characteristics'!E:E,MATCH($C236,'Policy Characteristics'!$C:$C,0))),"",INDEX('Policy Characteristics'!E:E,MATCH($C236,'Policy Characteristics'!$C:$C,0)))</f>
        <v>elec early retirement</v>
      </c>
      <c r="L236" s="340">
        <f>IF(ISBLANK(INDEX('Policy Characteristics'!F:F,MATCH($C236,'Policy Characteristics'!$C:$C,0))),"",INDEX('Policy Characteristics'!F:F,MATCH($C236,'Policy Characteristics'!$C:$C,0)))</f>
        <v>0</v>
      </c>
      <c r="M236" s="340">
        <f>IF(ISBLANK(INDEX('Policy Characteristics'!G:G,MATCH($C236,'Policy Characteristics'!$C:$C,0))),"",INDEX('Policy Characteristics'!G:G,MATCH($C236,'Policy Characteristics'!$C:$C,0)))</f>
        <v>25000</v>
      </c>
      <c r="N236" s="340">
        <f>IF(ISBLANK(INDEX('Policy Characteristics'!H:H,MATCH($C236,'Policy Characteristics'!$C:$C,0))),"",INDEX('Policy Characteristics'!H:H,MATCH($C236,'Policy Characteristics'!$C:$C,0)))</f>
        <v>500</v>
      </c>
      <c r="O236" s="340" t="str">
        <f>IF(ISBLANK(INDEX('Policy Characteristics'!I:I,MATCH($C236,'Policy Characteristics'!$C:$C,0))),"",INDEX('Policy Characteristics'!I:I,MATCH($C236,'Policy Characteristics'!$C:$C,0)))</f>
        <v>MW/year</v>
      </c>
      <c r="P236" s="340"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6" s="340" t="str">
        <f>IF(ISBLANK(INDEX('Policy Characteristics'!K:K,MATCH($C236,'Policy Characteristics'!$C:$C,0))),"",INDEX('Policy Characteristics'!K:K,MATCH($C236,'Policy Characteristics'!$C:$C,0)))</f>
        <v>electricity-sector-main.html#early-ret</v>
      </c>
      <c r="R236" s="340" t="str">
        <f>IF(ISBLANK(INDEX('Policy Characteristics'!L:L,MATCH($C236,'Policy Characteristics'!$C:$C,0))),"",INDEX('Policy Characteristics'!L:L,MATCH($C236,'Policy Characteristics'!$C:$C,0)))</f>
        <v>early-retirement-of-power-plants.html</v>
      </c>
    </row>
    <row r="237" spans="1:18" x14ac:dyDescent="0.25">
      <c r="A237" s="340" t="str">
        <f>IF(ISBLANK(INDEX('Policy Characteristics'!A:A,MATCH($C237,'Policy Characteristics'!$C:$C,0))),"",INDEX('Policy Characteristics'!A:A,MATCH($C237,'Policy Characteristics'!$C:$C,0)))</f>
        <v>Electricity Supply</v>
      </c>
      <c r="B237" s="340" t="str">
        <f>IF(ISBLANK(INDEX('Policy Characteristics'!B:B,MATCH($C237,'Policy Characteristics'!$C:$C,0))),"",INDEX('Policy Characteristics'!B:B,MATCH($C237,'Policy Characteristics'!$C:$C,0)))</f>
        <v>Early Retirement of Power Plants</v>
      </c>
      <c r="C237" s="344" t="str">
        <f t="shared" si="20"/>
        <v>Annual Additional Capacity Retired due to Early Retirement Policy</v>
      </c>
      <c r="D237" s="9" t="s">
        <v>2843</v>
      </c>
      <c r="E237" s="53"/>
      <c r="F237" s="9" t="s">
        <v>2523</v>
      </c>
      <c r="G237" s="53"/>
      <c r="H237" s="54">
        <v>630</v>
      </c>
      <c r="I237" s="53" t="s">
        <v>46</v>
      </c>
      <c r="J237" s="342" t="str">
        <f>IF(ISBLANK(INDEX('Policy Characteristics'!D:D,MATCH($C237,'Policy Characteristics'!$C:$C,0))),"",INDEX('Policy Characteristics'!D:D,MATCH($C237,'Policy Characteristics'!$C:$C,0)))</f>
        <v>Early Retirement of Power Plants</v>
      </c>
      <c r="K237" s="340" t="str">
        <f>IF(ISBLANK(INDEX('Policy Characteristics'!E:E,MATCH($C237,'Policy Characteristics'!$C:$C,0))),"",INDEX('Policy Characteristics'!E:E,MATCH($C237,'Policy Characteristics'!$C:$C,0)))</f>
        <v>elec early retirement</v>
      </c>
      <c r="L237" s="340">
        <f>IF(ISBLANK(INDEX('Policy Characteristics'!F:F,MATCH($C237,'Policy Characteristics'!$C:$C,0))),"",INDEX('Policy Characteristics'!F:F,MATCH($C237,'Policy Characteristics'!$C:$C,0)))</f>
        <v>0</v>
      </c>
      <c r="M237" s="340">
        <f>IF(ISBLANK(INDEX('Policy Characteristics'!G:G,MATCH($C237,'Policy Characteristics'!$C:$C,0))),"",INDEX('Policy Characteristics'!G:G,MATCH($C237,'Policy Characteristics'!$C:$C,0)))</f>
        <v>25000</v>
      </c>
      <c r="N237" s="340">
        <f>IF(ISBLANK(INDEX('Policy Characteristics'!H:H,MATCH($C237,'Policy Characteristics'!$C:$C,0))),"",INDEX('Policy Characteristics'!H:H,MATCH($C237,'Policy Characteristics'!$C:$C,0)))</f>
        <v>500</v>
      </c>
      <c r="O237" s="340" t="str">
        <f>IF(ISBLANK(INDEX('Policy Characteristics'!I:I,MATCH($C237,'Policy Characteristics'!$C:$C,0))),"",INDEX('Policy Characteristics'!I:I,MATCH($C237,'Policy Characteristics'!$C:$C,0)))</f>
        <v>MW/year</v>
      </c>
      <c r="P237" s="340"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7" s="340" t="str">
        <f>IF(ISBLANK(INDEX('Policy Characteristics'!K:K,MATCH($C237,'Policy Characteristics'!$C:$C,0))),"",INDEX('Policy Characteristics'!K:K,MATCH($C237,'Policy Characteristics'!$C:$C,0)))</f>
        <v>electricity-sector-main.html#early-ret</v>
      </c>
      <c r="R237" s="340" t="str">
        <f>IF(ISBLANK(INDEX('Policy Characteristics'!L:L,MATCH($C237,'Policy Characteristics'!$C:$C,0))),"",INDEX('Policy Characteristics'!L:L,MATCH($C237,'Policy Characteristics'!$C:$C,0)))</f>
        <v>early-retirement-of-power-plants.html</v>
      </c>
    </row>
    <row r="238" spans="1:18" ht="30" x14ac:dyDescent="0.25">
      <c r="A238" s="340" t="str">
        <f>IF(ISBLANK(INDEX('Policy Characteristics'!A:A,MATCH($C238,'Policy Characteristics'!$C:$C,0))),"",INDEX('Policy Characteristics'!A:A,MATCH($C238,'Policy Characteristics'!$C:$C,0)))</f>
        <v>Electricity Supply</v>
      </c>
      <c r="B238" s="340" t="str">
        <f>IF(ISBLANK(INDEX('Policy Characteristics'!B:B,MATCH($C238,'Policy Characteristics'!$C:$C,0))),"",INDEX('Policy Characteristics'!B:B,MATCH($C238,'Policy Characteristics'!$C:$C,0)))</f>
        <v>Early Retirement of Power Plants</v>
      </c>
      <c r="C238" s="344" t="str">
        <f t="shared" si="20"/>
        <v>Annual Additional Capacity Retired due to Early Retirement Policy</v>
      </c>
      <c r="D238" s="9" t="s">
        <v>2844</v>
      </c>
      <c r="E238" s="53"/>
      <c r="F238" s="9" t="s">
        <v>2671</v>
      </c>
      <c r="G238" s="53"/>
      <c r="H238" s="54">
        <v>631</v>
      </c>
      <c r="I238" s="53" t="s">
        <v>46</v>
      </c>
      <c r="J238" s="342" t="str">
        <f>IF(ISBLANK(INDEX('Policy Characteristics'!D:D,MATCH($C238,'Policy Characteristics'!$C:$C,0))),"",INDEX('Policy Characteristics'!D:D,MATCH($C238,'Policy Characteristics'!$C:$C,0)))</f>
        <v>Early Retirement of Power Plants</v>
      </c>
      <c r="K238" s="340" t="str">
        <f>IF(ISBLANK(INDEX('Policy Characteristics'!E:E,MATCH($C238,'Policy Characteristics'!$C:$C,0))),"",INDEX('Policy Characteristics'!E:E,MATCH($C238,'Policy Characteristics'!$C:$C,0)))</f>
        <v>elec early retirement</v>
      </c>
      <c r="L238" s="340">
        <f>IF(ISBLANK(INDEX('Policy Characteristics'!F:F,MATCH($C238,'Policy Characteristics'!$C:$C,0))),"",INDEX('Policy Characteristics'!F:F,MATCH($C238,'Policy Characteristics'!$C:$C,0)))</f>
        <v>0</v>
      </c>
      <c r="M238" s="340">
        <f>IF(ISBLANK(INDEX('Policy Characteristics'!G:G,MATCH($C238,'Policy Characteristics'!$C:$C,0))),"",INDEX('Policy Characteristics'!G:G,MATCH($C238,'Policy Characteristics'!$C:$C,0)))</f>
        <v>25000</v>
      </c>
      <c r="N238" s="340">
        <f>IF(ISBLANK(INDEX('Policy Characteristics'!H:H,MATCH($C238,'Policy Characteristics'!$C:$C,0))),"",INDEX('Policy Characteristics'!H:H,MATCH($C238,'Policy Characteristics'!$C:$C,0)))</f>
        <v>500</v>
      </c>
      <c r="O238" s="340" t="str">
        <f>IF(ISBLANK(INDEX('Policy Characteristics'!I:I,MATCH($C238,'Policy Characteristics'!$C:$C,0))),"",INDEX('Policy Characteristics'!I:I,MATCH($C238,'Policy Characteristics'!$C:$C,0)))</f>
        <v>MW/year</v>
      </c>
      <c r="P238" s="340"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8" s="340" t="str">
        <f>IF(ISBLANK(INDEX('Policy Characteristics'!K:K,MATCH($C238,'Policy Characteristics'!$C:$C,0))),"",INDEX('Policy Characteristics'!K:K,MATCH($C238,'Policy Characteristics'!$C:$C,0)))</f>
        <v>electricity-sector-main.html#early-ret</v>
      </c>
      <c r="R238" s="340" t="str">
        <f>IF(ISBLANK(INDEX('Policy Characteristics'!L:L,MATCH($C238,'Policy Characteristics'!$C:$C,0))),"",INDEX('Policy Characteristics'!L:L,MATCH($C238,'Policy Characteristics'!$C:$C,0)))</f>
        <v>early-retirement-of-power-plants.html</v>
      </c>
    </row>
    <row r="239" spans="1:18" ht="30" x14ac:dyDescent="0.25">
      <c r="A239" s="340" t="str">
        <f>IF(ISBLANK(INDEX('Policy Characteristics'!A:A,MATCH($C239,'Policy Characteristics'!$C:$C,0))),"",INDEX('Policy Characteristics'!A:A,MATCH($C239,'Policy Characteristics'!$C:$C,0)))</f>
        <v>Electricity Supply</v>
      </c>
      <c r="B239" s="340" t="str">
        <f>IF(ISBLANK(INDEX('Policy Characteristics'!B:B,MATCH($C239,'Policy Characteristics'!$C:$C,0))),"",INDEX('Policy Characteristics'!B:B,MATCH($C239,'Policy Characteristics'!$C:$C,0)))</f>
        <v>Early Retirement of Power Plants</v>
      </c>
      <c r="C239" s="344" t="str">
        <f t="shared" si="20"/>
        <v>Annual Additional Capacity Retired due to Early Retirement Policy</v>
      </c>
      <c r="D239" s="9" t="s">
        <v>2845</v>
      </c>
      <c r="E239" s="53"/>
      <c r="F239" s="9" t="s">
        <v>2525</v>
      </c>
      <c r="G239" s="53"/>
      <c r="H239" s="54">
        <v>632</v>
      </c>
      <c r="I239" s="53" t="s">
        <v>46</v>
      </c>
      <c r="J239" s="342" t="str">
        <f>IF(ISBLANK(INDEX('Policy Characteristics'!D:D,MATCH($C239,'Policy Characteristics'!$C:$C,0))),"",INDEX('Policy Characteristics'!D:D,MATCH($C239,'Policy Characteristics'!$C:$C,0)))</f>
        <v>Early Retirement of Power Plants</v>
      </c>
      <c r="K239" s="340" t="str">
        <f>IF(ISBLANK(INDEX('Policy Characteristics'!E:E,MATCH($C239,'Policy Characteristics'!$C:$C,0))),"",INDEX('Policy Characteristics'!E:E,MATCH($C239,'Policy Characteristics'!$C:$C,0)))</f>
        <v>elec early retirement</v>
      </c>
      <c r="L239" s="340">
        <f>IF(ISBLANK(INDEX('Policy Characteristics'!F:F,MATCH($C239,'Policy Characteristics'!$C:$C,0))),"",INDEX('Policy Characteristics'!F:F,MATCH($C239,'Policy Characteristics'!$C:$C,0)))</f>
        <v>0</v>
      </c>
      <c r="M239" s="340">
        <f>IF(ISBLANK(INDEX('Policy Characteristics'!G:G,MATCH($C239,'Policy Characteristics'!$C:$C,0))),"",INDEX('Policy Characteristics'!G:G,MATCH($C239,'Policy Characteristics'!$C:$C,0)))</f>
        <v>25000</v>
      </c>
      <c r="N239" s="340">
        <f>IF(ISBLANK(INDEX('Policy Characteristics'!H:H,MATCH($C239,'Policy Characteristics'!$C:$C,0))),"",INDEX('Policy Characteristics'!H:H,MATCH($C239,'Policy Characteristics'!$C:$C,0)))</f>
        <v>500</v>
      </c>
      <c r="O239" s="340" t="str">
        <f>IF(ISBLANK(INDEX('Policy Characteristics'!I:I,MATCH($C239,'Policy Characteristics'!$C:$C,0))),"",INDEX('Policy Characteristics'!I:I,MATCH($C239,'Policy Characteristics'!$C:$C,0)))</f>
        <v>MW/year</v>
      </c>
      <c r="P239" s="340"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9" s="340" t="str">
        <f>IF(ISBLANK(INDEX('Policy Characteristics'!K:K,MATCH($C239,'Policy Characteristics'!$C:$C,0))),"",INDEX('Policy Characteristics'!K:K,MATCH($C239,'Policy Characteristics'!$C:$C,0)))</f>
        <v>electricity-sector-main.html#early-ret</v>
      </c>
      <c r="R239" s="340" t="str">
        <f>IF(ISBLANK(INDEX('Policy Characteristics'!L:L,MATCH($C239,'Policy Characteristics'!$C:$C,0))),"",INDEX('Policy Characteristics'!L:L,MATCH($C239,'Policy Characteristics'!$C:$C,0)))</f>
        <v>early-retirement-of-power-plants.html</v>
      </c>
    </row>
    <row r="240" spans="1:18" x14ac:dyDescent="0.25">
      <c r="A240" s="340" t="str">
        <f>IF(ISBLANK(INDEX('Policy Characteristics'!A:A,MATCH($C240,'Policy Characteristics'!$C:$C,0))),"",INDEX('Policy Characteristics'!A:A,MATCH($C240,'Policy Characteristics'!$C:$C,0)))</f>
        <v>Electricity Supply</v>
      </c>
      <c r="B240" s="340" t="str">
        <f>IF(ISBLANK(INDEX('Policy Characteristics'!B:B,MATCH($C240,'Policy Characteristics'!$C:$C,0))),"",INDEX('Policy Characteristics'!B:B,MATCH($C240,'Policy Characteristics'!$C:$C,0)))</f>
        <v>Grid-Scale Electricity Storage</v>
      </c>
      <c r="C240" s="345" t="s">
        <v>3093</v>
      </c>
      <c r="D240" s="53"/>
      <c r="E240" s="53"/>
      <c r="F240" s="53"/>
      <c r="G240" s="53"/>
      <c r="H240" s="54">
        <v>33</v>
      </c>
      <c r="I240" s="53" t="s">
        <v>45</v>
      </c>
      <c r="J240" s="342" t="str">
        <f>IF(ISBLANK(INDEX('Policy Characteristics'!D:D,MATCH($C240,'Policy Characteristics'!$C:$C,0))),"",INDEX('Policy Characteristics'!D:D,MATCH($C240,'Policy Characteristics'!$C:$C,0)))</f>
        <v>Grid-Scale Electricity Storage</v>
      </c>
      <c r="K240" s="340" t="str">
        <f>IF(ISBLANK(INDEX('Policy Characteristics'!E:E,MATCH($C240,'Policy Characteristics'!$C:$C,0))),"",INDEX('Policy Characteristics'!E:E,MATCH($C240,'Policy Characteristics'!$C:$C,0)))</f>
        <v>elec storage growth</v>
      </c>
      <c r="L240" s="362">
        <f>IF(ISBLANK(INDEX('Policy Characteristics'!F:F,MATCH($C240,'Policy Characteristics'!$C:$C,0))),"",INDEX('Policy Characteristics'!F:F,MATCH($C240,'Policy Characteristics'!$C:$C,0)))</f>
        <v>0</v>
      </c>
      <c r="M240" s="362">
        <f>IF(ISBLANK(INDEX('Policy Characteristics'!G:G,MATCH($C240,'Policy Characteristics'!$C:$C,0))),"",INDEX('Policy Characteristics'!G:G,MATCH($C240,'Policy Characteristics'!$C:$C,0)))</f>
        <v>1</v>
      </c>
      <c r="N240" s="362">
        <f>IF(ISBLANK(INDEX('Policy Characteristics'!H:H,MATCH($C240,'Policy Characteristics'!$C:$C,0))),"",INDEX('Policy Characteristics'!H:H,MATCH($C240,'Policy Characteristics'!$C:$C,0)))</f>
        <v>0.01</v>
      </c>
      <c r="O240" s="340" t="str">
        <f>IF(ISBLANK(INDEX('Policy Characteristics'!I:I,MATCH($C240,'Policy Characteristics'!$C:$C,0))),"",INDEX('Policy Characteristics'!I:I,MATCH($C240,'Policy Characteristics'!$C:$C,0)))</f>
        <v>% of potential achieved</v>
      </c>
      <c r="P240" s="340"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the BAU scenario, Oregon grid battery storage capacity grew from 1 GW in 2020 to 13 MW by 2050. The maximum storage potential is 4.6 GWs.</v>
      </c>
      <c r="Q240" s="340" t="str">
        <f>IF(ISBLANK(INDEX('Policy Characteristics'!K:K,MATCH($C240,'Policy Characteristics'!$C:$C,0))),"",INDEX('Policy Characteristics'!K:K,MATCH($C240,'Policy Characteristics'!$C:$C,0)))</f>
        <v>electricity-sector-main.html#storage</v>
      </c>
      <c r="R240" s="340" t="str">
        <f>IF(ISBLANK(INDEX('Policy Characteristics'!L:L,MATCH($C240,'Policy Characteristics'!$C:$C,0))),"",INDEX('Policy Characteristics'!L:L,MATCH($C240,'Policy Characteristics'!$C:$C,0)))</f>
        <v>grid-scale-electricity-storage.html</v>
      </c>
    </row>
    <row r="241" spans="1:18" x14ac:dyDescent="0.25">
      <c r="A241" s="340" t="str">
        <f>IF(ISBLANK(INDEX('Policy Characteristics'!A:A,MATCH($C241,'Policy Characteristics'!$C:$C,0))),"",INDEX('Policy Characteristics'!A:A,MATCH($C241,'Policy Characteristics'!$C:$C,0)))</f>
        <v>Electricity Supply</v>
      </c>
      <c r="B241" s="340" t="str">
        <f>IF(ISBLANK(INDEX('Policy Characteristics'!B:B,MATCH($C241,'Policy Characteristics'!$C:$C,0))),"",INDEX('Policy Characteristics'!B:B,MATCH($C241,'Policy Characteristics'!$C:$C,0)))</f>
        <v>Increase Transmission</v>
      </c>
      <c r="C241" s="345" t="s">
        <v>296</v>
      </c>
      <c r="D241" s="53"/>
      <c r="E241" s="53"/>
      <c r="F241" s="53"/>
      <c r="G241" s="53"/>
      <c r="H241" s="54">
        <v>34</v>
      </c>
      <c r="I241" s="53" t="s">
        <v>45</v>
      </c>
      <c r="J241" s="342" t="str">
        <f>IF(ISBLANK(INDEX('Policy Characteristics'!D:D,MATCH($C241,'Policy Characteristics'!$C:$C,0))),"",INDEX('Policy Characteristics'!D:D,MATCH($C241,'Policy Characteristics'!$C:$C,0)))</f>
        <v>Increase Transmission</v>
      </c>
      <c r="K241" s="340" t="str">
        <f>IF(ISBLANK(INDEX('Policy Characteristics'!E:E,MATCH($C241,'Policy Characteristics'!$C:$C,0))),"",INDEX('Policy Characteristics'!E:E,MATCH($C241,'Policy Characteristics'!$C:$C,0)))</f>
        <v>elec transmission growth</v>
      </c>
      <c r="L241" s="362">
        <f>IF(ISBLANK(INDEX('Policy Characteristics'!F:F,MATCH($C241,'Policy Characteristics'!$C:$C,0))),"",INDEX('Policy Characteristics'!F:F,MATCH($C241,'Policy Characteristics'!$C:$C,0)))</f>
        <v>0</v>
      </c>
      <c r="M241" s="362">
        <f>IF(ISBLANK(INDEX('Policy Characteristics'!G:G,MATCH($C241,'Policy Characteristics'!$C:$C,0))),"",INDEX('Policy Characteristics'!G:G,MATCH($C241,'Policy Characteristics'!$C:$C,0)))</f>
        <v>1.1299999999999999</v>
      </c>
      <c r="N241" s="362">
        <f>IF(ISBLANK(INDEX('Policy Characteristics'!H:H,MATCH($C241,'Policy Characteristics'!$C:$C,0))),"",INDEX('Policy Characteristics'!H:H,MATCH($C241,'Policy Characteristics'!$C:$C,0)))</f>
        <v>0.01</v>
      </c>
      <c r="O241" s="340" t="str">
        <f>IF(ISBLANK(INDEX('Policy Characteristics'!I:I,MATCH($C241,'Policy Characteristics'!$C:$C,0))),"",INDEX('Policy Characteristics'!I:I,MATCH($C241,'Policy Characteristics'!$C:$C,0)))</f>
        <v>% increase in transmission capacity</v>
      </c>
      <c r="P241" s="340"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Oregon's transmission capacity is expected to remain constant.</v>
      </c>
      <c r="Q241" s="340" t="str">
        <f>IF(ISBLANK(INDEX('Policy Characteristics'!K:K,MATCH($C241,'Policy Characteristics'!$C:$C,0))),"",INDEX('Policy Characteristics'!K:K,MATCH($C241,'Policy Characteristics'!$C:$C,0)))</f>
        <v>electricity-sector-main.html#transmission</v>
      </c>
      <c r="R241" s="340" t="str">
        <f>IF(ISBLANK(INDEX('Policy Characteristics'!L:L,MATCH($C241,'Policy Characteristics'!$C:$C,0))),"",INDEX('Policy Characteristics'!L:L,MATCH($C241,'Policy Characteristics'!$C:$C,0)))</f>
        <v>increase-transmission.html</v>
      </c>
    </row>
    <row r="242" spans="1:18" x14ac:dyDescent="0.25">
      <c r="A242" s="340" t="str">
        <f>IF(ISBLANK(INDEX('Policy Characteristics'!A:A,MATCH($C242,'Policy Characteristics'!$C:$C,0))),"",INDEX('Policy Characteristics'!A:A,MATCH($C242,'Policy Characteristics'!$C:$C,0)))</f>
        <v>Electricity Supply</v>
      </c>
      <c r="B242" s="340" t="str">
        <f>IF(ISBLANK(INDEX('Policy Characteristics'!B:B,MATCH($C242,'Policy Characteristics'!$C:$C,0))),"",INDEX('Policy Characteristics'!B:B,MATCH($C242,'Policy Characteristics'!$C:$C,0)))</f>
        <v>Non BAU Capacity Retirement Schedule</v>
      </c>
      <c r="C242" s="345" t="s">
        <v>3146</v>
      </c>
      <c r="D242" s="53" t="s">
        <v>470</v>
      </c>
      <c r="E242" s="53"/>
      <c r="F242" s="53" t="s">
        <v>469</v>
      </c>
      <c r="G242" s="53"/>
      <c r="H242" s="54">
        <v>860</v>
      </c>
      <c r="I242" s="53" t="s">
        <v>46</v>
      </c>
      <c r="J242" s="342" t="str">
        <f>IF(ISBLANK(INDEX('Policy Characteristics'!D:D,MATCH($C242,'Policy Characteristics'!$C:$C,0))),"",INDEX('Policy Characteristics'!D:D,MATCH($C242,'Policy Characteristics'!$C:$C,0)))</f>
        <v>Non BAU Capacity Retirement Schedule</v>
      </c>
      <c r="K242" s="340" t="str">
        <f>IF(ISBLANK(INDEX('Policy Characteristics'!E:E,MATCH($C242,'Policy Characteristics'!$C:$C,0))),"",INDEX('Policy Characteristics'!E:E,MATCH($C242,'Policy Characteristics'!$C:$C,0)))</f>
        <v/>
      </c>
      <c r="L242" s="340">
        <f>IF(ISBLANK(INDEX('Policy Characteristics'!F:F,MATCH($C242,'Policy Characteristics'!$C:$C,0))),"",INDEX('Policy Characteristics'!F:F,MATCH($C242,'Policy Characteristics'!$C:$C,0)))</f>
        <v>0</v>
      </c>
      <c r="M242" s="340">
        <f>IF(ISBLANK(INDEX('Policy Characteristics'!G:G,MATCH($C242,'Policy Characteristics'!$C:$C,0))),"",INDEX('Policy Characteristics'!G:G,MATCH($C242,'Policy Characteristics'!$C:$C,0)))</f>
        <v>1</v>
      </c>
      <c r="N242" s="340">
        <f>IF(ISBLANK(INDEX('Policy Characteristics'!H:H,MATCH($C242,'Policy Characteristics'!$C:$C,0))),"",INDEX('Policy Characteristics'!H:H,MATCH($C242,'Policy Characteristics'!$C:$C,0)))</f>
        <v>1</v>
      </c>
      <c r="O242" s="340" t="str">
        <f>IF(ISBLANK(INDEX('Policy Characteristics'!I:I,MATCH($C242,'Policy Characteristics'!$C:$C,0))),"",INDEX('Policy Characteristics'!I:I,MATCH($C242,'Policy Characteristics'!$C:$C,0)))</f>
        <v>on/off</v>
      </c>
      <c r="P242" s="340"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2" s="340" t="str">
        <f>IF(ISBLANK(INDEX('Policy Characteristics'!K:K,MATCH($C242,'Policy Characteristics'!$C:$C,0))),"",INDEX('Policy Characteristics'!K:K,MATCH($C242,'Policy Characteristics'!$C:$C,0)))</f>
        <v/>
      </c>
      <c r="R242" s="340" t="str">
        <f>IF(ISBLANK(INDEX('Policy Characteristics'!L:L,MATCH($C242,'Policy Characteristics'!$C:$C,0))),"",INDEX('Policy Characteristics'!L:L,MATCH($C242,'Policy Characteristics'!$C:$C,0)))</f>
        <v/>
      </c>
    </row>
    <row r="243" spans="1:18" ht="30" x14ac:dyDescent="0.25">
      <c r="A243" s="340" t="str">
        <f>IF(ISBLANK(INDEX('Policy Characteristics'!A:A,MATCH($C243,'Policy Characteristics'!$C:$C,0))),"",INDEX('Policy Characteristics'!A:A,MATCH($C243,'Policy Characteristics'!$C:$C,0)))</f>
        <v>Electricity Supply</v>
      </c>
      <c r="B243" s="340" t="str">
        <f>IF(ISBLANK(INDEX('Policy Characteristics'!B:B,MATCH($C243,'Policy Characteristics'!$C:$C,0))),"",INDEX('Policy Characteristics'!B:B,MATCH($C243,'Policy Characteristics'!$C:$C,0)))</f>
        <v>Non BAU Capacity Retirement Schedule</v>
      </c>
      <c r="C243" s="344" t="str">
        <f t="shared" ref="C243:C257" si="21">C$242</f>
        <v>Boolean Use Non BAU Capacity Retirement Schedule</v>
      </c>
      <c r="D243" s="9" t="s">
        <v>326</v>
      </c>
      <c r="E243" s="53"/>
      <c r="F243" s="9" t="s">
        <v>327</v>
      </c>
      <c r="G243" s="53"/>
      <c r="H243" s="54">
        <v>861</v>
      </c>
      <c r="I243" s="53" t="s">
        <v>46</v>
      </c>
      <c r="J243" s="342" t="str">
        <f>IF(ISBLANK(INDEX('Policy Characteristics'!D:D,MATCH($C243,'Policy Characteristics'!$C:$C,0))),"",INDEX('Policy Characteristics'!D:D,MATCH($C243,'Policy Characteristics'!$C:$C,0)))</f>
        <v>Non BAU Capacity Retirement Schedule</v>
      </c>
      <c r="K243" s="340" t="str">
        <f>IF(ISBLANK(INDEX('Policy Characteristics'!E:E,MATCH($C243,'Policy Characteristics'!$C:$C,0))),"",INDEX('Policy Characteristics'!E:E,MATCH($C243,'Policy Characteristics'!$C:$C,0)))</f>
        <v/>
      </c>
      <c r="L243" s="340">
        <f>IF(ISBLANK(INDEX('Policy Characteristics'!F:F,MATCH($C243,'Policy Characteristics'!$C:$C,0))),"",INDEX('Policy Characteristics'!F:F,MATCH($C243,'Policy Characteristics'!$C:$C,0)))</f>
        <v>0</v>
      </c>
      <c r="M243" s="340">
        <f>IF(ISBLANK(INDEX('Policy Characteristics'!G:G,MATCH($C243,'Policy Characteristics'!$C:$C,0))),"",INDEX('Policy Characteristics'!G:G,MATCH($C243,'Policy Characteristics'!$C:$C,0)))</f>
        <v>1</v>
      </c>
      <c r="N243" s="340">
        <f>IF(ISBLANK(INDEX('Policy Characteristics'!H:H,MATCH($C243,'Policy Characteristics'!$C:$C,0))),"",INDEX('Policy Characteristics'!H:H,MATCH($C243,'Policy Characteristics'!$C:$C,0)))</f>
        <v>1</v>
      </c>
      <c r="O243" s="340" t="str">
        <f>IF(ISBLANK(INDEX('Policy Characteristics'!I:I,MATCH($C243,'Policy Characteristics'!$C:$C,0))),"",INDEX('Policy Characteristics'!I:I,MATCH($C243,'Policy Characteristics'!$C:$C,0)))</f>
        <v>on/off</v>
      </c>
      <c r="P243" s="340"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3" s="340" t="str">
        <f>IF(ISBLANK(INDEX('Policy Characteristics'!K:K,MATCH($C243,'Policy Characteristics'!$C:$C,0))),"",INDEX('Policy Characteristics'!K:K,MATCH($C243,'Policy Characteristics'!$C:$C,0)))</f>
        <v/>
      </c>
      <c r="R243" s="340" t="str">
        <f>IF(ISBLANK(INDEX('Policy Characteristics'!L:L,MATCH($C243,'Policy Characteristics'!$C:$C,0))),"",INDEX('Policy Characteristics'!L:L,MATCH($C243,'Policy Characteristics'!$C:$C,0)))</f>
        <v/>
      </c>
    </row>
    <row r="244" spans="1:18" x14ac:dyDescent="0.25">
      <c r="A244" s="340" t="str">
        <f>IF(ISBLANK(INDEX('Policy Characteristics'!A:A,MATCH($C244,'Policy Characteristics'!$C:$C,0))),"",INDEX('Policy Characteristics'!A:A,MATCH($C244,'Policy Characteristics'!$C:$C,0)))</f>
        <v>Electricity Supply</v>
      </c>
      <c r="B244" s="340" t="str">
        <f>IF(ISBLANK(INDEX('Policy Characteristics'!B:B,MATCH($C244,'Policy Characteristics'!$C:$C,0))),"",INDEX('Policy Characteristics'!B:B,MATCH($C244,'Policy Characteristics'!$C:$C,0)))</f>
        <v>Non BAU Capacity Retirement Schedule</v>
      </c>
      <c r="C244" s="344" t="str">
        <f t="shared" si="21"/>
        <v>Boolean Use Non BAU Capacity Retirement Schedule</v>
      </c>
      <c r="D244" s="9" t="s">
        <v>79</v>
      </c>
      <c r="E244" s="53"/>
      <c r="F244" s="9" t="s">
        <v>93</v>
      </c>
      <c r="G244" s="53"/>
      <c r="H244" s="54">
        <v>862</v>
      </c>
      <c r="I244" s="53" t="s">
        <v>45</v>
      </c>
      <c r="J244" s="342" t="str">
        <f>IF(ISBLANK(INDEX('Policy Characteristics'!D:D,MATCH($C244,'Policy Characteristics'!$C:$C,0))),"",INDEX('Policy Characteristics'!D:D,MATCH($C244,'Policy Characteristics'!$C:$C,0)))</f>
        <v>Non BAU Capacity Retirement Schedule</v>
      </c>
      <c r="K244" s="340" t="str">
        <f>IF(ISBLANK(INDEX('Policy Characteristics'!E:E,MATCH($C244,'Policy Characteristics'!$C:$C,0))),"",INDEX('Policy Characteristics'!E:E,MATCH($C244,'Policy Characteristics'!$C:$C,0)))</f>
        <v/>
      </c>
      <c r="L244" s="340">
        <f>IF(ISBLANK(INDEX('Policy Characteristics'!F:F,MATCH($C244,'Policy Characteristics'!$C:$C,0))),"",INDEX('Policy Characteristics'!F:F,MATCH($C244,'Policy Characteristics'!$C:$C,0)))</f>
        <v>0</v>
      </c>
      <c r="M244" s="340">
        <f>IF(ISBLANK(INDEX('Policy Characteristics'!G:G,MATCH($C244,'Policy Characteristics'!$C:$C,0))),"",INDEX('Policy Characteristics'!G:G,MATCH($C244,'Policy Characteristics'!$C:$C,0)))</f>
        <v>1</v>
      </c>
      <c r="N244" s="340">
        <f>IF(ISBLANK(INDEX('Policy Characteristics'!H:H,MATCH($C244,'Policy Characteristics'!$C:$C,0))),"",INDEX('Policy Characteristics'!H:H,MATCH($C244,'Policy Characteristics'!$C:$C,0)))</f>
        <v>1</v>
      </c>
      <c r="O244" s="340" t="str">
        <f>IF(ISBLANK(INDEX('Policy Characteristics'!I:I,MATCH($C244,'Policy Characteristics'!$C:$C,0))),"",INDEX('Policy Characteristics'!I:I,MATCH($C244,'Policy Characteristics'!$C:$C,0)))</f>
        <v>on/off</v>
      </c>
      <c r="P244" s="340"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4" s="340" t="str">
        <f>IF(ISBLANK(INDEX('Policy Characteristics'!K:K,MATCH($C244,'Policy Characteristics'!$C:$C,0))),"",INDEX('Policy Characteristics'!K:K,MATCH($C244,'Policy Characteristics'!$C:$C,0)))</f>
        <v/>
      </c>
      <c r="R244" s="340" t="str">
        <f>IF(ISBLANK(INDEX('Policy Characteristics'!L:L,MATCH($C244,'Policy Characteristics'!$C:$C,0))),"",INDEX('Policy Characteristics'!L:L,MATCH($C244,'Policy Characteristics'!$C:$C,0)))</f>
        <v/>
      </c>
    </row>
    <row r="245" spans="1:18" x14ac:dyDescent="0.25">
      <c r="A245" s="340" t="str">
        <f>IF(ISBLANK(INDEX('Policy Characteristics'!A:A,MATCH($C245,'Policy Characteristics'!$C:$C,0))),"",INDEX('Policy Characteristics'!A:A,MATCH($C245,'Policy Characteristics'!$C:$C,0)))</f>
        <v>Electricity Supply</v>
      </c>
      <c r="B245" s="340" t="str">
        <f>IF(ISBLANK(INDEX('Policy Characteristics'!B:B,MATCH($C245,'Policy Characteristics'!$C:$C,0))),"",INDEX('Policy Characteristics'!B:B,MATCH($C245,'Policy Characteristics'!$C:$C,0)))</f>
        <v>Non BAU Capacity Retirement Schedule</v>
      </c>
      <c r="C245" s="344" t="str">
        <f t="shared" si="21"/>
        <v>Boolean Use Non BAU Capacity Retirement Schedule</v>
      </c>
      <c r="D245" s="9" t="s">
        <v>80</v>
      </c>
      <c r="E245" s="53"/>
      <c r="F245" s="9" t="s">
        <v>94</v>
      </c>
      <c r="G245" s="53"/>
      <c r="H245" s="54">
        <v>863</v>
      </c>
      <c r="I245" s="53" t="s">
        <v>46</v>
      </c>
      <c r="J245" s="342" t="str">
        <f>IF(ISBLANK(INDEX('Policy Characteristics'!D:D,MATCH($C245,'Policy Characteristics'!$C:$C,0))),"",INDEX('Policy Characteristics'!D:D,MATCH($C245,'Policy Characteristics'!$C:$C,0)))</f>
        <v>Non BAU Capacity Retirement Schedule</v>
      </c>
      <c r="K245" s="340" t="str">
        <f>IF(ISBLANK(INDEX('Policy Characteristics'!E:E,MATCH($C245,'Policy Characteristics'!$C:$C,0))),"",INDEX('Policy Characteristics'!E:E,MATCH($C245,'Policy Characteristics'!$C:$C,0)))</f>
        <v/>
      </c>
      <c r="L245" s="340">
        <f>IF(ISBLANK(INDEX('Policy Characteristics'!F:F,MATCH($C245,'Policy Characteristics'!$C:$C,0))),"",INDEX('Policy Characteristics'!F:F,MATCH($C245,'Policy Characteristics'!$C:$C,0)))</f>
        <v>0</v>
      </c>
      <c r="M245" s="340">
        <f>IF(ISBLANK(INDEX('Policy Characteristics'!G:G,MATCH($C245,'Policy Characteristics'!$C:$C,0))),"",INDEX('Policy Characteristics'!G:G,MATCH($C245,'Policy Characteristics'!$C:$C,0)))</f>
        <v>1</v>
      </c>
      <c r="N245" s="340">
        <f>IF(ISBLANK(INDEX('Policy Characteristics'!H:H,MATCH($C245,'Policy Characteristics'!$C:$C,0))),"",INDEX('Policy Characteristics'!H:H,MATCH($C245,'Policy Characteristics'!$C:$C,0)))</f>
        <v>1</v>
      </c>
      <c r="O245" s="340" t="str">
        <f>IF(ISBLANK(INDEX('Policy Characteristics'!I:I,MATCH($C245,'Policy Characteristics'!$C:$C,0))),"",INDEX('Policy Characteristics'!I:I,MATCH($C245,'Policy Characteristics'!$C:$C,0)))</f>
        <v>on/off</v>
      </c>
      <c r="P245" s="340"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5" s="340" t="str">
        <f>IF(ISBLANK(INDEX('Policy Characteristics'!K:K,MATCH($C245,'Policy Characteristics'!$C:$C,0))),"",INDEX('Policy Characteristics'!K:K,MATCH($C245,'Policy Characteristics'!$C:$C,0)))</f>
        <v/>
      </c>
      <c r="R245" s="340" t="str">
        <f>IF(ISBLANK(INDEX('Policy Characteristics'!L:L,MATCH($C245,'Policy Characteristics'!$C:$C,0))),"",INDEX('Policy Characteristics'!L:L,MATCH($C245,'Policy Characteristics'!$C:$C,0)))</f>
        <v/>
      </c>
    </row>
    <row r="246" spans="1:18" x14ac:dyDescent="0.25">
      <c r="A246" s="340" t="str">
        <f>IF(ISBLANK(INDEX('Policy Characteristics'!A:A,MATCH($C246,'Policy Characteristics'!$C:$C,0))),"",INDEX('Policy Characteristics'!A:A,MATCH($C246,'Policy Characteristics'!$C:$C,0)))</f>
        <v>Electricity Supply</v>
      </c>
      <c r="B246" s="340" t="str">
        <f>IF(ISBLANK(INDEX('Policy Characteristics'!B:B,MATCH($C246,'Policy Characteristics'!$C:$C,0))),"",INDEX('Policy Characteristics'!B:B,MATCH($C246,'Policy Characteristics'!$C:$C,0)))</f>
        <v>Non BAU Capacity Retirement Schedule</v>
      </c>
      <c r="C246" s="344" t="str">
        <f t="shared" si="21"/>
        <v>Boolean Use Non BAU Capacity Retirement Schedule</v>
      </c>
      <c r="D246" s="9" t="s">
        <v>471</v>
      </c>
      <c r="E246" s="53"/>
      <c r="F246" s="9" t="s">
        <v>474</v>
      </c>
      <c r="G246" s="53"/>
      <c r="H246" s="54">
        <v>864</v>
      </c>
      <c r="I246" s="53" t="s">
        <v>46</v>
      </c>
      <c r="J246" s="342" t="str">
        <f>IF(ISBLANK(INDEX('Policy Characteristics'!D:D,MATCH($C246,'Policy Characteristics'!$C:$C,0))),"",INDEX('Policy Characteristics'!D:D,MATCH($C246,'Policy Characteristics'!$C:$C,0)))</f>
        <v>Non BAU Capacity Retirement Schedule</v>
      </c>
      <c r="K246" s="340" t="str">
        <f>IF(ISBLANK(INDEX('Policy Characteristics'!E:E,MATCH($C246,'Policy Characteristics'!$C:$C,0))),"",INDEX('Policy Characteristics'!E:E,MATCH($C246,'Policy Characteristics'!$C:$C,0)))</f>
        <v/>
      </c>
      <c r="L246" s="340">
        <f>IF(ISBLANK(INDEX('Policy Characteristics'!F:F,MATCH($C246,'Policy Characteristics'!$C:$C,0))),"",INDEX('Policy Characteristics'!F:F,MATCH($C246,'Policy Characteristics'!$C:$C,0)))</f>
        <v>0</v>
      </c>
      <c r="M246" s="340">
        <f>IF(ISBLANK(INDEX('Policy Characteristics'!G:G,MATCH($C246,'Policy Characteristics'!$C:$C,0))),"",INDEX('Policy Characteristics'!G:G,MATCH($C246,'Policy Characteristics'!$C:$C,0)))</f>
        <v>1</v>
      </c>
      <c r="N246" s="340">
        <f>IF(ISBLANK(INDEX('Policy Characteristics'!H:H,MATCH($C246,'Policy Characteristics'!$C:$C,0))),"",INDEX('Policy Characteristics'!H:H,MATCH($C246,'Policy Characteristics'!$C:$C,0)))</f>
        <v>1</v>
      </c>
      <c r="O246" s="340" t="str">
        <f>IF(ISBLANK(INDEX('Policy Characteristics'!I:I,MATCH($C246,'Policy Characteristics'!$C:$C,0))),"",INDEX('Policy Characteristics'!I:I,MATCH($C246,'Policy Characteristics'!$C:$C,0)))</f>
        <v>on/off</v>
      </c>
      <c r="P246" s="340"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6" s="340" t="str">
        <f>IF(ISBLANK(INDEX('Policy Characteristics'!K:K,MATCH($C246,'Policy Characteristics'!$C:$C,0))),"",INDEX('Policy Characteristics'!K:K,MATCH($C246,'Policy Characteristics'!$C:$C,0)))</f>
        <v/>
      </c>
      <c r="R246" s="340" t="str">
        <f>IF(ISBLANK(INDEX('Policy Characteristics'!L:L,MATCH($C246,'Policy Characteristics'!$C:$C,0))),"",INDEX('Policy Characteristics'!L:L,MATCH($C246,'Policy Characteristics'!$C:$C,0)))</f>
        <v/>
      </c>
    </row>
    <row r="247" spans="1:18" x14ac:dyDescent="0.25">
      <c r="A247" s="340" t="str">
        <f>IF(ISBLANK(INDEX('Policy Characteristics'!A:A,MATCH($C247,'Policy Characteristics'!$C:$C,0))),"",INDEX('Policy Characteristics'!A:A,MATCH($C247,'Policy Characteristics'!$C:$C,0)))</f>
        <v>Electricity Supply</v>
      </c>
      <c r="B247" s="340" t="str">
        <f>IF(ISBLANK(INDEX('Policy Characteristics'!B:B,MATCH($C247,'Policy Characteristics'!$C:$C,0))),"",INDEX('Policy Characteristics'!B:B,MATCH($C247,'Policy Characteristics'!$C:$C,0)))</f>
        <v>Non BAU Capacity Retirement Schedule</v>
      </c>
      <c r="C247" s="344" t="str">
        <f t="shared" si="21"/>
        <v>Boolean Use Non BAU Capacity Retirement Schedule</v>
      </c>
      <c r="D247" s="9" t="s">
        <v>81</v>
      </c>
      <c r="E247" s="53"/>
      <c r="F247" s="9" t="s">
        <v>95</v>
      </c>
      <c r="G247" s="53"/>
      <c r="H247" s="54">
        <v>865</v>
      </c>
      <c r="I247" s="53" t="s">
        <v>46</v>
      </c>
      <c r="J247" s="342" t="str">
        <f>IF(ISBLANK(INDEX('Policy Characteristics'!D:D,MATCH($C247,'Policy Characteristics'!$C:$C,0))),"",INDEX('Policy Characteristics'!D:D,MATCH($C247,'Policy Characteristics'!$C:$C,0)))</f>
        <v>Non BAU Capacity Retirement Schedule</v>
      </c>
      <c r="K247" s="340" t="str">
        <f>IF(ISBLANK(INDEX('Policy Characteristics'!E:E,MATCH($C247,'Policy Characteristics'!$C:$C,0))),"",INDEX('Policy Characteristics'!E:E,MATCH($C247,'Policy Characteristics'!$C:$C,0)))</f>
        <v/>
      </c>
      <c r="L247" s="340">
        <f>IF(ISBLANK(INDEX('Policy Characteristics'!F:F,MATCH($C247,'Policy Characteristics'!$C:$C,0))),"",INDEX('Policy Characteristics'!F:F,MATCH($C247,'Policy Characteristics'!$C:$C,0)))</f>
        <v>0</v>
      </c>
      <c r="M247" s="340">
        <f>IF(ISBLANK(INDEX('Policy Characteristics'!G:G,MATCH($C247,'Policy Characteristics'!$C:$C,0))),"",INDEX('Policy Characteristics'!G:G,MATCH($C247,'Policy Characteristics'!$C:$C,0)))</f>
        <v>1</v>
      </c>
      <c r="N247" s="340">
        <f>IF(ISBLANK(INDEX('Policy Characteristics'!H:H,MATCH($C247,'Policy Characteristics'!$C:$C,0))),"",INDEX('Policy Characteristics'!H:H,MATCH($C247,'Policy Characteristics'!$C:$C,0)))</f>
        <v>1</v>
      </c>
      <c r="O247" s="340" t="str">
        <f>IF(ISBLANK(INDEX('Policy Characteristics'!I:I,MATCH($C247,'Policy Characteristics'!$C:$C,0))),"",INDEX('Policy Characteristics'!I:I,MATCH($C247,'Policy Characteristics'!$C:$C,0)))</f>
        <v>on/off</v>
      </c>
      <c r="P247" s="340"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7" s="340" t="str">
        <f>IF(ISBLANK(INDEX('Policy Characteristics'!K:K,MATCH($C247,'Policy Characteristics'!$C:$C,0))),"",INDEX('Policy Characteristics'!K:K,MATCH($C247,'Policy Characteristics'!$C:$C,0)))</f>
        <v/>
      </c>
      <c r="R247" s="340" t="str">
        <f>IF(ISBLANK(INDEX('Policy Characteristics'!L:L,MATCH($C247,'Policy Characteristics'!$C:$C,0))),"",INDEX('Policy Characteristics'!L:L,MATCH($C247,'Policy Characteristics'!$C:$C,0)))</f>
        <v/>
      </c>
    </row>
    <row r="248" spans="1:18" x14ac:dyDescent="0.25">
      <c r="A248" s="340" t="str">
        <f>IF(ISBLANK(INDEX('Policy Characteristics'!A:A,MATCH($C248,'Policy Characteristics'!$C:$C,0))),"",INDEX('Policy Characteristics'!A:A,MATCH($C248,'Policy Characteristics'!$C:$C,0)))</f>
        <v>Electricity Supply</v>
      </c>
      <c r="B248" s="340" t="str">
        <f>IF(ISBLANK(INDEX('Policy Characteristics'!B:B,MATCH($C248,'Policy Characteristics'!$C:$C,0))),"",INDEX('Policy Characteristics'!B:B,MATCH($C248,'Policy Characteristics'!$C:$C,0)))</f>
        <v>Non BAU Capacity Retirement Schedule</v>
      </c>
      <c r="C248" s="344" t="str">
        <f t="shared" si="21"/>
        <v>Boolean Use Non BAU Capacity Retirement Schedule</v>
      </c>
      <c r="D248" s="9" t="s">
        <v>82</v>
      </c>
      <c r="E248" s="53"/>
      <c r="F248" s="9" t="s">
        <v>96</v>
      </c>
      <c r="G248" s="53"/>
      <c r="H248" s="54">
        <v>866</v>
      </c>
      <c r="I248" s="53" t="s">
        <v>46</v>
      </c>
      <c r="J248" s="342" t="str">
        <f>IF(ISBLANK(INDEX('Policy Characteristics'!D:D,MATCH($C248,'Policy Characteristics'!$C:$C,0))),"",INDEX('Policy Characteristics'!D:D,MATCH($C248,'Policy Characteristics'!$C:$C,0)))</f>
        <v>Non BAU Capacity Retirement Schedule</v>
      </c>
      <c r="K248" s="340" t="str">
        <f>IF(ISBLANK(INDEX('Policy Characteristics'!E:E,MATCH($C248,'Policy Characteristics'!$C:$C,0))),"",INDEX('Policy Characteristics'!E:E,MATCH($C248,'Policy Characteristics'!$C:$C,0)))</f>
        <v/>
      </c>
      <c r="L248" s="340">
        <f>IF(ISBLANK(INDEX('Policy Characteristics'!F:F,MATCH($C248,'Policy Characteristics'!$C:$C,0))),"",INDEX('Policy Characteristics'!F:F,MATCH($C248,'Policy Characteristics'!$C:$C,0)))</f>
        <v>0</v>
      </c>
      <c r="M248" s="340">
        <f>IF(ISBLANK(INDEX('Policy Characteristics'!G:G,MATCH($C248,'Policy Characteristics'!$C:$C,0))),"",INDEX('Policy Characteristics'!G:G,MATCH($C248,'Policy Characteristics'!$C:$C,0)))</f>
        <v>1</v>
      </c>
      <c r="N248" s="340">
        <f>IF(ISBLANK(INDEX('Policy Characteristics'!H:H,MATCH($C248,'Policy Characteristics'!$C:$C,0))),"",INDEX('Policy Characteristics'!H:H,MATCH($C248,'Policy Characteristics'!$C:$C,0)))</f>
        <v>1</v>
      </c>
      <c r="O248" s="340" t="str">
        <f>IF(ISBLANK(INDEX('Policy Characteristics'!I:I,MATCH($C248,'Policy Characteristics'!$C:$C,0))),"",INDEX('Policy Characteristics'!I:I,MATCH($C248,'Policy Characteristics'!$C:$C,0)))</f>
        <v>on/off</v>
      </c>
      <c r="P248" s="340"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8" s="340" t="str">
        <f>IF(ISBLANK(INDEX('Policy Characteristics'!K:K,MATCH($C248,'Policy Characteristics'!$C:$C,0))),"",INDEX('Policy Characteristics'!K:K,MATCH($C248,'Policy Characteristics'!$C:$C,0)))</f>
        <v/>
      </c>
      <c r="R248" s="340" t="str">
        <f>IF(ISBLANK(INDEX('Policy Characteristics'!L:L,MATCH($C248,'Policy Characteristics'!$C:$C,0))),"",INDEX('Policy Characteristics'!L:L,MATCH($C248,'Policy Characteristics'!$C:$C,0)))</f>
        <v/>
      </c>
    </row>
    <row r="249" spans="1:18" x14ac:dyDescent="0.25">
      <c r="A249" s="340" t="str">
        <f>IF(ISBLANK(INDEX('Policy Characteristics'!A:A,MATCH($C249,'Policy Characteristics'!$C:$C,0))),"",INDEX('Policy Characteristics'!A:A,MATCH($C249,'Policy Characteristics'!$C:$C,0)))</f>
        <v>Electricity Supply</v>
      </c>
      <c r="B249" s="340" t="str">
        <f>IF(ISBLANK(INDEX('Policy Characteristics'!B:B,MATCH($C249,'Policy Characteristics'!$C:$C,0))),"",INDEX('Policy Characteristics'!B:B,MATCH($C249,'Policy Characteristics'!$C:$C,0)))</f>
        <v>Non BAU Capacity Retirement Schedule</v>
      </c>
      <c r="C249" s="344" t="str">
        <f t="shared" si="21"/>
        <v>Boolean Use Non BAU Capacity Retirement Schedule</v>
      </c>
      <c r="D249" s="9" t="s">
        <v>83</v>
      </c>
      <c r="E249" s="53"/>
      <c r="F249" s="9" t="s">
        <v>97</v>
      </c>
      <c r="G249" s="53"/>
      <c r="H249" s="54">
        <v>867</v>
      </c>
      <c r="I249" s="53" t="s">
        <v>46</v>
      </c>
      <c r="J249" s="342" t="str">
        <f>IF(ISBLANK(INDEX('Policy Characteristics'!D:D,MATCH($C249,'Policy Characteristics'!$C:$C,0))),"",INDEX('Policy Characteristics'!D:D,MATCH($C249,'Policy Characteristics'!$C:$C,0)))</f>
        <v>Non BAU Capacity Retirement Schedule</v>
      </c>
      <c r="K249" s="340" t="str">
        <f>IF(ISBLANK(INDEX('Policy Characteristics'!E:E,MATCH($C249,'Policy Characteristics'!$C:$C,0))),"",INDEX('Policy Characteristics'!E:E,MATCH($C249,'Policy Characteristics'!$C:$C,0)))</f>
        <v/>
      </c>
      <c r="L249" s="340">
        <f>IF(ISBLANK(INDEX('Policy Characteristics'!F:F,MATCH($C249,'Policy Characteristics'!$C:$C,0))),"",INDEX('Policy Characteristics'!F:F,MATCH($C249,'Policy Characteristics'!$C:$C,0)))</f>
        <v>0</v>
      </c>
      <c r="M249" s="340">
        <f>IF(ISBLANK(INDEX('Policy Characteristics'!G:G,MATCH($C249,'Policy Characteristics'!$C:$C,0))),"",INDEX('Policy Characteristics'!G:G,MATCH($C249,'Policy Characteristics'!$C:$C,0)))</f>
        <v>1</v>
      </c>
      <c r="N249" s="340">
        <f>IF(ISBLANK(INDEX('Policy Characteristics'!H:H,MATCH($C249,'Policy Characteristics'!$C:$C,0))),"",INDEX('Policy Characteristics'!H:H,MATCH($C249,'Policy Characteristics'!$C:$C,0)))</f>
        <v>1</v>
      </c>
      <c r="O249" s="340" t="str">
        <f>IF(ISBLANK(INDEX('Policy Characteristics'!I:I,MATCH($C249,'Policy Characteristics'!$C:$C,0))),"",INDEX('Policy Characteristics'!I:I,MATCH($C249,'Policy Characteristics'!$C:$C,0)))</f>
        <v>on/off</v>
      </c>
      <c r="P249" s="340"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9" s="340" t="str">
        <f>IF(ISBLANK(INDEX('Policy Characteristics'!K:K,MATCH($C249,'Policy Characteristics'!$C:$C,0))),"",INDEX('Policy Characteristics'!K:K,MATCH($C249,'Policy Characteristics'!$C:$C,0)))</f>
        <v/>
      </c>
      <c r="R249" s="340" t="str">
        <f>IF(ISBLANK(INDEX('Policy Characteristics'!L:L,MATCH($C249,'Policy Characteristics'!$C:$C,0))),"",INDEX('Policy Characteristics'!L:L,MATCH($C249,'Policy Characteristics'!$C:$C,0)))</f>
        <v/>
      </c>
    </row>
    <row r="250" spans="1:18" x14ac:dyDescent="0.25">
      <c r="A250" s="340" t="str">
        <f>IF(ISBLANK(INDEX('Policy Characteristics'!A:A,MATCH($C250,'Policy Characteristics'!$C:$C,0))),"",INDEX('Policy Characteristics'!A:A,MATCH($C250,'Policy Characteristics'!$C:$C,0)))</f>
        <v>Electricity Supply</v>
      </c>
      <c r="B250" s="340" t="str">
        <f>IF(ISBLANK(INDEX('Policy Characteristics'!B:B,MATCH($C250,'Policy Characteristics'!$C:$C,0))),"",INDEX('Policy Characteristics'!B:B,MATCH($C250,'Policy Characteristics'!$C:$C,0)))</f>
        <v>Non BAU Capacity Retirement Schedule</v>
      </c>
      <c r="C250" s="344" t="str">
        <f t="shared" si="21"/>
        <v>Boolean Use Non BAU Capacity Retirement Schedule</v>
      </c>
      <c r="D250" s="9" t="s">
        <v>2473</v>
      </c>
      <c r="E250" s="53"/>
      <c r="F250" s="9" t="s">
        <v>459</v>
      </c>
      <c r="G250" s="53"/>
      <c r="H250" s="54">
        <v>868</v>
      </c>
      <c r="I250" s="53" t="s">
        <v>46</v>
      </c>
      <c r="J250" s="342" t="str">
        <f>IF(ISBLANK(INDEX('Policy Characteristics'!D:D,MATCH($C250,'Policy Characteristics'!$C:$C,0))),"",INDEX('Policy Characteristics'!D:D,MATCH($C250,'Policy Characteristics'!$C:$C,0)))</f>
        <v>Non BAU Capacity Retirement Schedule</v>
      </c>
      <c r="K250" s="340" t="str">
        <f>IF(ISBLANK(INDEX('Policy Characteristics'!E:E,MATCH($C250,'Policy Characteristics'!$C:$C,0))),"",INDEX('Policy Characteristics'!E:E,MATCH($C250,'Policy Characteristics'!$C:$C,0)))</f>
        <v/>
      </c>
      <c r="L250" s="340">
        <f>IF(ISBLANK(INDEX('Policy Characteristics'!F:F,MATCH($C250,'Policy Characteristics'!$C:$C,0))),"",INDEX('Policy Characteristics'!F:F,MATCH($C250,'Policy Characteristics'!$C:$C,0)))</f>
        <v>0</v>
      </c>
      <c r="M250" s="340">
        <f>IF(ISBLANK(INDEX('Policy Characteristics'!G:G,MATCH($C250,'Policy Characteristics'!$C:$C,0))),"",INDEX('Policy Characteristics'!G:G,MATCH($C250,'Policy Characteristics'!$C:$C,0)))</f>
        <v>1</v>
      </c>
      <c r="N250" s="340">
        <f>IF(ISBLANK(INDEX('Policy Characteristics'!H:H,MATCH($C250,'Policy Characteristics'!$C:$C,0))),"",INDEX('Policy Characteristics'!H:H,MATCH($C250,'Policy Characteristics'!$C:$C,0)))</f>
        <v>1</v>
      </c>
      <c r="O250" s="340" t="str">
        <f>IF(ISBLANK(INDEX('Policy Characteristics'!I:I,MATCH($C250,'Policy Characteristics'!$C:$C,0))),"",INDEX('Policy Characteristics'!I:I,MATCH($C250,'Policy Characteristics'!$C:$C,0)))</f>
        <v>on/off</v>
      </c>
      <c r="P250" s="340"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0" s="340" t="str">
        <f>IF(ISBLANK(INDEX('Policy Characteristics'!K:K,MATCH($C250,'Policy Characteristics'!$C:$C,0))),"",INDEX('Policy Characteristics'!K:K,MATCH($C250,'Policy Characteristics'!$C:$C,0)))</f>
        <v/>
      </c>
      <c r="R250" s="340" t="str">
        <f>IF(ISBLANK(INDEX('Policy Characteristics'!L:L,MATCH($C250,'Policy Characteristics'!$C:$C,0))),"",INDEX('Policy Characteristics'!L:L,MATCH($C250,'Policy Characteristics'!$C:$C,0)))</f>
        <v/>
      </c>
    </row>
    <row r="251" spans="1:18" x14ac:dyDescent="0.25">
      <c r="A251" s="340" t="str">
        <f>IF(ISBLANK(INDEX('Policy Characteristics'!A:A,MATCH($C251,'Policy Characteristics'!$C:$C,0))),"",INDEX('Policy Characteristics'!A:A,MATCH($C251,'Policy Characteristics'!$C:$C,0)))</f>
        <v>Electricity Supply</v>
      </c>
      <c r="B251" s="340" t="str">
        <f>IF(ISBLANK(INDEX('Policy Characteristics'!B:B,MATCH($C251,'Policy Characteristics'!$C:$C,0))),"",INDEX('Policy Characteristics'!B:B,MATCH($C251,'Policy Characteristics'!$C:$C,0)))</f>
        <v>Non BAU Capacity Retirement Schedule</v>
      </c>
      <c r="C251" s="344" t="str">
        <f t="shared" si="21"/>
        <v>Boolean Use Non BAU Capacity Retirement Schedule</v>
      </c>
      <c r="D251" s="9" t="s">
        <v>328</v>
      </c>
      <c r="E251" s="53"/>
      <c r="F251" s="9" t="s">
        <v>330</v>
      </c>
      <c r="G251" s="53"/>
      <c r="H251" s="54">
        <v>869</v>
      </c>
      <c r="I251" s="53" t="s">
        <v>46</v>
      </c>
      <c r="J251" s="342" t="str">
        <f>IF(ISBLANK(INDEX('Policy Characteristics'!D:D,MATCH($C251,'Policy Characteristics'!$C:$C,0))),"",INDEX('Policy Characteristics'!D:D,MATCH($C251,'Policy Characteristics'!$C:$C,0)))</f>
        <v>Non BAU Capacity Retirement Schedule</v>
      </c>
      <c r="K251" s="340" t="str">
        <f>IF(ISBLANK(INDEX('Policy Characteristics'!E:E,MATCH($C251,'Policy Characteristics'!$C:$C,0))),"",INDEX('Policy Characteristics'!E:E,MATCH($C251,'Policy Characteristics'!$C:$C,0)))</f>
        <v/>
      </c>
      <c r="L251" s="340">
        <f>IF(ISBLANK(INDEX('Policy Characteristics'!F:F,MATCH($C251,'Policy Characteristics'!$C:$C,0))),"",INDEX('Policy Characteristics'!F:F,MATCH($C251,'Policy Characteristics'!$C:$C,0)))</f>
        <v>0</v>
      </c>
      <c r="M251" s="340">
        <f>IF(ISBLANK(INDEX('Policy Characteristics'!G:G,MATCH($C251,'Policy Characteristics'!$C:$C,0))),"",INDEX('Policy Characteristics'!G:G,MATCH($C251,'Policy Characteristics'!$C:$C,0)))</f>
        <v>1</v>
      </c>
      <c r="N251" s="340">
        <f>IF(ISBLANK(INDEX('Policy Characteristics'!H:H,MATCH($C251,'Policy Characteristics'!$C:$C,0))),"",INDEX('Policy Characteristics'!H:H,MATCH($C251,'Policy Characteristics'!$C:$C,0)))</f>
        <v>1</v>
      </c>
      <c r="O251" s="340" t="str">
        <f>IF(ISBLANK(INDEX('Policy Characteristics'!I:I,MATCH($C251,'Policy Characteristics'!$C:$C,0))),"",INDEX('Policy Characteristics'!I:I,MATCH($C251,'Policy Characteristics'!$C:$C,0)))</f>
        <v>on/off</v>
      </c>
      <c r="P251" s="340"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1" s="340" t="str">
        <f>IF(ISBLANK(INDEX('Policy Characteristics'!K:K,MATCH($C251,'Policy Characteristics'!$C:$C,0))),"",INDEX('Policy Characteristics'!K:K,MATCH($C251,'Policy Characteristics'!$C:$C,0)))</f>
        <v/>
      </c>
      <c r="R251" s="340" t="str">
        <f>IF(ISBLANK(INDEX('Policy Characteristics'!L:L,MATCH($C251,'Policy Characteristics'!$C:$C,0))),"",INDEX('Policy Characteristics'!L:L,MATCH($C251,'Policy Characteristics'!$C:$C,0)))</f>
        <v/>
      </c>
    </row>
    <row r="252" spans="1:18" x14ac:dyDescent="0.25">
      <c r="A252" s="340" t="str">
        <f>IF(ISBLANK(INDEX('Policy Characteristics'!A:A,MATCH($C252,'Policy Characteristics'!$C:$C,0))),"",INDEX('Policy Characteristics'!A:A,MATCH($C252,'Policy Characteristics'!$C:$C,0)))</f>
        <v>Electricity Supply</v>
      </c>
      <c r="B252" s="340" t="str">
        <f>IF(ISBLANK(INDEX('Policy Characteristics'!B:B,MATCH($C252,'Policy Characteristics'!$C:$C,0))),"",INDEX('Policy Characteristics'!B:B,MATCH($C252,'Policy Characteristics'!$C:$C,0)))</f>
        <v>Non BAU Capacity Retirement Schedule</v>
      </c>
      <c r="C252" s="344" t="str">
        <f t="shared" si="21"/>
        <v>Boolean Use Non BAU Capacity Retirement Schedule</v>
      </c>
      <c r="D252" s="9" t="s">
        <v>329</v>
      </c>
      <c r="E252" s="53"/>
      <c r="F252" s="9" t="s">
        <v>331</v>
      </c>
      <c r="G252" s="53"/>
      <c r="H252" s="54">
        <v>870</v>
      </c>
      <c r="I252" s="53" t="s">
        <v>46</v>
      </c>
      <c r="J252" s="342" t="str">
        <f>IF(ISBLANK(INDEX('Policy Characteristics'!D:D,MATCH($C252,'Policy Characteristics'!$C:$C,0))),"",INDEX('Policy Characteristics'!D:D,MATCH($C252,'Policy Characteristics'!$C:$C,0)))</f>
        <v>Non BAU Capacity Retirement Schedule</v>
      </c>
      <c r="K252" s="340" t="str">
        <f>IF(ISBLANK(INDEX('Policy Characteristics'!E:E,MATCH($C252,'Policy Characteristics'!$C:$C,0))),"",INDEX('Policy Characteristics'!E:E,MATCH($C252,'Policy Characteristics'!$C:$C,0)))</f>
        <v/>
      </c>
      <c r="L252" s="340">
        <f>IF(ISBLANK(INDEX('Policy Characteristics'!F:F,MATCH($C252,'Policy Characteristics'!$C:$C,0))),"",INDEX('Policy Characteristics'!F:F,MATCH($C252,'Policy Characteristics'!$C:$C,0)))</f>
        <v>0</v>
      </c>
      <c r="M252" s="340">
        <f>IF(ISBLANK(INDEX('Policy Characteristics'!G:G,MATCH($C252,'Policy Characteristics'!$C:$C,0))),"",INDEX('Policy Characteristics'!G:G,MATCH($C252,'Policy Characteristics'!$C:$C,0)))</f>
        <v>1</v>
      </c>
      <c r="N252" s="340">
        <f>IF(ISBLANK(INDEX('Policy Characteristics'!H:H,MATCH($C252,'Policy Characteristics'!$C:$C,0))),"",INDEX('Policy Characteristics'!H:H,MATCH($C252,'Policy Characteristics'!$C:$C,0)))</f>
        <v>1</v>
      </c>
      <c r="O252" s="340" t="str">
        <f>IF(ISBLANK(INDEX('Policy Characteristics'!I:I,MATCH($C252,'Policy Characteristics'!$C:$C,0))),"",INDEX('Policy Characteristics'!I:I,MATCH($C252,'Policy Characteristics'!$C:$C,0)))</f>
        <v>on/off</v>
      </c>
      <c r="P252" s="340"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2" s="340" t="str">
        <f>IF(ISBLANK(INDEX('Policy Characteristics'!K:K,MATCH($C252,'Policy Characteristics'!$C:$C,0))),"",INDEX('Policy Characteristics'!K:K,MATCH($C252,'Policy Characteristics'!$C:$C,0)))</f>
        <v/>
      </c>
      <c r="R252" s="340" t="str">
        <f>IF(ISBLANK(INDEX('Policy Characteristics'!L:L,MATCH($C252,'Policy Characteristics'!$C:$C,0))),"",INDEX('Policy Characteristics'!L:L,MATCH($C252,'Policy Characteristics'!$C:$C,0)))</f>
        <v/>
      </c>
    </row>
    <row r="253" spans="1:18" x14ac:dyDescent="0.25">
      <c r="A253" s="340" t="str">
        <f>IF(ISBLANK(INDEX('Policy Characteristics'!A:A,MATCH($C253,'Policy Characteristics'!$C:$C,0))),"",INDEX('Policy Characteristics'!A:A,MATCH($C253,'Policy Characteristics'!$C:$C,0)))</f>
        <v>Electricity Supply</v>
      </c>
      <c r="B253" s="340" t="str">
        <f>IF(ISBLANK(INDEX('Policy Characteristics'!B:B,MATCH($C253,'Policy Characteristics'!$C:$C,0))),"",INDEX('Policy Characteristics'!B:B,MATCH($C253,'Policy Characteristics'!$C:$C,0)))</f>
        <v>Non BAU Capacity Retirement Schedule</v>
      </c>
      <c r="C253" s="344" t="str">
        <f t="shared" si="21"/>
        <v>Boolean Use Non BAU Capacity Retirement Schedule</v>
      </c>
      <c r="D253" s="9" t="s">
        <v>467</v>
      </c>
      <c r="E253" s="53"/>
      <c r="F253" s="9" t="s">
        <v>466</v>
      </c>
      <c r="G253" s="53"/>
      <c r="H253" s="54">
        <v>871</v>
      </c>
      <c r="I253" s="53" t="s">
        <v>46</v>
      </c>
      <c r="J253" s="342" t="str">
        <f>IF(ISBLANK(INDEX('Policy Characteristics'!D:D,MATCH($C253,'Policy Characteristics'!$C:$C,0))),"",INDEX('Policy Characteristics'!D:D,MATCH($C253,'Policy Characteristics'!$C:$C,0)))</f>
        <v>Non BAU Capacity Retirement Schedule</v>
      </c>
      <c r="K253" s="340" t="str">
        <f>IF(ISBLANK(INDEX('Policy Characteristics'!E:E,MATCH($C253,'Policy Characteristics'!$C:$C,0))),"",INDEX('Policy Characteristics'!E:E,MATCH($C253,'Policy Characteristics'!$C:$C,0)))</f>
        <v/>
      </c>
      <c r="L253" s="340">
        <f>IF(ISBLANK(INDEX('Policy Characteristics'!F:F,MATCH($C253,'Policy Characteristics'!$C:$C,0))),"",INDEX('Policy Characteristics'!F:F,MATCH($C253,'Policy Characteristics'!$C:$C,0)))</f>
        <v>0</v>
      </c>
      <c r="M253" s="340">
        <f>IF(ISBLANK(INDEX('Policy Characteristics'!G:G,MATCH($C253,'Policy Characteristics'!$C:$C,0))),"",INDEX('Policy Characteristics'!G:G,MATCH($C253,'Policy Characteristics'!$C:$C,0)))</f>
        <v>1</v>
      </c>
      <c r="N253" s="340">
        <f>IF(ISBLANK(INDEX('Policy Characteristics'!H:H,MATCH($C253,'Policy Characteristics'!$C:$C,0))),"",INDEX('Policy Characteristics'!H:H,MATCH($C253,'Policy Characteristics'!$C:$C,0)))</f>
        <v>1</v>
      </c>
      <c r="O253" s="340" t="str">
        <f>IF(ISBLANK(INDEX('Policy Characteristics'!I:I,MATCH($C253,'Policy Characteristics'!$C:$C,0))),"",INDEX('Policy Characteristics'!I:I,MATCH($C253,'Policy Characteristics'!$C:$C,0)))</f>
        <v>on/off</v>
      </c>
      <c r="P253" s="340"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3" s="340" t="str">
        <f>IF(ISBLANK(INDEX('Policy Characteristics'!K:K,MATCH($C253,'Policy Characteristics'!$C:$C,0))),"",INDEX('Policy Characteristics'!K:K,MATCH($C253,'Policy Characteristics'!$C:$C,0)))</f>
        <v/>
      </c>
      <c r="R253" s="340" t="str">
        <f>IF(ISBLANK(INDEX('Policy Characteristics'!L:L,MATCH($C253,'Policy Characteristics'!$C:$C,0))),"",INDEX('Policy Characteristics'!L:L,MATCH($C253,'Policy Characteristics'!$C:$C,0)))</f>
        <v/>
      </c>
    </row>
    <row r="254" spans="1:18" x14ac:dyDescent="0.25">
      <c r="A254" s="340" t="str">
        <f>IF(ISBLANK(INDEX('Policy Characteristics'!A:A,MATCH($C254,'Policy Characteristics'!$C:$C,0))),"",INDEX('Policy Characteristics'!A:A,MATCH($C254,'Policy Characteristics'!$C:$C,0)))</f>
        <v>Electricity Supply</v>
      </c>
      <c r="B254" s="340" t="str">
        <f>IF(ISBLANK(INDEX('Policy Characteristics'!B:B,MATCH($C254,'Policy Characteristics'!$C:$C,0))),"",INDEX('Policy Characteristics'!B:B,MATCH($C254,'Policy Characteristics'!$C:$C,0)))</f>
        <v>Non BAU Capacity Retirement Schedule</v>
      </c>
      <c r="C254" s="344" t="str">
        <f t="shared" si="21"/>
        <v>Boolean Use Non BAU Capacity Retirement Schedule</v>
      </c>
      <c r="D254" s="9" t="s">
        <v>476</v>
      </c>
      <c r="E254" s="53"/>
      <c r="F254" s="9" t="s">
        <v>477</v>
      </c>
      <c r="G254" s="53"/>
      <c r="H254" s="54">
        <v>872</v>
      </c>
      <c r="I254" s="53" t="s">
        <v>46</v>
      </c>
      <c r="J254" s="342" t="str">
        <f>IF(ISBLANK(INDEX('Policy Characteristics'!D:D,MATCH($C254,'Policy Characteristics'!$C:$C,0))),"",INDEX('Policy Characteristics'!D:D,MATCH($C254,'Policy Characteristics'!$C:$C,0)))</f>
        <v>Non BAU Capacity Retirement Schedule</v>
      </c>
      <c r="K254" s="340" t="str">
        <f>IF(ISBLANK(INDEX('Policy Characteristics'!E:E,MATCH($C254,'Policy Characteristics'!$C:$C,0))),"",INDEX('Policy Characteristics'!E:E,MATCH($C254,'Policy Characteristics'!$C:$C,0)))</f>
        <v/>
      </c>
      <c r="L254" s="340">
        <f>IF(ISBLANK(INDEX('Policy Characteristics'!F:F,MATCH($C254,'Policy Characteristics'!$C:$C,0))),"",INDEX('Policy Characteristics'!F:F,MATCH($C254,'Policy Characteristics'!$C:$C,0)))</f>
        <v>0</v>
      </c>
      <c r="M254" s="340">
        <f>IF(ISBLANK(INDEX('Policy Characteristics'!G:G,MATCH($C254,'Policy Characteristics'!$C:$C,0))),"",INDEX('Policy Characteristics'!G:G,MATCH($C254,'Policy Characteristics'!$C:$C,0)))</f>
        <v>1</v>
      </c>
      <c r="N254" s="340">
        <f>IF(ISBLANK(INDEX('Policy Characteristics'!H:H,MATCH($C254,'Policy Characteristics'!$C:$C,0))),"",INDEX('Policy Characteristics'!H:H,MATCH($C254,'Policy Characteristics'!$C:$C,0)))</f>
        <v>1</v>
      </c>
      <c r="O254" s="340" t="str">
        <f>IF(ISBLANK(INDEX('Policy Characteristics'!I:I,MATCH($C254,'Policy Characteristics'!$C:$C,0))),"",INDEX('Policy Characteristics'!I:I,MATCH($C254,'Policy Characteristics'!$C:$C,0)))</f>
        <v>on/off</v>
      </c>
      <c r="P254" s="340"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4" s="340" t="str">
        <f>IF(ISBLANK(INDEX('Policy Characteristics'!K:K,MATCH($C254,'Policy Characteristics'!$C:$C,0))),"",INDEX('Policy Characteristics'!K:K,MATCH($C254,'Policy Characteristics'!$C:$C,0)))</f>
        <v/>
      </c>
      <c r="R254" s="340" t="str">
        <f>IF(ISBLANK(INDEX('Policy Characteristics'!L:L,MATCH($C254,'Policy Characteristics'!$C:$C,0))),"",INDEX('Policy Characteristics'!L:L,MATCH($C254,'Policy Characteristics'!$C:$C,0)))</f>
        <v/>
      </c>
    </row>
    <row r="255" spans="1:18" x14ac:dyDescent="0.25">
      <c r="A255" s="340" t="str">
        <f>IF(ISBLANK(INDEX('Policy Characteristics'!A:A,MATCH($C255,'Policy Characteristics'!$C:$C,0))),"",INDEX('Policy Characteristics'!A:A,MATCH($C255,'Policy Characteristics'!$C:$C,0)))</f>
        <v>Electricity Supply</v>
      </c>
      <c r="B255" s="340" t="str">
        <f>IF(ISBLANK(INDEX('Policy Characteristics'!B:B,MATCH($C255,'Policy Characteristics'!$C:$C,0))),"",INDEX('Policy Characteristics'!B:B,MATCH($C255,'Policy Characteristics'!$C:$C,0)))</f>
        <v>Non BAU Capacity Retirement Schedule</v>
      </c>
      <c r="C255" s="344" t="str">
        <f t="shared" si="21"/>
        <v>Boolean Use Non BAU Capacity Retirement Schedule</v>
      </c>
      <c r="D255" s="9" t="s">
        <v>2843</v>
      </c>
      <c r="E255" s="53"/>
      <c r="F255" s="9" t="s">
        <v>2523</v>
      </c>
      <c r="G255" s="53"/>
      <c r="H255" s="54">
        <v>873</v>
      </c>
      <c r="I255" s="53" t="s">
        <v>46</v>
      </c>
      <c r="J255" s="342" t="str">
        <f>IF(ISBLANK(INDEX('Policy Characteristics'!D:D,MATCH($C255,'Policy Characteristics'!$C:$C,0))),"",INDEX('Policy Characteristics'!D:D,MATCH($C255,'Policy Characteristics'!$C:$C,0)))</f>
        <v>Non BAU Capacity Retirement Schedule</v>
      </c>
      <c r="K255" s="340" t="str">
        <f>IF(ISBLANK(INDEX('Policy Characteristics'!E:E,MATCH($C255,'Policy Characteristics'!$C:$C,0))),"",INDEX('Policy Characteristics'!E:E,MATCH($C255,'Policy Characteristics'!$C:$C,0)))</f>
        <v/>
      </c>
      <c r="L255" s="340">
        <f>IF(ISBLANK(INDEX('Policy Characteristics'!F:F,MATCH($C255,'Policy Characteristics'!$C:$C,0))),"",INDEX('Policy Characteristics'!F:F,MATCH($C255,'Policy Characteristics'!$C:$C,0)))</f>
        <v>0</v>
      </c>
      <c r="M255" s="340">
        <f>IF(ISBLANK(INDEX('Policy Characteristics'!G:G,MATCH($C255,'Policy Characteristics'!$C:$C,0))),"",INDEX('Policy Characteristics'!G:G,MATCH($C255,'Policy Characteristics'!$C:$C,0)))</f>
        <v>1</v>
      </c>
      <c r="N255" s="340">
        <f>IF(ISBLANK(INDEX('Policy Characteristics'!H:H,MATCH($C255,'Policy Characteristics'!$C:$C,0))),"",INDEX('Policy Characteristics'!H:H,MATCH($C255,'Policy Characteristics'!$C:$C,0)))</f>
        <v>1</v>
      </c>
      <c r="O255" s="340" t="str">
        <f>IF(ISBLANK(INDEX('Policy Characteristics'!I:I,MATCH($C255,'Policy Characteristics'!$C:$C,0))),"",INDEX('Policy Characteristics'!I:I,MATCH($C255,'Policy Characteristics'!$C:$C,0)))</f>
        <v>on/off</v>
      </c>
      <c r="P255" s="340"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5" s="340" t="str">
        <f>IF(ISBLANK(INDEX('Policy Characteristics'!K:K,MATCH($C255,'Policy Characteristics'!$C:$C,0))),"",INDEX('Policy Characteristics'!K:K,MATCH($C255,'Policy Characteristics'!$C:$C,0)))</f>
        <v/>
      </c>
      <c r="R255" s="340" t="str">
        <f>IF(ISBLANK(INDEX('Policy Characteristics'!L:L,MATCH($C255,'Policy Characteristics'!$C:$C,0))),"",INDEX('Policy Characteristics'!L:L,MATCH($C255,'Policy Characteristics'!$C:$C,0)))</f>
        <v/>
      </c>
    </row>
    <row r="256" spans="1:18" ht="30" x14ac:dyDescent="0.25">
      <c r="A256" s="340" t="str">
        <f>IF(ISBLANK(INDEX('Policy Characteristics'!A:A,MATCH($C256,'Policy Characteristics'!$C:$C,0))),"",INDEX('Policy Characteristics'!A:A,MATCH($C256,'Policy Characteristics'!$C:$C,0)))</f>
        <v>Electricity Supply</v>
      </c>
      <c r="B256" s="340" t="str">
        <f>IF(ISBLANK(INDEX('Policy Characteristics'!B:B,MATCH($C256,'Policy Characteristics'!$C:$C,0))),"",INDEX('Policy Characteristics'!B:B,MATCH($C256,'Policy Characteristics'!$C:$C,0)))</f>
        <v>Non BAU Capacity Retirement Schedule</v>
      </c>
      <c r="C256" s="344" t="str">
        <f t="shared" si="21"/>
        <v>Boolean Use Non BAU Capacity Retirement Schedule</v>
      </c>
      <c r="D256" s="9" t="s">
        <v>2844</v>
      </c>
      <c r="E256" s="53"/>
      <c r="F256" s="9" t="s">
        <v>2671</v>
      </c>
      <c r="G256" s="53"/>
      <c r="H256" s="54">
        <v>874</v>
      </c>
      <c r="I256" s="53" t="s">
        <v>46</v>
      </c>
      <c r="J256" s="342" t="str">
        <f>IF(ISBLANK(INDEX('Policy Characteristics'!D:D,MATCH($C256,'Policy Characteristics'!$C:$C,0))),"",INDEX('Policy Characteristics'!D:D,MATCH($C256,'Policy Characteristics'!$C:$C,0)))</f>
        <v>Non BAU Capacity Retirement Schedule</v>
      </c>
      <c r="K256" s="340" t="str">
        <f>IF(ISBLANK(INDEX('Policy Characteristics'!E:E,MATCH($C256,'Policy Characteristics'!$C:$C,0))),"",INDEX('Policy Characteristics'!E:E,MATCH($C256,'Policy Characteristics'!$C:$C,0)))</f>
        <v/>
      </c>
      <c r="L256" s="340">
        <f>IF(ISBLANK(INDEX('Policy Characteristics'!F:F,MATCH($C256,'Policy Characteristics'!$C:$C,0))),"",INDEX('Policy Characteristics'!F:F,MATCH($C256,'Policy Characteristics'!$C:$C,0)))</f>
        <v>0</v>
      </c>
      <c r="M256" s="340">
        <f>IF(ISBLANK(INDEX('Policy Characteristics'!G:G,MATCH($C256,'Policy Characteristics'!$C:$C,0))),"",INDEX('Policy Characteristics'!G:G,MATCH($C256,'Policy Characteristics'!$C:$C,0)))</f>
        <v>1</v>
      </c>
      <c r="N256" s="340">
        <f>IF(ISBLANK(INDEX('Policy Characteristics'!H:H,MATCH($C256,'Policy Characteristics'!$C:$C,0))),"",INDEX('Policy Characteristics'!H:H,MATCH($C256,'Policy Characteristics'!$C:$C,0)))</f>
        <v>1</v>
      </c>
      <c r="O256" s="340" t="str">
        <f>IF(ISBLANK(INDEX('Policy Characteristics'!I:I,MATCH($C256,'Policy Characteristics'!$C:$C,0))),"",INDEX('Policy Characteristics'!I:I,MATCH($C256,'Policy Characteristics'!$C:$C,0)))</f>
        <v>on/off</v>
      </c>
      <c r="P256" s="340"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6" s="340" t="str">
        <f>IF(ISBLANK(INDEX('Policy Characteristics'!K:K,MATCH($C256,'Policy Characteristics'!$C:$C,0))),"",INDEX('Policy Characteristics'!K:K,MATCH($C256,'Policy Characteristics'!$C:$C,0)))</f>
        <v/>
      </c>
      <c r="R256" s="340" t="str">
        <f>IF(ISBLANK(INDEX('Policy Characteristics'!L:L,MATCH($C256,'Policy Characteristics'!$C:$C,0))),"",INDEX('Policy Characteristics'!L:L,MATCH($C256,'Policy Characteristics'!$C:$C,0)))</f>
        <v/>
      </c>
    </row>
    <row r="257" spans="1:18" ht="30" x14ac:dyDescent="0.25">
      <c r="A257" s="340" t="str">
        <f>IF(ISBLANK(INDEX('Policy Characteristics'!A:A,MATCH($C257,'Policy Characteristics'!$C:$C,0))),"",INDEX('Policy Characteristics'!A:A,MATCH($C257,'Policy Characteristics'!$C:$C,0)))</f>
        <v>Electricity Supply</v>
      </c>
      <c r="B257" s="340" t="str">
        <f>IF(ISBLANK(INDEX('Policy Characteristics'!B:B,MATCH($C257,'Policy Characteristics'!$C:$C,0))),"",INDEX('Policy Characteristics'!B:B,MATCH($C257,'Policy Characteristics'!$C:$C,0)))</f>
        <v>Non BAU Capacity Retirement Schedule</v>
      </c>
      <c r="C257" s="344" t="str">
        <f t="shared" si="21"/>
        <v>Boolean Use Non BAU Capacity Retirement Schedule</v>
      </c>
      <c r="D257" s="9" t="s">
        <v>2845</v>
      </c>
      <c r="E257" s="53"/>
      <c r="F257" s="9" t="s">
        <v>2525</v>
      </c>
      <c r="G257" s="53"/>
      <c r="H257" s="54">
        <v>875</v>
      </c>
      <c r="I257" s="53" t="s">
        <v>46</v>
      </c>
      <c r="J257" s="342" t="str">
        <f>IF(ISBLANK(INDEX('Policy Characteristics'!D:D,MATCH($C257,'Policy Characteristics'!$C:$C,0))),"",INDEX('Policy Characteristics'!D:D,MATCH($C257,'Policy Characteristics'!$C:$C,0)))</f>
        <v>Non BAU Capacity Retirement Schedule</v>
      </c>
      <c r="K257" s="340" t="str">
        <f>IF(ISBLANK(INDEX('Policy Characteristics'!E:E,MATCH($C257,'Policy Characteristics'!$C:$C,0))),"",INDEX('Policy Characteristics'!E:E,MATCH($C257,'Policy Characteristics'!$C:$C,0)))</f>
        <v/>
      </c>
      <c r="L257" s="340">
        <f>IF(ISBLANK(INDEX('Policy Characteristics'!F:F,MATCH($C257,'Policy Characteristics'!$C:$C,0))),"",INDEX('Policy Characteristics'!F:F,MATCH($C257,'Policy Characteristics'!$C:$C,0)))</f>
        <v>0</v>
      </c>
      <c r="M257" s="340">
        <f>IF(ISBLANK(INDEX('Policy Characteristics'!G:G,MATCH($C257,'Policy Characteristics'!$C:$C,0))),"",INDEX('Policy Characteristics'!G:G,MATCH($C257,'Policy Characteristics'!$C:$C,0)))</f>
        <v>1</v>
      </c>
      <c r="N257" s="340">
        <f>IF(ISBLANK(INDEX('Policy Characteristics'!H:H,MATCH($C257,'Policy Characteristics'!$C:$C,0))),"",INDEX('Policy Characteristics'!H:H,MATCH($C257,'Policy Characteristics'!$C:$C,0)))</f>
        <v>1</v>
      </c>
      <c r="O257" s="340" t="str">
        <f>IF(ISBLANK(INDEX('Policy Characteristics'!I:I,MATCH($C257,'Policy Characteristics'!$C:$C,0))),"",INDEX('Policy Characteristics'!I:I,MATCH($C257,'Policy Characteristics'!$C:$C,0)))</f>
        <v>on/off</v>
      </c>
      <c r="P257" s="340"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7" s="340" t="str">
        <f>IF(ISBLANK(INDEX('Policy Characteristics'!K:K,MATCH($C257,'Policy Characteristics'!$C:$C,0))),"",INDEX('Policy Characteristics'!K:K,MATCH($C257,'Policy Characteristics'!$C:$C,0)))</f>
        <v/>
      </c>
      <c r="R257" s="340" t="str">
        <f>IF(ISBLANK(INDEX('Policy Characteristics'!L:L,MATCH($C257,'Policy Characteristics'!$C:$C,0))),"",INDEX('Policy Characteristics'!L:L,MATCH($C257,'Policy Characteristics'!$C:$C,0)))</f>
        <v/>
      </c>
    </row>
    <row r="258" spans="1:18" s="5" customFormat="1" x14ac:dyDescent="0.25">
      <c r="A258" s="340" t="str">
        <f>IF(ISBLANK(INDEX('Policy Characteristics'!A:A,MATCH($C258,'Policy Characteristics'!$C:$C,0))),"",INDEX('Policy Characteristics'!A:A,MATCH($C258,'Policy Characteristics'!$C:$C,0)))</f>
        <v>Electricity Supply</v>
      </c>
      <c r="B258" s="340" t="str">
        <f>IF(ISBLANK(INDEX('Policy Characteristics'!B:B,MATCH($C258,'Policy Characteristics'!$C:$C,0))),"",INDEX('Policy Characteristics'!B:B,MATCH($C258,'Policy Characteristics'!$C:$C,0)))</f>
        <v>Non BAU Mandated Capacity Construction</v>
      </c>
      <c r="C258" s="345" t="s">
        <v>134</v>
      </c>
      <c r="D258" s="53" t="s">
        <v>470</v>
      </c>
      <c r="E258" s="53"/>
      <c r="F258" s="53" t="s">
        <v>469</v>
      </c>
      <c r="G258" s="53"/>
      <c r="H258" s="54">
        <v>633</v>
      </c>
      <c r="I258" s="53" t="s">
        <v>46</v>
      </c>
      <c r="J258" s="342" t="str">
        <f>IF(ISBLANK(INDEX('Policy Characteristics'!D:D,MATCH($C258,'Policy Characteristics'!$C:$C,0))),"",INDEX('Policy Characteristics'!D:D,MATCH($C258,'Policy Characteristics'!$C:$C,0)))</f>
        <v>Non BAU Mandated Capacity Construction</v>
      </c>
      <c r="K258" s="340" t="str">
        <f>IF(ISBLANK(INDEX('Policy Characteristics'!E:E,MATCH($C258,'Policy Characteristics'!$C:$C,0))),"",INDEX('Policy Characteristics'!E:E,MATCH($C258,'Policy Characteristics'!$C:$C,0)))</f>
        <v/>
      </c>
      <c r="L258" s="340">
        <f>IF(ISBLANK(INDEX('Policy Characteristics'!F:F,MATCH($C258,'Policy Characteristics'!$C:$C,0))),"",INDEX('Policy Characteristics'!F:F,MATCH($C258,'Policy Characteristics'!$C:$C,0)))</f>
        <v>0</v>
      </c>
      <c r="M258" s="340">
        <f>IF(ISBLANK(INDEX('Policy Characteristics'!G:G,MATCH($C258,'Policy Characteristics'!$C:$C,0))),"",INDEX('Policy Characteristics'!G:G,MATCH($C258,'Policy Characteristics'!$C:$C,0)))</f>
        <v>1</v>
      </c>
      <c r="N258" s="340">
        <f>IF(ISBLANK(INDEX('Policy Characteristics'!H:H,MATCH($C258,'Policy Characteristics'!$C:$C,0))),"",INDEX('Policy Characteristics'!H:H,MATCH($C258,'Policy Characteristics'!$C:$C,0)))</f>
        <v>1</v>
      </c>
      <c r="O258" s="340" t="str">
        <f>IF(ISBLANK(INDEX('Policy Characteristics'!I:I,MATCH($C258,'Policy Characteristics'!$C:$C,0))),"",INDEX('Policy Characteristics'!I:I,MATCH($C258,'Policy Characteristics'!$C:$C,0)))</f>
        <v>on/off</v>
      </c>
      <c r="P258" s="340" t="str">
        <f>IF(ISBLANK(INDEX('Policy Characteristics'!J:J,MATCH($C258,'Policy Characteristics'!$C:$C,0))),"",INDEX('Policy Characteristics'!J:J,MATCH($C258,'Policy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58" s="340" t="str">
        <f>IF(ISBLANK(INDEX('Policy Characteristics'!K:K,MATCH($C258,'Policy Characteristics'!$C:$C,0))),"",INDEX('Policy Characteristics'!K:K,MATCH($C258,'Policy Characteristics'!$C:$C,0)))</f>
        <v/>
      </c>
      <c r="R258" s="340" t="str">
        <f>IF(ISBLANK(INDEX('Policy Characteristics'!L:L,MATCH($C258,'Policy Characteristics'!$C:$C,0))),"",INDEX('Policy Characteristics'!L:L,MATCH($C258,'Policy Characteristics'!$C:$C,0)))</f>
        <v/>
      </c>
    </row>
    <row r="259" spans="1:18" s="5" customFormat="1" ht="30" x14ac:dyDescent="0.25">
      <c r="A259" s="340" t="str">
        <f>IF(ISBLANK(INDEX('Policy Characteristics'!A:A,MATCH($C259,'Policy Characteristics'!$C:$C,0))),"",INDEX('Policy Characteristics'!A:A,MATCH($C259,'Policy Characteristics'!$C:$C,0)))</f>
        <v>Electricity Supply</v>
      </c>
      <c r="B259" s="340" t="str">
        <f>IF(ISBLANK(INDEX('Policy Characteristics'!B:B,MATCH($C259,'Policy Characteristics'!$C:$C,0))),"",INDEX('Policy Characteristics'!B:B,MATCH($C259,'Policy Characteristics'!$C:$C,0)))</f>
        <v>Non BAU Mandated Capacity Construction</v>
      </c>
      <c r="C259" s="344" t="str">
        <f t="shared" ref="C259:C273" si="22">C$258</f>
        <v>Boolean Use Non BAU Mandated Capacity Construction Schedule</v>
      </c>
      <c r="D259" s="9" t="s">
        <v>326</v>
      </c>
      <c r="E259" s="53"/>
      <c r="F259" s="9" t="s">
        <v>327</v>
      </c>
      <c r="G259" s="53"/>
      <c r="H259" s="54">
        <v>634</v>
      </c>
      <c r="I259" s="53" t="s">
        <v>45</v>
      </c>
      <c r="J259" s="342" t="str">
        <f>IF(ISBLANK(INDEX('Policy Characteristics'!D:D,MATCH($C259,'Policy Characteristics'!$C:$C,0))),"",INDEX('Policy Characteristics'!D:D,MATCH($C259,'Policy Characteristics'!$C:$C,0)))</f>
        <v>Non BAU Mandated Capacity Construction</v>
      </c>
      <c r="K259" s="340" t="str">
        <f>IF(ISBLANK(INDEX('Policy Characteristics'!E:E,MATCH($C259,'Policy Characteristics'!$C:$C,0))),"",INDEX('Policy Characteristics'!E:E,MATCH($C259,'Policy Characteristics'!$C:$C,0)))</f>
        <v/>
      </c>
      <c r="L259" s="340">
        <f>IF(ISBLANK(INDEX('Policy Characteristics'!F:F,MATCH($C259,'Policy Characteristics'!$C:$C,0))),"",INDEX('Policy Characteristics'!F:F,MATCH($C259,'Policy Characteristics'!$C:$C,0)))</f>
        <v>0</v>
      </c>
      <c r="M259" s="340">
        <f>IF(ISBLANK(INDEX('Policy Characteristics'!G:G,MATCH($C259,'Policy Characteristics'!$C:$C,0))),"",INDEX('Policy Characteristics'!G:G,MATCH($C259,'Policy Characteristics'!$C:$C,0)))</f>
        <v>1</v>
      </c>
      <c r="N259" s="340">
        <f>IF(ISBLANK(INDEX('Policy Characteristics'!H:H,MATCH($C259,'Policy Characteristics'!$C:$C,0))),"",INDEX('Policy Characteristics'!H:H,MATCH($C259,'Policy Characteristics'!$C:$C,0)))</f>
        <v>1</v>
      </c>
      <c r="O259" s="340" t="str">
        <f>IF(ISBLANK(INDEX('Policy Characteristics'!I:I,MATCH($C259,'Policy Characteristics'!$C:$C,0))),"",INDEX('Policy Characteristics'!I:I,MATCH($C259,'Policy Characteristics'!$C:$C,0)))</f>
        <v>on/off</v>
      </c>
      <c r="P259" s="340" t="str">
        <f>IF(ISBLANK(INDEX('Policy Characteristics'!J:J,MATCH($C259,'Policy Characteristics'!$C:$C,0))),"",INDEX('Policy Characteristics'!J:J,MATCH($C259,'Policy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59" s="340" t="str">
        <f>IF(ISBLANK(INDEX('Policy Characteristics'!K:K,MATCH($C259,'Policy Characteristics'!$C:$C,0))),"",INDEX('Policy Characteristics'!K:K,MATCH($C259,'Policy Characteristics'!$C:$C,0)))</f>
        <v/>
      </c>
      <c r="R259" s="340" t="str">
        <f>IF(ISBLANK(INDEX('Policy Characteristics'!L:L,MATCH($C259,'Policy Characteristics'!$C:$C,0))),"",INDEX('Policy Characteristics'!L:L,MATCH($C259,'Policy Characteristics'!$C:$C,0)))</f>
        <v/>
      </c>
    </row>
    <row r="260" spans="1:18" s="5" customFormat="1" x14ac:dyDescent="0.25">
      <c r="A260" s="340" t="str">
        <f>IF(ISBLANK(INDEX('Policy Characteristics'!A:A,MATCH($C260,'Policy Characteristics'!$C:$C,0))),"",INDEX('Policy Characteristics'!A:A,MATCH($C260,'Policy Characteristics'!$C:$C,0)))</f>
        <v>Electricity Supply</v>
      </c>
      <c r="B260" s="340" t="str">
        <f>IF(ISBLANK(INDEX('Policy Characteristics'!B:B,MATCH($C260,'Policy Characteristics'!$C:$C,0))),"",INDEX('Policy Characteristics'!B:B,MATCH($C260,'Policy Characteristics'!$C:$C,0)))</f>
        <v>Non BAU Mandated Capacity Construction</v>
      </c>
      <c r="C260" s="344" t="str">
        <f t="shared" si="22"/>
        <v>Boolean Use Non BAU Mandated Capacity Construction Schedule</v>
      </c>
      <c r="D260" s="9" t="s">
        <v>79</v>
      </c>
      <c r="E260" s="53"/>
      <c r="F260" s="9" t="s">
        <v>93</v>
      </c>
      <c r="G260" s="53"/>
      <c r="H260" s="54">
        <v>635</v>
      </c>
      <c r="I260" s="53" t="s">
        <v>46</v>
      </c>
      <c r="J260" s="342" t="str">
        <f>IF(ISBLANK(INDEX('Policy Characteristics'!D:D,MATCH($C260,'Policy Characteristics'!$C:$C,0))),"",INDEX('Policy Characteristics'!D:D,MATCH($C260,'Policy Characteristics'!$C:$C,0)))</f>
        <v>Non BAU Mandated Capacity Construction</v>
      </c>
      <c r="K260" s="340" t="str">
        <f>IF(ISBLANK(INDEX('Policy Characteristics'!E:E,MATCH($C260,'Policy Characteristics'!$C:$C,0))),"",INDEX('Policy Characteristics'!E:E,MATCH($C260,'Policy Characteristics'!$C:$C,0)))</f>
        <v/>
      </c>
      <c r="L260" s="340">
        <f>IF(ISBLANK(INDEX('Policy Characteristics'!F:F,MATCH($C260,'Policy Characteristics'!$C:$C,0))),"",INDEX('Policy Characteristics'!F:F,MATCH($C260,'Policy Characteristics'!$C:$C,0)))</f>
        <v>0</v>
      </c>
      <c r="M260" s="340">
        <f>IF(ISBLANK(INDEX('Policy Characteristics'!G:G,MATCH($C260,'Policy Characteristics'!$C:$C,0))),"",INDEX('Policy Characteristics'!G:G,MATCH($C260,'Policy Characteristics'!$C:$C,0)))</f>
        <v>1</v>
      </c>
      <c r="N260" s="340">
        <f>IF(ISBLANK(INDEX('Policy Characteristics'!H:H,MATCH($C260,'Policy Characteristics'!$C:$C,0))),"",INDEX('Policy Characteristics'!H:H,MATCH($C260,'Policy Characteristics'!$C:$C,0)))</f>
        <v>1</v>
      </c>
      <c r="O260" s="340" t="str">
        <f>IF(ISBLANK(INDEX('Policy Characteristics'!I:I,MATCH($C260,'Policy Characteristics'!$C:$C,0))),"",INDEX('Policy Characteristics'!I:I,MATCH($C260,'Policy Characteristics'!$C:$C,0)))</f>
        <v>on/off</v>
      </c>
      <c r="P260" s="340" t="str">
        <f>IF(ISBLANK(INDEX('Policy Characteristics'!J:J,MATCH($C260,'Policy Characteristics'!$C:$C,0))),"",INDEX('Policy Characteristics'!J:J,MATCH($C260,'Policy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0" s="340" t="str">
        <f>IF(ISBLANK(INDEX('Policy Characteristics'!K:K,MATCH($C260,'Policy Characteristics'!$C:$C,0))),"",INDEX('Policy Characteristics'!K:K,MATCH($C260,'Policy Characteristics'!$C:$C,0)))</f>
        <v/>
      </c>
      <c r="R260" s="340" t="str">
        <f>IF(ISBLANK(INDEX('Policy Characteristics'!L:L,MATCH($C260,'Policy Characteristics'!$C:$C,0))),"",INDEX('Policy Characteristics'!L:L,MATCH($C260,'Policy Characteristics'!$C:$C,0)))</f>
        <v/>
      </c>
    </row>
    <row r="261" spans="1:18" s="5" customFormat="1" x14ac:dyDescent="0.25">
      <c r="A261" s="340" t="str">
        <f>IF(ISBLANK(INDEX('Policy Characteristics'!A:A,MATCH($C261,'Policy Characteristics'!$C:$C,0))),"",INDEX('Policy Characteristics'!A:A,MATCH($C261,'Policy Characteristics'!$C:$C,0)))</f>
        <v>Electricity Supply</v>
      </c>
      <c r="B261" s="340" t="str">
        <f>IF(ISBLANK(INDEX('Policy Characteristics'!B:B,MATCH($C261,'Policy Characteristics'!$C:$C,0))),"",INDEX('Policy Characteristics'!B:B,MATCH($C261,'Policy Characteristics'!$C:$C,0)))</f>
        <v>Non BAU Mandated Capacity Construction</v>
      </c>
      <c r="C261" s="344" t="str">
        <f t="shared" si="22"/>
        <v>Boolean Use Non BAU Mandated Capacity Construction Schedule</v>
      </c>
      <c r="D261" s="9" t="s">
        <v>80</v>
      </c>
      <c r="E261" s="53"/>
      <c r="F261" s="9" t="s">
        <v>94</v>
      </c>
      <c r="G261" s="53"/>
      <c r="H261" s="54">
        <v>636</v>
      </c>
      <c r="I261" s="53" t="s">
        <v>46</v>
      </c>
      <c r="J261" s="342" t="str">
        <f>IF(ISBLANK(INDEX('Policy Characteristics'!D:D,MATCH($C261,'Policy Characteristics'!$C:$C,0))),"",INDEX('Policy Characteristics'!D:D,MATCH($C261,'Policy Characteristics'!$C:$C,0)))</f>
        <v>Non BAU Mandated Capacity Construction</v>
      </c>
      <c r="K261" s="340" t="str">
        <f>IF(ISBLANK(INDEX('Policy Characteristics'!E:E,MATCH($C261,'Policy Characteristics'!$C:$C,0))),"",INDEX('Policy Characteristics'!E:E,MATCH($C261,'Policy Characteristics'!$C:$C,0)))</f>
        <v/>
      </c>
      <c r="L261" s="340">
        <f>IF(ISBLANK(INDEX('Policy Characteristics'!F:F,MATCH($C261,'Policy Characteristics'!$C:$C,0))),"",INDEX('Policy Characteristics'!F:F,MATCH($C261,'Policy Characteristics'!$C:$C,0)))</f>
        <v>0</v>
      </c>
      <c r="M261" s="340">
        <f>IF(ISBLANK(INDEX('Policy Characteristics'!G:G,MATCH($C261,'Policy Characteristics'!$C:$C,0))),"",INDEX('Policy Characteristics'!G:G,MATCH($C261,'Policy Characteristics'!$C:$C,0)))</f>
        <v>1</v>
      </c>
      <c r="N261" s="340">
        <f>IF(ISBLANK(INDEX('Policy Characteristics'!H:H,MATCH($C261,'Policy Characteristics'!$C:$C,0))),"",INDEX('Policy Characteristics'!H:H,MATCH($C261,'Policy Characteristics'!$C:$C,0)))</f>
        <v>1</v>
      </c>
      <c r="O261" s="340" t="str">
        <f>IF(ISBLANK(INDEX('Policy Characteristics'!I:I,MATCH($C261,'Policy Characteristics'!$C:$C,0))),"",INDEX('Policy Characteristics'!I:I,MATCH($C261,'Policy Characteristics'!$C:$C,0)))</f>
        <v>on/off</v>
      </c>
      <c r="P261" s="340" t="str">
        <f>IF(ISBLANK(INDEX('Policy Characteristics'!J:J,MATCH($C261,'Policy Characteristics'!$C:$C,0))),"",INDEX('Policy Characteristics'!J:J,MATCH($C261,'Policy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1" s="340" t="str">
        <f>IF(ISBLANK(INDEX('Policy Characteristics'!K:K,MATCH($C261,'Policy Characteristics'!$C:$C,0))),"",INDEX('Policy Characteristics'!K:K,MATCH($C261,'Policy Characteristics'!$C:$C,0)))</f>
        <v/>
      </c>
      <c r="R261" s="340" t="str">
        <f>IF(ISBLANK(INDEX('Policy Characteristics'!L:L,MATCH($C261,'Policy Characteristics'!$C:$C,0))),"",INDEX('Policy Characteristics'!L:L,MATCH($C261,'Policy Characteristics'!$C:$C,0)))</f>
        <v/>
      </c>
    </row>
    <row r="262" spans="1:18" s="5" customFormat="1" x14ac:dyDescent="0.25">
      <c r="A262" s="340" t="str">
        <f>IF(ISBLANK(INDEX('Policy Characteristics'!A:A,MATCH($C262,'Policy Characteristics'!$C:$C,0))),"",INDEX('Policy Characteristics'!A:A,MATCH($C262,'Policy Characteristics'!$C:$C,0)))</f>
        <v>Electricity Supply</v>
      </c>
      <c r="B262" s="340" t="str">
        <f>IF(ISBLANK(INDEX('Policy Characteristics'!B:B,MATCH($C262,'Policy Characteristics'!$C:$C,0))),"",INDEX('Policy Characteristics'!B:B,MATCH($C262,'Policy Characteristics'!$C:$C,0)))</f>
        <v>Non BAU Mandated Capacity Construction</v>
      </c>
      <c r="C262" s="344" t="str">
        <f t="shared" si="22"/>
        <v>Boolean Use Non BAU Mandated Capacity Construction Schedule</v>
      </c>
      <c r="D262" s="9" t="s">
        <v>471</v>
      </c>
      <c r="E262" s="53"/>
      <c r="F262" s="9" t="s">
        <v>474</v>
      </c>
      <c r="G262" s="53"/>
      <c r="H262" s="54">
        <v>637</v>
      </c>
      <c r="I262" s="53" t="s">
        <v>46</v>
      </c>
      <c r="J262" s="342" t="str">
        <f>IF(ISBLANK(INDEX('Policy Characteristics'!D:D,MATCH($C262,'Policy Characteristics'!$C:$C,0))),"",INDEX('Policy Characteristics'!D:D,MATCH($C262,'Policy Characteristics'!$C:$C,0)))</f>
        <v>Non BAU Mandated Capacity Construction</v>
      </c>
      <c r="K262" s="340" t="str">
        <f>IF(ISBLANK(INDEX('Policy Characteristics'!E:E,MATCH($C262,'Policy Characteristics'!$C:$C,0))),"",INDEX('Policy Characteristics'!E:E,MATCH($C262,'Policy Characteristics'!$C:$C,0)))</f>
        <v/>
      </c>
      <c r="L262" s="340">
        <f>IF(ISBLANK(INDEX('Policy Characteristics'!F:F,MATCH($C262,'Policy Characteristics'!$C:$C,0))),"",INDEX('Policy Characteristics'!F:F,MATCH($C262,'Policy Characteristics'!$C:$C,0)))</f>
        <v>0</v>
      </c>
      <c r="M262" s="340">
        <f>IF(ISBLANK(INDEX('Policy Characteristics'!G:G,MATCH($C262,'Policy Characteristics'!$C:$C,0))),"",INDEX('Policy Characteristics'!G:G,MATCH($C262,'Policy Characteristics'!$C:$C,0)))</f>
        <v>1</v>
      </c>
      <c r="N262" s="340">
        <f>IF(ISBLANK(INDEX('Policy Characteristics'!H:H,MATCH($C262,'Policy Characteristics'!$C:$C,0))),"",INDEX('Policy Characteristics'!H:H,MATCH($C262,'Policy Characteristics'!$C:$C,0)))</f>
        <v>1</v>
      </c>
      <c r="O262" s="340" t="str">
        <f>IF(ISBLANK(INDEX('Policy Characteristics'!I:I,MATCH($C262,'Policy Characteristics'!$C:$C,0))),"",INDEX('Policy Characteristics'!I:I,MATCH($C262,'Policy Characteristics'!$C:$C,0)))</f>
        <v>on/off</v>
      </c>
      <c r="P262" s="340" t="str">
        <f>IF(ISBLANK(INDEX('Policy Characteristics'!J:J,MATCH($C262,'Policy Characteristics'!$C:$C,0))),"",INDEX('Policy Characteristics'!J:J,MATCH($C262,'Policy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2" s="340" t="str">
        <f>IF(ISBLANK(INDEX('Policy Characteristics'!K:K,MATCH($C262,'Policy Characteristics'!$C:$C,0))),"",INDEX('Policy Characteristics'!K:K,MATCH($C262,'Policy Characteristics'!$C:$C,0)))</f>
        <v/>
      </c>
      <c r="R262" s="340" t="str">
        <f>IF(ISBLANK(INDEX('Policy Characteristics'!L:L,MATCH($C262,'Policy Characteristics'!$C:$C,0))),"",INDEX('Policy Characteristics'!L:L,MATCH($C262,'Policy Characteristics'!$C:$C,0)))</f>
        <v/>
      </c>
    </row>
    <row r="263" spans="1:18" s="5" customFormat="1" x14ac:dyDescent="0.25">
      <c r="A263" s="340" t="str">
        <f>IF(ISBLANK(INDEX('Policy Characteristics'!A:A,MATCH($C263,'Policy Characteristics'!$C:$C,0))),"",INDEX('Policy Characteristics'!A:A,MATCH($C263,'Policy Characteristics'!$C:$C,0)))</f>
        <v>Electricity Supply</v>
      </c>
      <c r="B263" s="340" t="str">
        <f>IF(ISBLANK(INDEX('Policy Characteristics'!B:B,MATCH($C263,'Policy Characteristics'!$C:$C,0))),"",INDEX('Policy Characteristics'!B:B,MATCH($C263,'Policy Characteristics'!$C:$C,0)))</f>
        <v>Non BAU Mandated Capacity Construction</v>
      </c>
      <c r="C263" s="344" t="str">
        <f t="shared" si="22"/>
        <v>Boolean Use Non BAU Mandated Capacity Construction Schedule</v>
      </c>
      <c r="D263" s="9" t="s">
        <v>81</v>
      </c>
      <c r="E263" s="53"/>
      <c r="F263" s="9" t="s">
        <v>95</v>
      </c>
      <c r="G263" s="53"/>
      <c r="H263" s="54">
        <v>638</v>
      </c>
      <c r="I263" s="53" t="s">
        <v>46</v>
      </c>
      <c r="J263" s="342" t="str">
        <f>IF(ISBLANK(INDEX('Policy Characteristics'!D:D,MATCH($C263,'Policy Characteristics'!$C:$C,0))),"",INDEX('Policy Characteristics'!D:D,MATCH($C263,'Policy Characteristics'!$C:$C,0)))</f>
        <v>Non BAU Mandated Capacity Construction</v>
      </c>
      <c r="K263" s="340" t="str">
        <f>IF(ISBLANK(INDEX('Policy Characteristics'!E:E,MATCH($C263,'Policy Characteristics'!$C:$C,0))),"",INDEX('Policy Characteristics'!E:E,MATCH($C263,'Policy Characteristics'!$C:$C,0)))</f>
        <v/>
      </c>
      <c r="L263" s="340">
        <f>IF(ISBLANK(INDEX('Policy Characteristics'!F:F,MATCH($C263,'Policy Characteristics'!$C:$C,0))),"",INDEX('Policy Characteristics'!F:F,MATCH($C263,'Policy Characteristics'!$C:$C,0)))</f>
        <v>0</v>
      </c>
      <c r="M263" s="340">
        <f>IF(ISBLANK(INDEX('Policy Characteristics'!G:G,MATCH($C263,'Policy Characteristics'!$C:$C,0))),"",INDEX('Policy Characteristics'!G:G,MATCH($C263,'Policy Characteristics'!$C:$C,0)))</f>
        <v>1</v>
      </c>
      <c r="N263" s="340">
        <f>IF(ISBLANK(INDEX('Policy Characteristics'!H:H,MATCH($C263,'Policy Characteristics'!$C:$C,0))),"",INDEX('Policy Characteristics'!H:H,MATCH($C263,'Policy Characteristics'!$C:$C,0)))</f>
        <v>1</v>
      </c>
      <c r="O263" s="340" t="str">
        <f>IF(ISBLANK(INDEX('Policy Characteristics'!I:I,MATCH($C263,'Policy Characteristics'!$C:$C,0))),"",INDEX('Policy Characteristics'!I:I,MATCH($C263,'Policy Characteristics'!$C:$C,0)))</f>
        <v>on/off</v>
      </c>
      <c r="P263" s="340" t="str">
        <f>IF(ISBLANK(INDEX('Policy Characteristics'!J:J,MATCH($C263,'Policy Characteristics'!$C:$C,0))),"",INDEX('Policy Characteristics'!J:J,MATCH($C263,'Policy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3" s="340" t="str">
        <f>IF(ISBLANK(INDEX('Policy Characteristics'!K:K,MATCH($C263,'Policy Characteristics'!$C:$C,0))),"",INDEX('Policy Characteristics'!K:K,MATCH($C263,'Policy Characteristics'!$C:$C,0)))</f>
        <v/>
      </c>
      <c r="R263" s="340" t="str">
        <f>IF(ISBLANK(INDEX('Policy Characteristics'!L:L,MATCH($C263,'Policy Characteristics'!$C:$C,0))),"",INDEX('Policy Characteristics'!L:L,MATCH($C263,'Policy Characteristics'!$C:$C,0)))</f>
        <v/>
      </c>
    </row>
    <row r="264" spans="1:18" s="5" customFormat="1" x14ac:dyDescent="0.25">
      <c r="A264" s="340" t="str">
        <f>IF(ISBLANK(INDEX('Policy Characteristics'!A:A,MATCH($C264,'Policy Characteristics'!$C:$C,0))),"",INDEX('Policy Characteristics'!A:A,MATCH($C264,'Policy Characteristics'!$C:$C,0)))</f>
        <v>Electricity Supply</v>
      </c>
      <c r="B264" s="340" t="str">
        <f>IF(ISBLANK(INDEX('Policy Characteristics'!B:B,MATCH($C264,'Policy Characteristics'!$C:$C,0))),"",INDEX('Policy Characteristics'!B:B,MATCH($C264,'Policy Characteristics'!$C:$C,0)))</f>
        <v>Non BAU Mandated Capacity Construction</v>
      </c>
      <c r="C264" s="344" t="str">
        <f t="shared" si="22"/>
        <v>Boolean Use Non BAU Mandated Capacity Construction Schedule</v>
      </c>
      <c r="D264" s="9" t="s">
        <v>82</v>
      </c>
      <c r="E264" s="53"/>
      <c r="F264" s="9" t="s">
        <v>96</v>
      </c>
      <c r="G264" s="53"/>
      <c r="H264" s="54">
        <v>639</v>
      </c>
      <c r="I264" s="53" t="s">
        <v>46</v>
      </c>
      <c r="J264" s="342" t="str">
        <f>IF(ISBLANK(INDEX('Policy Characteristics'!D:D,MATCH($C264,'Policy Characteristics'!$C:$C,0))),"",INDEX('Policy Characteristics'!D:D,MATCH($C264,'Policy Characteristics'!$C:$C,0)))</f>
        <v>Non BAU Mandated Capacity Construction</v>
      </c>
      <c r="K264" s="340" t="str">
        <f>IF(ISBLANK(INDEX('Policy Characteristics'!E:E,MATCH($C264,'Policy Characteristics'!$C:$C,0))),"",INDEX('Policy Characteristics'!E:E,MATCH($C264,'Policy Characteristics'!$C:$C,0)))</f>
        <v/>
      </c>
      <c r="L264" s="340">
        <f>IF(ISBLANK(INDEX('Policy Characteristics'!F:F,MATCH($C264,'Policy Characteristics'!$C:$C,0))),"",INDEX('Policy Characteristics'!F:F,MATCH($C264,'Policy Characteristics'!$C:$C,0)))</f>
        <v>0</v>
      </c>
      <c r="M264" s="340">
        <f>IF(ISBLANK(INDEX('Policy Characteristics'!G:G,MATCH($C264,'Policy Characteristics'!$C:$C,0))),"",INDEX('Policy Characteristics'!G:G,MATCH($C264,'Policy Characteristics'!$C:$C,0)))</f>
        <v>1</v>
      </c>
      <c r="N264" s="340">
        <f>IF(ISBLANK(INDEX('Policy Characteristics'!H:H,MATCH($C264,'Policy Characteristics'!$C:$C,0))),"",INDEX('Policy Characteristics'!H:H,MATCH($C264,'Policy Characteristics'!$C:$C,0)))</f>
        <v>1</v>
      </c>
      <c r="O264" s="340" t="str">
        <f>IF(ISBLANK(INDEX('Policy Characteristics'!I:I,MATCH($C264,'Policy Characteristics'!$C:$C,0))),"",INDEX('Policy Characteristics'!I:I,MATCH($C264,'Policy Characteristics'!$C:$C,0)))</f>
        <v>on/off</v>
      </c>
      <c r="P264" s="340" t="str">
        <f>IF(ISBLANK(INDEX('Policy Characteristics'!J:J,MATCH($C264,'Policy Characteristics'!$C:$C,0))),"",INDEX('Policy Characteristics'!J:J,MATCH($C264,'Policy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4" s="340" t="str">
        <f>IF(ISBLANK(INDEX('Policy Characteristics'!K:K,MATCH($C264,'Policy Characteristics'!$C:$C,0))),"",INDEX('Policy Characteristics'!K:K,MATCH($C264,'Policy Characteristics'!$C:$C,0)))</f>
        <v/>
      </c>
      <c r="R264" s="340" t="str">
        <f>IF(ISBLANK(INDEX('Policy Characteristics'!L:L,MATCH($C264,'Policy Characteristics'!$C:$C,0))),"",INDEX('Policy Characteristics'!L:L,MATCH($C264,'Policy Characteristics'!$C:$C,0)))</f>
        <v/>
      </c>
    </row>
    <row r="265" spans="1:18" s="5" customFormat="1" x14ac:dyDescent="0.25">
      <c r="A265" s="340" t="str">
        <f>IF(ISBLANK(INDEX('Policy Characteristics'!A:A,MATCH($C265,'Policy Characteristics'!$C:$C,0))),"",INDEX('Policy Characteristics'!A:A,MATCH($C265,'Policy Characteristics'!$C:$C,0)))</f>
        <v>Electricity Supply</v>
      </c>
      <c r="B265" s="340" t="str">
        <f>IF(ISBLANK(INDEX('Policy Characteristics'!B:B,MATCH($C265,'Policy Characteristics'!$C:$C,0))),"",INDEX('Policy Characteristics'!B:B,MATCH($C265,'Policy Characteristics'!$C:$C,0)))</f>
        <v>Non BAU Mandated Capacity Construction</v>
      </c>
      <c r="C265" s="344" t="str">
        <f t="shared" si="22"/>
        <v>Boolean Use Non BAU Mandated Capacity Construction Schedule</v>
      </c>
      <c r="D265" s="9" t="s">
        <v>83</v>
      </c>
      <c r="E265" s="53"/>
      <c r="F265" s="9" t="s">
        <v>97</v>
      </c>
      <c r="G265" s="53"/>
      <c r="H265" s="54">
        <v>640</v>
      </c>
      <c r="I265" s="53" t="s">
        <v>46</v>
      </c>
      <c r="J265" s="342" t="str">
        <f>IF(ISBLANK(INDEX('Policy Characteristics'!D:D,MATCH($C265,'Policy Characteristics'!$C:$C,0))),"",INDEX('Policy Characteristics'!D:D,MATCH($C265,'Policy Characteristics'!$C:$C,0)))</f>
        <v>Non BAU Mandated Capacity Construction</v>
      </c>
      <c r="K265" s="340" t="str">
        <f>IF(ISBLANK(INDEX('Policy Characteristics'!E:E,MATCH($C265,'Policy Characteristics'!$C:$C,0))),"",INDEX('Policy Characteristics'!E:E,MATCH($C265,'Policy Characteristics'!$C:$C,0)))</f>
        <v/>
      </c>
      <c r="L265" s="340">
        <f>IF(ISBLANK(INDEX('Policy Characteristics'!F:F,MATCH($C265,'Policy Characteristics'!$C:$C,0))),"",INDEX('Policy Characteristics'!F:F,MATCH($C265,'Policy Characteristics'!$C:$C,0)))</f>
        <v>0</v>
      </c>
      <c r="M265" s="340">
        <f>IF(ISBLANK(INDEX('Policy Characteristics'!G:G,MATCH($C265,'Policy Characteristics'!$C:$C,0))),"",INDEX('Policy Characteristics'!G:G,MATCH($C265,'Policy Characteristics'!$C:$C,0)))</f>
        <v>1</v>
      </c>
      <c r="N265" s="340">
        <f>IF(ISBLANK(INDEX('Policy Characteristics'!H:H,MATCH($C265,'Policy Characteristics'!$C:$C,0))),"",INDEX('Policy Characteristics'!H:H,MATCH($C265,'Policy Characteristics'!$C:$C,0)))</f>
        <v>1</v>
      </c>
      <c r="O265" s="340" t="str">
        <f>IF(ISBLANK(INDEX('Policy Characteristics'!I:I,MATCH($C265,'Policy Characteristics'!$C:$C,0))),"",INDEX('Policy Characteristics'!I:I,MATCH($C265,'Policy Characteristics'!$C:$C,0)))</f>
        <v>on/off</v>
      </c>
      <c r="P265" s="340" t="str">
        <f>IF(ISBLANK(INDEX('Policy Characteristics'!J:J,MATCH($C265,'Policy Characteristics'!$C:$C,0))),"",INDEX('Policy Characteristics'!J:J,MATCH($C265,'Policy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5" s="340" t="str">
        <f>IF(ISBLANK(INDEX('Policy Characteristics'!K:K,MATCH($C265,'Policy Characteristics'!$C:$C,0))),"",INDEX('Policy Characteristics'!K:K,MATCH($C265,'Policy Characteristics'!$C:$C,0)))</f>
        <v/>
      </c>
      <c r="R265" s="340" t="str">
        <f>IF(ISBLANK(INDEX('Policy Characteristics'!L:L,MATCH($C265,'Policy Characteristics'!$C:$C,0))),"",INDEX('Policy Characteristics'!L:L,MATCH($C265,'Policy Characteristics'!$C:$C,0)))</f>
        <v/>
      </c>
    </row>
    <row r="266" spans="1:18" s="5" customFormat="1" x14ac:dyDescent="0.25">
      <c r="A266" s="340" t="str">
        <f>IF(ISBLANK(INDEX('Policy Characteristics'!A:A,MATCH($C266,'Policy Characteristics'!$C:$C,0))),"",INDEX('Policy Characteristics'!A:A,MATCH($C266,'Policy Characteristics'!$C:$C,0)))</f>
        <v>Electricity Supply</v>
      </c>
      <c r="B266" s="340" t="str">
        <f>IF(ISBLANK(INDEX('Policy Characteristics'!B:B,MATCH($C266,'Policy Characteristics'!$C:$C,0))),"",INDEX('Policy Characteristics'!B:B,MATCH($C266,'Policy Characteristics'!$C:$C,0)))</f>
        <v>Non BAU Mandated Capacity Construction</v>
      </c>
      <c r="C266" s="344" t="str">
        <f t="shared" si="22"/>
        <v>Boolean Use Non BAU Mandated Capacity Construction Schedule</v>
      </c>
      <c r="D266" s="9" t="s">
        <v>2473</v>
      </c>
      <c r="E266" s="53"/>
      <c r="F266" s="9" t="s">
        <v>459</v>
      </c>
      <c r="G266" s="53"/>
      <c r="H266" s="54">
        <v>641</v>
      </c>
      <c r="I266" s="53" t="s">
        <v>46</v>
      </c>
      <c r="J266" s="342" t="str">
        <f>IF(ISBLANK(INDEX('Policy Characteristics'!D:D,MATCH($C266,'Policy Characteristics'!$C:$C,0))),"",INDEX('Policy Characteristics'!D:D,MATCH($C266,'Policy Characteristics'!$C:$C,0)))</f>
        <v>Non BAU Mandated Capacity Construction</v>
      </c>
      <c r="K266" s="340" t="str">
        <f>IF(ISBLANK(INDEX('Policy Characteristics'!E:E,MATCH($C266,'Policy Characteristics'!$C:$C,0))),"",INDEX('Policy Characteristics'!E:E,MATCH($C266,'Policy Characteristics'!$C:$C,0)))</f>
        <v/>
      </c>
      <c r="L266" s="340">
        <f>IF(ISBLANK(INDEX('Policy Characteristics'!F:F,MATCH($C266,'Policy Characteristics'!$C:$C,0))),"",INDEX('Policy Characteristics'!F:F,MATCH($C266,'Policy Characteristics'!$C:$C,0)))</f>
        <v>0</v>
      </c>
      <c r="M266" s="340">
        <f>IF(ISBLANK(INDEX('Policy Characteristics'!G:G,MATCH($C266,'Policy Characteristics'!$C:$C,0))),"",INDEX('Policy Characteristics'!G:G,MATCH($C266,'Policy Characteristics'!$C:$C,0)))</f>
        <v>1</v>
      </c>
      <c r="N266" s="340">
        <f>IF(ISBLANK(INDEX('Policy Characteristics'!H:H,MATCH($C266,'Policy Characteristics'!$C:$C,0))),"",INDEX('Policy Characteristics'!H:H,MATCH($C266,'Policy Characteristics'!$C:$C,0)))</f>
        <v>1</v>
      </c>
      <c r="O266" s="340" t="str">
        <f>IF(ISBLANK(INDEX('Policy Characteristics'!I:I,MATCH($C266,'Policy Characteristics'!$C:$C,0))),"",INDEX('Policy Characteristics'!I:I,MATCH($C266,'Policy Characteristics'!$C:$C,0)))</f>
        <v>on/off</v>
      </c>
      <c r="P266" s="340" t="str">
        <f>IF(ISBLANK(INDEX('Policy Characteristics'!J:J,MATCH($C266,'Policy Characteristics'!$C:$C,0))),"",INDEX('Policy Characteristics'!J:J,MATCH($C266,'Policy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6" s="340" t="str">
        <f>IF(ISBLANK(INDEX('Policy Characteristics'!K:K,MATCH($C266,'Policy Characteristics'!$C:$C,0))),"",INDEX('Policy Characteristics'!K:K,MATCH($C266,'Policy Characteristics'!$C:$C,0)))</f>
        <v/>
      </c>
      <c r="R266" s="340" t="str">
        <f>IF(ISBLANK(INDEX('Policy Characteristics'!L:L,MATCH($C266,'Policy Characteristics'!$C:$C,0))),"",INDEX('Policy Characteristics'!L:L,MATCH($C266,'Policy Characteristics'!$C:$C,0)))</f>
        <v/>
      </c>
    </row>
    <row r="267" spans="1:18" s="5" customFormat="1" x14ac:dyDescent="0.25">
      <c r="A267" s="340" t="str">
        <f>IF(ISBLANK(INDEX('Policy Characteristics'!A:A,MATCH($C267,'Policy Characteristics'!$C:$C,0))),"",INDEX('Policy Characteristics'!A:A,MATCH($C267,'Policy Characteristics'!$C:$C,0)))</f>
        <v>Electricity Supply</v>
      </c>
      <c r="B267" s="340" t="str">
        <f>IF(ISBLANK(INDEX('Policy Characteristics'!B:B,MATCH($C267,'Policy Characteristics'!$C:$C,0))),"",INDEX('Policy Characteristics'!B:B,MATCH($C267,'Policy Characteristics'!$C:$C,0)))</f>
        <v>Non BAU Mandated Capacity Construction</v>
      </c>
      <c r="C267" s="344" t="str">
        <f t="shared" si="22"/>
        <v>Boolean Use Non BAU Mandated Capacity Construction Schedule</v>
      </c>
      <c r="D267" s="9" t="s">
        <v>328</v>
      </c>
      <c r="E267" s="53"/>
      <c r="F267" s="9" t="s">
        <v>330</v>
      </c>
      <c r="G267" s="53"/>
      <c r="H267" s="54">
        <v>642</v>
      </c>
      <c r="I267" s="53" t="s">
        <v>46</v>
      </c>
      <c r="J267" s="342" t="str">
        <f>IF(ISBLANK(INDEX('Policy Characteristics'!D:D,MATCH($C267,'Policy Characteristics'!$C:$C,0))),"",INDEX('Policy Characteristics'!D:D,MATCH($C267,'Policy Characteristics'!$C:$C,0)))</f>
        <v>Non BAU Mandated Capacity Construction</v>
      </c>
      <c r="K267" s="340" t="str">
        <f>IF(ISBLANK(INDEX('Policy Characteristics'!E:E,MATCH($C267,'Policy Characteristics'!$C:$C,0))),"",INDEX('Policy Characteristics'!E:E,MATCH($C267,'Policy Characteristics'!$C:$C,0)))</f>
        <v/>
      </c>
      <c r="L267" s="340">
        <f>IF(ISBLANK(INDEX('Policy Characteristics'!F:F,MATCH($C267,'Policy Characteristics'!$C:$C,0))),"",INDEX('Policy Characteristics'!F:F,MATCH($C267,'Policy Characteristics'!$C:$C,0)))</f>
        <v>0</v>
      </c>
      <c r="M267" s="340">
        <f>IF(ISBLANK(INDEX('Policy Characteristics'!G:G,MATCH($C267,'Policy Characteristics'!$C:$C,0))),"",INDEX('Policy Characteristics'!G:G,MATCH($C267,'Policy Characteristics'!$C:$C,0)))</f>
        <v>1</v>
      </c>
      <c r="N267" s="340">
        <f>IF(ISBLANK(INDEX('Policy Characteristics'!H:H,MATCH($C267,'Policy Characteristics'!$C:$C,0))),"",INDEX('Policy Characteristics'!H:H,MATCH($C267,'Policy Characteristics'!$C:$C,0)))</f>
        <v>1</v>
      </c>
      <c r="O267" s="340" t="str">
        <f>IF(ISBLANK(INDEX('Policy Characteristics'!I:I,MATCH($C267,'Policy Characteristics'!$C:$C,0))),"",INDEX('Policy Characteristics'!I:I,MATCH($C267,'Policy Characteristics'!$C:$C,0)))</f>
        <v>on/off</v>
      </c>
      <c r="P267" s="340" t="str">
        <f>IF(ISBLANK(INDEX('Policy Characteristics'!J:J,MATCH($C267,'Policy Characteristics'!$C:$C,0))),"",INDEX('Policy Characteristics'!J:J,MATCH($C267,'Policy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7" s="340" t="str">
        <f>IF(ISBLANK(INDEX('Policy Characteristics'!K:K,MATCH($C267,'Policy Characteristics'!$C:$C,0))),"",INDEX('Policy Characteristics'!K:K,MATCH($C267,'Policy Characteristics'!$C:$C,0)))</f>
        <v/>
      </c>
      <c r="R267" s="340" t="str">
        <f>IF(ISBLANK(INDEX('Policy Characteristics'!L:L,MATCH($C267,'Policy Characteristics'!$C:$C,0))),"",INDEX('Policy Characteristics'!L:L,MATCH($C267,'Policy Characteristics'!$C:$C,0)))</f>
        <v/>
      </c>
    </row>
    <row r="268" spans="1:18" s="5" customFormat="1" x14ac:dyDescent="0.25">
      <c r="A268" s="340" t="str">
        <f>IF(ISBLANK(INDEX('Policy Characteristics'!A:A,MATCH($C268,'Policy Characteristics'!$C:$C,0))),"",INDEX('Policy Characteristics'!A:A,MATCH($C268,'Policy Characteristics'!$C:$C,0)))</f>
        <v>Electricity Supply</v>
      </c>
      <c r="B268" s="340" t="str">
        <f>IF(ISBLANK(INDEX('Policy Characteristics'!B:B,MATCH($C268,'Policy Characteristics'!$C:$C,0))),"",INDEX('Policy Characteristics'!B:B,MATCH($C268,'Policy Characteristics'!$C:$C,0)))</f>
        <v>Non BAU Mandated Capacity Construction</v>
      </c>
      <c r="C268" s="344" t="str">
        <f t="shared" si="22"/>
        <v>Boolean Use Non BAU Mandated Capacity Construction Schedule</v>
      </c>
      <c r="D268" s="9" t="s">
        <v>329</v>
      </c>
      <c r="E268" s="53"/>
      <c r="F268" s="9" t="s">
        <v>331</v>
      </c>
      <c r="G268" s="53"/>
      <c r="H268" s="54">
        <v>643</v>
      </c>
      <c r="I268" s="53" t="s">
        <v>46</v>
      </c>
      <c r="J268" s="342" t="str">
        <f>IF(ISBLANK(INDEX('Policy Characteristics'!D:D,MATCH($C268,'Policy Characteristics'!$C:$C,0))),"",INDEX('Policy Characteristics'!D:D,MATCH($C268,'Policy Characteristics'!$C:$C,0)))</f>
        <v>Non BAU Mandated Capacity Construction</v>
      </c>
      <c r="K268" s="340" t="str">
        <f>IF(ISBLANK(INDEX('Policy Characteristics'!E:E,MATCH($C268,'Policy Characteristics'!$C:$C,0))),"",INDEX('Policy Characteristics'!E:E,MATCH($C268,'Policy Characteristics'!$C:$C,0)))</f>
        <v/>
      </c>
      <c r="L268" s="340">
        <f>IF(ISBLANK(INDEX('Policy Characteristics'!F:F,MATCH($C268,'Policy Characteristics'!$C:$C,0))),"",INDEX('Policy Characteristics'!F:F,MATCH($C268,'Policy Characteristics'!$C:$C,0)))</f>
        <v>0</v>
      </c>
      <c r="M268" s="340">
        <f>IF(ISBLANK(INDEX('Policy Characteristics'!G:G,MATCH($C268,'Policy Characteristics'!$C:$C,0))),"",INDEX('Policy Characteristics'!G:G,MATCH($C268,'Policy Characteristics'!$C:$C,0)))</f>
        <v>1</v>
      </c>
      <c r="N268" s="340">
        <f>IF(ISBLANK(INDEX('Policy Characteristics'!H:H,MATCH($C268,'Policy Characteristics'!$C:$C,0))),"",INDEX('Policy Characteristics'!H:H,MATCH($C268,'Policy Characteristics'!$C:$C,0)))</f>
        <v>1</v>
      </c>
      <c r="O268" s="340" t="str">
        <f>IF(ISBLANK(INDEX('Policy Characteristics'!I:I,MATCH($C268,'Policy Characteristics'!$C:$C,0))),"",INDEX('Policy Characteristics'!I:I,MATCH($C268,'Policy Characteristics'!$C:$C,0)))</f>
        <v>on/off</v>
      </c>
      <c r="P268" s="340" t="str">
        <f>IF(ISBLANK(INDEX('Policy Characteristics'!J:J,MATCH($C268,'Policy Characteristics'!$C:$C,0))),"",INDEX('Policy Characteristics'!J:J,MATCH($C268,'Policy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8" s="340" t="str">
        <f>IF(ISBLANK(INDEX('Policy Characteristics'!K:K,MATCH($C268,'Policy Characteristics'!$C:$C,0))),"",INDEX('Policy Characteristics'!K:K,MATCH($C268,'Policy Characteristics'!$C:$C,0)))</f>
        <v/>
      </c>
      <c r="R268" s="340" t="str">
        <f>IF(ISBLANK(INDEX('Policy Characteristics'!L:L,MATCH($C268,'Policy Characteristics'!$C:$C,0))),"",INDEX('Policy Characteristics'!L:L,MATCH($C268,'Policy Characteristics'!$C:$C,0)))</f>
        <v/>
      </c>
    </row>
    <row r="269" spans="1:18" s="5" customFormat="1" x14ac:dyDescent="0.25">
      <c r="A269" s="340" t="str">
        <f>IF(ISBLANK(INDEX('Policy Characteristics'!A:A,MATCH($C269,'Policy Characteristics'!$C:$C,0))),"",INDEX('Policy Characteristics'!A:A,MATCH($C269,'Policy Characteristics'!$C:$C,0)))</f>
        <v>Electricity Supply</v>
      </c>
      <c r="B269" s="340" t="str">
        <f>IF(ISBLANK(INDEX('Policy Characteristics'!B:B,MATCH($C269,'Policy Characteristics'!$C:$C,0))),"",INDEX('Policy Characteristics'!B:B,MATCH($C269,'Policy Characteristics'!$C:$C,0)))</f>
        <v>Non BAU Mandated Capacity Construction</v>
      </c>
      <c r="C269" s="344" t="str">
        <f t="shared" si="22"/>
        <v>Boolean Use Non BAU Mandated Capacity Construction Schedule</v>
      </c>
      <c r="D269" s="9" t="s">
        <v>467</v>
      </c>
      <c r="E269" s="53"/>
      <c r="F269" s="9" t="s">
        <v>466</v>
      </c>
      <c r="G269" s="53"/>
      <c r="H269" s="54">
        <v>644</v>
      </c>
      <c r="I269" s="53" t="s">
        <v>46</v>
      </c>
      <c r="J269" s="342" t="str">
        <f>IF(ISBLANK(INDEX('Policy Characteristics'!D:D,MATCH($C269,'Policy Characteristics'!$C:$C,0))),"",INDEX('Policy Characteristics'!D:D,MATCH($C269,'Policy Characteristics'!$C:$C,0)))</f>
        <v>Non BAU Mandated Capacity Construction</v>
      </c>
      <c r="K269" s="340" t="str">
        <f>IF(ISBLANK(INDEX('Policy Characteristics'!E:E,MATCH($C269,'Policy Characteristics'!$C:$C,0))),"",INDEX('Policy Characteristics'!E:E,MATCH($C269,'Policy Characteristics'!$C:$C,0)))</f>
        <v/>
      </c>
      <c r="L269" s="340">
        <f>IF(ISBLANK(INDEX('Policy Characteristics'!F:F,MATCH($C269,'Policy Characteristics'!$C:$C,0))),"",INDEX('Policy Characteristics'!F:F,MATCH($C269,'Policy Characteristics'!$C:$C,0)))</f>
        <v>0</v>
      </c>
      <c r="M269" s="340">
        <f>IF(ISBLANK(INDEX('Policy Characteristics'!G:G,MATCH($C269,'Policy Characteristics'!$C:$C,0))),"",INDEX('Policy Characteristics'!G:G,MATCH($C269,'Policy Characteristics'!$C:$C,0)))</f>
        <v>1</v>
      </c>
      <c r="N269" s="340">
        <f>IF(ISBLANK(INDEX('Policy Characteristics'!H:H,MATCH($C269,'Policy Characteristics'!$C:$C,0))),"",INDEX('Policy Characteristics'!H:H,MATCH($C269,'Policy Characteristics'!$C:$C,0)))</f>
        <v>1</v>
      </c>
      <c r="O269" s="340" t="str">
        <f>IF(ISBLANK(INDEX('Policy Characteristics'!I:I,MATCH($C269,'Policy Characteristics'!$C:$C,0))),"",INDEX('Policy Characteristics'!I:I,MATCH($C269,'Policy Characteristics'!$C:$C,0)))</f>
        <v>on/off</v>
      </c>
      <c r="P269" s="340" t="str">
        <f>IF(ISBLANK(INDEX('Policy Characteristics'!J:J,MATCH($C269,'Policy Characteristics'!$C:$C,0))),"",INDEX('Policy Characteristics'!J:J,MATCH($C269,'Policy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9" s="340" t="str">
        <f>IF(ISBLANK(INDEX('Policy Characteristics'!K:K,MATCH($C269,'Policy Characteristics'!$C:$C,0))),"",INDEX('Policy Characteristics'!K:K,MATCH($C269,'Policy Characteristics'!$C:$C,0)))</f>
        <v/>
      </c>
      <c r="R269" s="340" t="str">
        <f>IF(ISBLANK(INDEX('Policy Characteristics'!L:L,MATCH($C269,'Policy Characteristics'!$C:$C,0))),"",INDEX('Policy Characteristics'!L:L,MATCH($C269,'Policy Characteristics'!$C:$C,0)))</f>
        <v/>
      </c>
    </row>
    <row r="270" spans="1:18" s="5" customFormat="1" x14ac:dyDescent="0.25">
      <c r="A270" s="340" t="str">
        <f>IF(ISBLANK(INDEX('Policy Characteristics'!A:A,MATCH($C270,'Policy Characteristics'!$C:$C,0))),"",INDEX('Policy Characteristics'!A:A,MATCH($C270,'Policy Characteristics'!$C:$C,0)))</f>
        <v>Electricity Supply</v>
      </c>
      <c r="B270" s="340" t="str">
        <f>IF(ISBLANK(INDEX('Policy Characteristics'!B:B,MATCH($C270,'Policy Characteristics'!$C:$C,0))),"",INDEX('Policy Characteristics'!B:B,MATCH($C270,'Policy Characteristics'!$C:$C,0)))</f>
        <v>Non BAU Mandated Capacity Construction</v>
      </c>
      <c r="C270" s="344" t="str">
        <f t="shared" si="22"/>
        <v>Boolean Use Non BAU Mandated Capacity Construction Schedule</v>
      </c>
      <c r="D270" s="9" t="s">
        <v>476</v>
      </c>
      <c r="E270" s="53"/>
      <c r="F270" s="9" t="s">
        <v>477</v>
      </c>
      <c r="G270" s="53"/>
      <c r="H270" s="54">
        <v>645</v>
      </c>
      <c r="I270" s="53" t="s">
        <v>46</v>
      </c>
      <c r="J270" s="342" t="str">
        <f>IF(ISBLANK(INDEX('Policy Characteristics'!D:D,MATCH($C270,'Policy Characteristics'!$C:$C,0))),"",INDEX('Policy Characteristics'!D:D,MATCH($C270,'Policy Characteristics'!$C:$C,0)))</f>
        <v>Non BAU Mandated Capacity Construction</v>
      </c>
      <c r="K270" s="340" t="str">
        <f>IF(ISBLANK(INDEX('Policy Characteristics'!E:E,MATCH($C270,'Policy Characteristics'!$C:$C,0))),"",INDEX('Policy Characteristics'!E:E,MATCH($C270,'Policy Characteristics'!$C:$C,0)))</f>
        <v/>
      </c>
      <c r="L270" s="340">
        <f>IF(ISBLANK(INDEX('Policy Characteristics'!F:F,MATCH($C270,'Policy Characteristics'!$C:$C,0))),"",INDEX('Policy Characteristics'!F:F,MATCH($C270,'Policy Characteristics'!$C:$C,0)))</f>
        <v>0</v>
      </c>
      <c r="M270" s="340">
        <f>IF(ISBLANK(INDEX('Policy Characteristics'!G:G,MATCH($C270,'Policy Characteristics'!$C:$C,0))),"",INDEX('Policy Characteristics'!G:G,MATCH($C270,'Policy Characteristics'!$C:$C,0)))</f>
        <v>1</v>
      </c>
      <c r="N270" s="340">
        <f>IF(ISBLANK(INDEX('Policy Characteristics'!H:H,MATCH($C270,'Policy Characteristics'!$C:$C,0))),"",INDEX('Policy Characteristics'!H:H,MATCH($C270,'Policy Characteristics'!$C:$C,0)))</f>
        <v>1</v>
      </c>
      <c r="O270" s="340" t="str">
        <f>IF(ISBLANK(INDEX('Policy Characteristics'!I:I,MATCH($C270,'Policy Characteristics'!$C:$C,0))),"",INDEX('Policy Characteristics'!I:I,MATCH($C270,'Policy Characteristics'!$C:$C,0)))</f>
        <v>on/off</v>
      </c>
      <c r="P270" s="340" t="str">
        <f>IF(ISBLANK(INDEX('Policy Characteristics'!J:J,MATCH($C270,'Policy Characteristics'!$C:$C,0))),"",INDEX('Policy Characteristics'!J:J,MATCH($C270,'Policy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0" s="340" t="str">
        <f>IF(ISBLANK(INDEX('Policy Characteristics'!K:K,MATCH($C270,'Policy Characteristics'!$C:$C,0))),"",INDEX('Policy Characteristics'!K:K,MATCH($C270,'Policy Characteristics'!$C:$C,0)))</f>
        <v/>
      </c>
      <c r="R270" s="340" t="str">
        <f>IF(ISBLANK(INDEX('Policy Characteristics'!L:L,MATCH($C270,'Policy Characteristics'!$C:$C,0))),"",INDEX('Policy Characteristics'!L:L,MATCH($C270,'Policy Characteristics'!$C:$C,0)))</f>
        <v/>
      </c>
    </row>
    <row r="271" spans="1:18" s="5" customFormat="1" x14ac:dyDescent="0.25">
      <c r="A271" s="340" t="str">
        <f>IF(ISBLANK(INDEX('Policy Characteristics'!A:A,MATCH($C271,'Policy Characteristics'!$C:$C,0))),"",INDEX('Policy Characteristics'!A:A,MATCH($C271,'Policy Characteristics'!$C:$C,0)))</f>
        <v>Electricity Supply</v>
      </c>
      <c r="B271" s="340" t="str">
        <f>IF(ISBLANK(INDEX('Policy Characteristics'!B:B,MATCH($C271,'Policy Characteristics'!$C:$C,0))),"",INDEX('Policy Characteristics'!B:B,MATCH($C271,'Policy Characteristics'!$C:$C,0)))</f>
        <v>Non BAU Mandated Capacity Construction</v>
      </c>
      <c r="C271" s="344" t="str">
        <f t="shared" si="22"/>
        <v>Boolean Use Non BAU Mandated Capacity Construction Schedule</v>
      </c>
      <c r="D271" s="9" t="s">
        <v>2843</v>
      </c>
      <c r="E271" s="53"/>
      <c r="F271" s="9" t="s">
        <v>2523</v>
      </c>
      <c r="G271" s="53"/>
      <c r="H271" s="54">
        <v>646</v>
      </c>
      <c r="I271" s="53" t="s">
        <v>46</v>
      </c>
      <c r="J271" s="342" t="str">
        <f>IF(ISBLANK(INDEX('Policy Characteristics'!D:D,MATCH($C271,'Policy Characteristics'!$C:$C,0))),"",INDEX('Policy Characteristics'!D:D,MATCH($C271,'Policy Characteristics'!$C:$C,0)))</f>
        <v>Non BAU Mandated Capacity Construction</v>
      </c>
      <c r="K271" s="340" t="str">
        <f>IF(ISBLANK(INDEX('Policy Characteristics'!E:E,MATCH($C271,'Policy Characteristics'!$C:$C,0))),"",INDEX('Policy Characteristics'!E:E,MATCH($C271,'Policy Characteristics'!$C:$C,0)))</f>
        <v/>
      </c>
      <c r="L271" s="340">
        <f>IF(ISBLANK(INDEX('Policy Characteristics'!F:F,MATCH($C271,'Policy Characteristics'!$C:$C,0))),"",INDEX('Policy Characteristics'!F:F,MATCH($C271,'Policy Characteristics'!$C:$C,0)))</f>
        <v>0</v>
      </c>
      <c r="M271" s="340">
        <f>IF(ISBLANK(INDEX('Policy Characteristics'!G:G,MATCH($C271,'Policy Characteristics'!$C:$C,0))),"",INDEX('Policy Characteristics'!G:G,MATCH($C271,'Policy Characteristics'!$C:$C,0)))</f>
        <v>1</v>
      </c>
      <c r="N271" s="340">
        <f>IF(ISBLANK(INDEX('Policy Characteristics'!H:H,MATCH($C271,'Policy Characteristics'!$C:$C,0))),"",INDEX('Policy Characteristics'!H:H,MATCH($C271,'Policy Characteristics'!$C:$C,0)))</f>
        <v>1</v>
      </c>
      <c r="O271" s="340" t="str">
        <f>IF(ISBLANK(INDEX('Policy Characteristics'!I:I,MATCH($C271,'Policy Characteristics'!$C:$C,0))),"",INDEX('Policy Characteristics'!I:I,MATCH($C271,'Policy Characteristics'!$C:$C,0)))</f>
        <v>on/off</v>
      </c>
      <c r="P271" s="340" t="str">
        <f>IF(ISBLANK(INDEX('Policy Characteristics'!J:J,MATCH($C271,'Policy Characteristics'!$C:$C,0))),"",INDEX('Policy Characteristics'!J:J,MATCH($C271,'Policy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1" s="340" t="str">
        <f>IF(ISBLANK(INDEX('Policy Characteristics'!K:K,MATCH($C271,'Policy Characteristics'!$C:$C,0))),"",INDEX('Policy Characteristics'!K:K,MATCH($C271,'Policy Characteristics'!$C:$C,0)))</f>
        <v/>
      </c>
      <c r="R271" s="340" t="str">
        <f>IF(ISBLANK(INDEX('Policy Characteristics'!L:L,MATCH($C271,'Policy Characteristics'!$C:$C,0))),"",INDEX('Policy Characteristics'!L:L,MATCH($C271,'Policy Characteristics'!$C:$C,0)))</f>
        <v/>
      </c>
    </row>
    <row r="272" spans="1:18" s="5" customFormat="1" ht="30" x14ac:dyDescent="0.25">
      <c r="A272" s="340" t="str">
        <f>IF(ISBLANK(INDEX('Policy Characteristics'!A:A,MATCH($C272,'Policy Characteristics'!$C:$C,0))),"",INDEX('Policy Characteristics'!A:A,MATCH($C272,'Policy Characteristics'!$C:$C,0)))</f>
        <v>Electricity Supply</v>
      </c>
      <c r="B272" s="340" t="str">
        <f>IF(ISBLANK(INDEX('Policy Characteristics'!B:B,MATCH($C272,'Policy Characteristics'!$C:$C,0))),"",INDEX('Policy Characteristics'!B:B,MATCH($C272,'Policy Characteristics'!$C:$C,0)))</f>
        <v>Non BAU Mandated Capacity Construction</v>
      </c>
      <c r="C272" s="344" t="str">
        <f t="shared" si="22"/>
        <v>Boolean Use Non BAU Mandated Capacity Construction Schedule</v>
      </c>
      <c r="D272" s="9" t="s">
        <v>2844</v>
      </c>
      <c r="E272" s="53"/>
      <c r="F272" s="9" t="s">
        <v>2671</v>
      </c>
      <c r="G272" s="53"/>
      <c r="H272" s="54">
        <v>647</v>
      </c>
      <c r="I272" s="53" t="s">
        <v>46</v>
      </c>
      <c r="J272" s="342" t="str">
        <f>IF(ISBLANK(INDEX('Policy Characteristics'!D:D,MATCH($C272,'Policy Characteristics'!$C:$C,0))),"",INDEX('Policy Characteristics'!D:D,MATCH($C272,'Policy Characteristics'!$C:$C,0)))</f>
        <v>Non BAU Mandated Capacity Construction</v>
      </c>
      <c r="K272" s="340" t="str">
        <f>IF(ISBLANK(INDEX('Policy Characteristics'!E:E,MATCH($C272,'Policy Characteristics'!$C:$C,0))),"",INDEX('Policy Characteristics'!E:E,MATCH($C272,'Policy Characteristics'!$C:$C,0)))</f>
        <v/>
      </c>
      <c r="L272" s="340">
        <f>IF(ISBLANK(INDEX('Policy Characteristics'!F:F,MATCH($C272,'Policy Characteristics'!$C:$C,0))),"",INDEX('Policy Characteristics'!F:F,MATCH($C272,'Policy Characteristics'!$C:$C,0)))</f>
        <v>0</v>
      </c>
      <c r="M272" s="340">
        <f>IF(ISBLANK(INDEX('Policy Characteristics'!G:G,MATCH($C272,'Policy Characteristics'!$C:$C,0))),"",INDEX('Policy Characteristics'!G:G,MATCH($C272,'Policy Characteristics'!$C:$C,0)))</f>
        <v>1</v>
      </c>
      <c r="N272" s="340">
        <f>IF(ISBLANK(INDEX('Policy Characteristics'!H:H,MATCH($C272,'Policy Characteristics'!$C:$C,0))),"",INDEX('Policy Characteristics'!H:H,MATCH($C272,'Policy Characteristics'!$C:$C,0)))</f>
        <v>1</v>
      </c>
      <c r="O272" s="340" t="str">
        <f>IF(ISBLANK(INDEX('Policy Characteristics'!I:I,MATCH($C272,'Policy Characteristics'!$C:$C,0))),"",INDEX('Policy Characteristics'!I:I,MATCH($C272,'Policy Characteristics'!$C:$C,0)))</f>
        <v>on/off</v>
      </c>
      <c r="P272" s="340" t="str">
        <f>IF(ISBLANK(INDEX('Policy Characteristics'!J:J,MATCH($C272,'Policy Characteristics'!$C:$C,0))),"",INDEX('Policy Characteristics'!J:J,MATCH($C272,'Policy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2" s="340" t="str">
        <f>IF(ISBLANK(INDEX('Policy Characteristics'!K:K,MATCH($C272,'Policy Characteristics'!$C:$C,0))),"",INDEX('Policy Characteristics'!K:K,MATCH($C272,'Policy Characteristics'!$C:$C,0)))</f>
        <v/>
      </c>
      <c r="R272" s="340" t="str">
        <f>IF(ISBLANK(INDEX('Policy Characteristics'!L:L,MATCH($C272,'Policy Characteristics'!$C:$C,0))),"",INDEX('Policy Characteristics'!L:L,MATCH($C272,'Policy Characteristics'!$C:$C,0)))</f>
        <v/>
      </c>
    </row>
    <row r="273" spans="1:18" s="5" customFormat="1" ht="30" x14ac:dyDescent="0.25">
      <c r="A273" s="340" t="str">
        <f>IF(ISBLANK(INDEX('Policy Characteristics'!A:A,MATCH($C273,'Policy Characteristics'!$C:$C,0))),"",INDEX('Policy Characteristics'!A:A,MATCH($C273,'Policy Characteristics'!$C:$C,0)))</f>
        <v>Electricity Supply</v>
      </c>
      <c r="B273" s="340" t="str">
        <f>IF(ISBLANK(INDEX('Policy Characteristics'!B:B,MATCH($C273,'Policy Characteristics'!$C:$C,0))),"",INDEX('Policy Characteristics'!B:B,MATCH($C273,'Policy Characteristics'!$C:$C,0)))</f>
        <v>Non BAU Mandated Capacity Construction</v>
      </c>
      <c r="C273" s="344" t="str">
        <f t="shared" si="22"/>
        <v>Boolean Use Non BAU Mandated Capacity Construction Schedule</v>
      </c>
      <c r="D273" s="9" t="s">
        <v>2845</v>
      </c>
      <c r="E273" s="53"/>
      <c r="F273" s="9" t="s">
        <v>2525</v>
      </c>
      <c r="G273" s="53"/>
      <c r="H273" s="54">
        <v>648</v>
      </c>
      <c r="I273" s="53" t="s">
        <v>46</v>
      </c>
      <c r="J273" s="342" t="str">
        <f>IF(ISBLANK(INDEX('Policy Characteristics'!D:D,MATCH($C273,'Policy Characteristics'!$C:$C,0))),"",INDEX('Policy Characteristics'!D:D,MATCH($C273,'Policy Characteristics'!$C:$C,0)))</f>
        <v>Non BAU Mandated Capacity Construction</v>
      </c>
      <c r="K273" s="340" t="str">
        <f>IF(ISBLANK(INDEX('Policy Characteristics'!E:E,MATCH($C273,'Policy Characteristics'!$C:$C,0))),"",INDEX('Policy Characteristics'!E:E,MATCH($C273,'Policy Characteristics'!$C:$C,0)))</f>
        <v/>
      </c>
      <c r="L273" s="340">
        <f>IF(ISBLANK(INDEX('Policy Characteristics'!F:F,MATCH($C273,'Policy Characteristics'!$C:$C,0))),"",INDEX('Policy Characteristics'!F:F,MATCH($C273,'Policy Characteristics'!$C:$C,0)))</f>
        <v>0</v>
      </c>
      <c r="M273" s="340">
        <f>IF(ISBLANK(INDEX('Policy Characteristics'!G:G,MATCH($C273,'Policy Characteristics'!$C:$C,0))),"",INDEX('Policy Characteristics'!G:G,MATCH($C273,'Policy Characteristics'!$C:$C,0)))</f>
        <v>1</v>
      </c>
      <c r="N273" s="340">
        <f>IF(ISBLANK(INDEX('Policy Characteristics'!H:H,MATCH($C273,'Policy Characteristics'!$C:$C,0))),"",INDEX('Policy Characteristics'!H:H,MATCH($C273,'Policy Characteristics'!$C:$C,0)))</f>
        <v>1</v>
      </c>
      <c r="O273" s="340" t="str">
        <f>IF(ISBLANK(INDEX('Policy Characteristics'!I:I,MATCH($C273,'Policy Characteristics'!$C:$C,0))),"",INDEX('Policy Characteristics'!I:I,MATCH($C273,'Policy Characteristics'!$C:$C,0)))</f>
        <v>on/off</v>
      </c>
      <c r="P273" s="340" t="str">
        <f>IF(ISBLANK(INDEX('Policy Characteristics'!J:J,MATCH($C273,'Policy Characteristics'!$C:$C,0))),"",INDEX('Policy Characteristics'!J:J,MATCH($C273,'Policy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3" s="340" t="str">
        <f>IF(ISBLANK(INDEX('Policy Characteristics'!K:K,MATCH($C273,'Policy Characteristics'!$C:$C,0))),"",INDEX('Policy Characteristics'!K:K,MATCH($C273,'Policy Characteristics'!$C:$C,0)))</f>
        <v/>
      </c>
      <c r="R273" s="340" t="str">
        <f>IF(ISBLANK(INDEX('Policy Characteristics'!L:L,MATCH($C273,'Policy Characteristics'!$C:$C,0))),"",INDEX('Policy Characteristics'!L:L,MATCH($C273,'Policy Characteristics'!$C:$C,0)))</f>
        <v/>
      </c>
    </row>
    <row r="274" spans="1:18" s="5" customFormat="1" x14ac:dyDescent="0.25">
      <c r="A274" s="340" t="str">
        <f>IF(ISBLANK(INDEX('Policy Characteristics'!A:A,MATCH($C274,'Policy Characteristics'!$C:$C,0))),"",INDEX('Policy Characteristics'!A:A,MATCH($C274,'Policy Characteristics'!$C:$C,0)))</f>
        <v>Electricity Supply</v>
      </c>
      <c r="B274" s="340" t="str">
        <f>IF(ISBLANK(INDEX('Policy Characteristics'!B:B,MATCH($C274,'Policy Characteristics'!$C:$C,0))),"",INDEX('Policy Characteristics'!B:B,MATCH($C274,'Policy Characteristics'!$C:$C,0)))</f>
        <v>Non BAU RPS Qualifying Resources</v>
      </c>
      <c r="C274" s="345" t="s">
        <v>380</v>
      </c>
      <c r="D274" s="53"/>
      <c r="E274" s="53"/>
      <c r="F274" s="53"/>
      <c r="G274" s="53"/>
      <c r="H274" s="54">
        <v>649</v>
      </c>
      <c r="I274" s="53" t="s">
        <v>3486</v>
      </c>
      <c r="J274" s="342" t="str">
        <f>IF(ISBLANK(INDEX('Policy Characteristics'!D:D,MATCH($C274,'Policy Characteristics'!$C:$C,0))),"",INDEX('Policy Characteristics'!D:D,MATCH($C274,'Policy Characteristics'!$C:$C,0)))</f>
        <v>Non BAU RPS Qualifying Resources</v>
      </c>
      <c r="K274" s="340" t="str">
        <f>IF(ISBLANK(INDEX('Policy Characteristics'!E:E,MATCH($C274,'Policy Characteristics'!$C:$C,0))),"",INDEX('Policy Characteristics'!E:E,MATCH($C274,'Policy Characteristics'!$C:$C,0)))</f>
        <v>elec non BAU RPS qualifying resources</v>
      </c>
      <c r="L274" s="340">
        <f>IF(ISBLANK(INDEX('Policy Characteristics'!F:F,MATCH($C274,'Policy Characteristics'!$C:$C,0))),"",INDEX('Policy Characteristics'!F:F,MATCH($C274,'Policy Characteristics'!$C:$C,0)))</f>
        <v>0</v>
      </c>
      <c r="M274" s="340">
        <f>IF(ISBLANK(INDEX('Policy Characteristics'!G:G,MATCH($C274,'Policy Characteristics'!$C:$C,0))),"",INDEX('Policy Characteristics'!G:G,MATCH($C274,'Policy Characteristics'!$C:$C,0)))</f>
        <v>1</v>
      </c>
      <c r="N274" s="340">
        <f>IF(ISBLANK(INDEX('Policy Characteristics'!H:H,MATCH($C274,'Policy Characteristics'!$C:$C,0))),"",INDEX('Policy Characteristics'!H:H,MATCH($C274,'Policy Characteristics'!$C:$C,0)))</f>
        <v>1</v>
      </c>
      <c r="O274" s="340" t="str">
        <f>IF(ISBLANK(INDEX('Policy Characteristics'!I:I,MATCH($C274,'Policy Characteristics'!$C:$C,0))),"",INDEX('Policy Characteristics'!I:I,MATCH($C274,'Policy Characteristics'!$C:$C,0)))</f>
        <v>on/off</v>
      </c>
      <c r="P274" s="340" t="str">
        <f>IF(ISBLANK(INDEX('Policy Characteristics'!J:J,MATCH($C274,'Policy Characteristics'!$C:$C,0))),"",INDEX('Policy Characteristics'!J:J,MATCH($C274,'Policy Characteristics'!$C:$C,0)))</f>
        <v>**Description:**This policy expands the definitions for qualifying carbon-free sources for the carbon-free electricity standard to be wind, solar, hydro, nuclear, and municipal solid waste.//**Guidance for setting values: ** Currently Oregon's Renewable Energy Certificates include wind, solar, geothermal, and most biomass. However, nuclear and most hydro do not qualify.</v>
      </c>
      <c r="Q274" s="340" t="str">
        <f>IF(ISBLANK(INDEX('Policy Characteristics'!K:K,MATCH($C274,'Policy Characteristics'!$C:$C,0))),"",INDEX('Policy Characteristics'!K:K,MATCH($C274,'Policy Characteristics'!$C:$C,0)))</f>
        <v/>
      </c>
      <c r="R274" s="340" t="str">
        <f>IF(ISBLANK(INDEX('Policy Characteristics'!L:L,MATCH($C274,'Policy Characteristics'!$C:$C,0))),"",INDEX('Policy Characteristics'!L:L,MATCH($C274,'Policy Characteristics'!$C:$C,0)))</f>
        <v/>
      </c>
    </row>
    <row r="275" spans="1:18" s="5" customFormat="1" x14ac:dyDescent="0.25">
      <c r="A275" s="340" t="str">
        <f>IF(ISBLANK(INDEX('Policy Characteristics'!A:A,MATCH($C275,'Policy Characteristics'!$C:$C,0))),"",INDEX('Policy Characteristics'!A:A,MATCH($C275,'Policy Characteristics'!$C:$C,0)))</f>
        <v>Electricity Supply</v>
      </c>
      <c r="B275" s="340" t="str">
        <f>IF(ISBLANK(INDEX('Policy Characteristics'!B:B,MATCH($C275,'Policy Characteristics'!$C:$C,0))),"",INDEX('Policy Characteristics'!B:B,MATCH($C275,'Policy Characteristics'!$C:$C,0)))</f>
        <v>Nuclear Plant Lifetime Extension</v>
      </c>
      <c r="C275" s="345" t="s">
        <v>2289</v>
      </c>
      <c r="D275" s="9"/>
      <c r="E275" s="55"/>
      <c r="F275" s="9"/>
      <c r="G275" s="55"/>
      <c r="H275" s="54">
        <v>35</v>
      </c>
      <c r="I275" s="9" t="s">
        <v>46</v>
      </c>
      <c r="J275" s="342" t="str">
        <f>IF(ISBLANK(INDEX('Policy Characteristics'!D:D,MATCH($C275,'Policy Characteristics'!$C:$C,0))),"",INDEX('Policy Characteristics'!D:D,MATCH($C275,'Policy Characteristics'!$C:$C,0)))</f>
        <v>Nuclear Lifetime Extension</v>
      </c>
      <c r="K275" s="340" t="str">
        <f>IF(ISBLANK(INDEX('Policy Characteristics'!E:E,MATCH($C275,'Policy Characteristics'!$C:$C,0))),"",INDEX('Policy Characteristics'!E:E,MATCH($C275,'Policy Characteristics'!$C:$C,0)))</f>
        <v/>
      </c>
      <c r="L275" s="340">
        <f>IF(ISBLANK(INDEX('Policy Characteristics'!F:F,MATCH($C275,'Policy Characteristics'!$C:$C,0))),"",INDEX('Policy Characteristics'!F:F,MATCH($C275,'Policy Characteristics'!$C:$C,0)))</f>
        <v>0</v>
      </c>
      <c r="M275" s="340">
        <f>IF(ISBLANK(INDEX('Policy Characteristics'!G:G,MATCH($C275,'Policy Characteristics'!$C:$C,0))),"",INDEX('Policy Characteristics'!G:G,MATCH($C275,'Policy Characteristics'!$C:$C,0)))</f>
        <v>20</v>
      </c>
      <c r="N275" s="340">
        <f>IF(ISBLANK(INDEX('Policy Characteristics'!H:H,MATCH($C275,'Policy Characteristics'!$C:$C,0))),"",INDEX('Policy Characteristics'!H:H,MATCH($C275,'Policy Characteristics'!$C:$C,0)))</f>
        <v>1</v>
      </c>
      <c r="O275" s="340" t="str">
        <f>IF(ISBLANK(INDEX('Policy Characteristics'!I:I,MATCH($C275,'Policy Characteristics'!$C:$C,0))),"",INDEX('Policy Characteristics'!I:I,MATCH($C275,'Policy Characteristics'!$C:$C,0)))</f>
        <v>year(s)</v>
      </c>
      <c r="P275" s="340" t="str">
        <f>IF(ISBLANK(INDEX('Policy Characteristics'!J:J,MATCH($C275,'Policy Characteristics'!$C:$C,0))),"",INDEX('Policy Characteristics'!J:J,MATCH($C275,'Policy Characteristics'!$C:$C,0)))</f>
        <v>**Description:** This policy extends the lifetime of all nuclear plants by the specified number of years.//</v>
      </c>
      <c r="Q275" s="340" t="str">
        <f>IF(ISBLANK(INDEX('Policy Characteristics'!K:K,MATCH($C275,'Policy Characteristics'!$C:$C,0))),"",INDEX('Policy Characteristics'!K:K,MATCH($C275,'Policy Characteristics'!$C:$C,0)))</f>
        <v>electricity-sector-main.html#life-ext</v>
      </c>
      <c r="R275" s="340" t="str">
        <f>IF(ISBLANK(INDEX('Policy Characteristics'!L:L,MATCH($C275,'Policy Characteristics'!$C:$C,0))),"",INDEX('Policy Characteristics'!L:L,MATCH($C275,'Policy Characteristics'!$C:$C,0)))</f>
        <v>nuclear-lifetime-extension.html</v>
      </c>
    </row>
    <row r="276" spans="1:18" s="2" customFormat="1" x14ac:dyDescent="0.25">
      <c r="A276" s="340" t="str">
        <f>IF(ISBLANK(INDEX('Policy Characteristics'!A:A,MATCH($C276,'Policy Characteristics'!$C:$C,0))),"",INDEX('Policy Characteristics'!A:A,MATCH($C276,'Policy Characteristics'!$C:$C,0)))</f>
        <v>Electricity Supply</v>
      </c>
      <c r="B276" s="340" t="str">
        <f>IF(ISBLANK(INDEX('Policy Characteristics'!B:B,MATCH($C276,'Policy Characteristics'!$C:$C,0))),"",INDEX('Policy Characteristics'!B:B,MATCH($C276,'Policy Characteristics'!$C:$C,0)))</f>
        <v>Reduce Plant Downtime</v>
      </c>
      <c r="C276" s="343" t="s">
        <v>268</v>
      </c>
      <c r="D276" s="9" t="s">
        <v>470</v>
      </c>
      <c r="E276" s="9" t="s">
        <v>269</v>
      </c>
      <c r="F276" s="53"/>
      <c r="G276" s="9"/>
      <c r="H276" s="56">
        <v>650</v>
      </c>
      <c r="I276" s="9" t="s">
        <v>46</v>
      </c>
      <c r="J276" s="342" t="str">
        <f>IF(ISBLANK(INDEX('Policy Characteristics'!D:D,MATCH($C276,'Policy Characteristics'!$C:$C,0))),"",INDEX('Policy Characteristics'!D:D,MATCH($C276,'Policy Characteristics'!$C:$C,0)))</f>
        <v>Reduce Plant Downtime</v>
      </c>
      <c r="K276" s="340" t="str">
        <f>IF(ISBLANK(INDEX('Policy Characteristics'!E:E,MATCH($C276,'Policy Characteristics'!$C:$C,0))),"",INDEX('Policy Characteristics'!E:E,MATCH($C276,'Policy Characteristics'!$C:$C,0)))</f>
        <v>elec reduce plant downtime</v>
      </c>
      <c r="L276" s="362">
        <f>IF(ISBLANK(INDEX('Policy Characteristics'!F:F,MATCH($C276,'Policy Characteristics'!$C:$C,0))),"",INDEX('Policy Characteristics'!F:F,MATCH($C276,'Policy Characteristics'!$C:$C,0)))</f>
        <v>0</v>
      </c>
      <c r="M276" s="362">
        <f>IF(ISBLANK(INDEX('Policy Characteristics'!G:G,MATCH($C276,'Policy Characteristics'!$C:$C,0))),"",INDEX('Policy Characteristics'!G:G,MATCH($C276,'Policy Characteristics'!$C:$C,0)))</f>
        <v>0.6</v>
      </c>
      <c r="N276" s="362">
        <f>IF(ISBLANK(INDEX('Policy Characteristics'!H:H,MATCH($C276,'Policy Characteristics'!$C:$C,0))),"",INDEX('Policy Characteristics'!H:H,MATCH($C276,'Policy Characteristics'!$C:$C,0)))</f>
        <v>0.01</v>
      </c>
      <c r="O276" s="340" t="str">
        <f>IF(ISBLANK(INDEX('Policy Characteristics'!I:I,MATCH($C276,'Policy Characteristics'!$C:$C,0))),"",INDEX('Policy Characteristics'!I:I,MATCH($C276,'Policy Characteristics'!$C:$C,0)))</f>
        <v>% reduction in downtime</v>
      </c>
      <c r="P276" s="340"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6" s="340" t="str">
        <f>IF(ISBLANK(INDEX('Policy Characteristics'!K:K,MATCH($C276,'Policy Characteristics'!$C:$C,0))),"",INDEX('Policy Characteristics'!K:K,MATCH($C276,'Policy Characteristics'!$C:$C,0)))</f>
        <v>electricity-sector-main.html#red-downtime</v>
      </c>
      <c r="R276" s="340" t="str">
        <f>IF(ISBLANK(INDEX('Policy Characteristics'!L:L,MATCH($C276,'Policy Characteristics'!$C:$C,0))),"",INDEX('Policy Characteristics'!L:L,MATCH($C276,'Policy Characteristics'!$C:$C,0)))</f>
        <v>reduce-downtime.html</v>
      </c>
    </row>
    <row r="277" spans="1:18" s="2" customFormat="1" x14ac:dyDescent="0.25">
      <c r="A277" s="340" t="str">
        <f>IF(ISBLANK(INDEX('Policy Characteristics'!A:A,MATCH($C277,'Policy Characteristics'!$C:$C,0))),"",INDEX('Policy Characteristics'!A:A,MATCH($C277,'Policy Characteristics'!$C:$C,0)))</f>
        <v>Electricity Supply</v>
      </c>
      <c r="B277" s="340" t="str">
        <f>IF(ISBLANK(INDEX('Policy Characteristics'!B:B,MATCH($C277,'Policy Characteristics'!$C:$C,0))),"",INDEX('Policy Characteristics'!B:B,MATCH($C277,'Policy Characteristics'!$C:$C,0)))</f>
        <v>Reduce Plant Downtime</v>
      </c>
      <c r="C277" s="346" t="str">
        <f t="shared" ref="C277:C306" si="23">C$276</f>
        <v>Percentage Reduction in Plant Downtime</v>
      </c>
      <c r="D277" s="9" t="s">
        <v>470</v>
      </c>
      <c r="E277" s="9" t="s">
        <v>270</v>
      </c>
      <c r="F277" s="53"/>
      <c r="G277" s="9"/>
      <c r="H277" s="56">
        <v>651</v>
      </c>
      <c r="I277" s="9" t="s">
        <v>46</v>
      </c>
      <c r="J277" s="342" t="str">
        <f>IF(ISBLANK(INDEX('Policy Characteristics'!D:D,MATCH($C277,'Policy Characteristics'!$C:$C,0))),"",INDEX('Policy Characteristics'!D:D,MATCH($C277,'Policy Characteristics'!$C:$C,0)))</f>
        <v>Reduce Plant Downtime</v>
      </c>
      <c r="K277" s="340" t="str">
        <f>IF(ISBLANK(INDEX('Policy Characteristics'!E:E,MATCH($C277,'Policy Characteristics'!$C:$C,0))),"",INDEX('Policy Characteristics'!E:E,MATCH($C277,'Policy Characteristics'!$C:$C,0)))</f>
        <v>elec reduce plant downtime</v>
      </c>
      <c r="L277" s="362">
        <f>IF(ISBLANK(INDEX('Policy Characteristics'!F:F,MATCH($C277,'Policy Characteristics'!$C:$C,0))),"",INDEX('Policy Characteristics'!F:F,MATCH($C277,'Policy Characteristics'!$C:$C,0)))</f>
        <v>0</v>
      </c>
      <c r="M277" s="362">
        <f>IF(ISBLANK(INDEX('Policy Characteristics'!G:G,MATCH($C277,'Policy Characteristics'!$C:$C,0))),"",INDEX('Policy Characteristics'!G:G,MATCH($C277,'Policy Characteristics'!$C:$C,0)))</f>
        <v>0.6</v>
      </c>
      <c r="N277" s="362">
        <f>IF(ISBLANK(INDEX('Policy Characteristics'!H:H,MATCH($C277,'Policy Characteristics'!$C:$C,0))),"",INDEX('Policy Characteristics'!H:H,MATCH($C277,'Policy Characteristics'!$C:$C,0)))</f>
        <v>0.01</v>
      </c>
      <c r="O277" s="340" t="str">
        <f>IF(ISBLANK(INDEX('Policy Characteristics'!I:I,MATCH($C277,'Policy Characteristics'!$C:$C,0))),"",INDEX('Policy Characteristics'!I:I,MATCH($C277,'Policy Characteristics'!$C:$C,0)))</f>
        <v>% reduction in downtime</v>
      </c>
      <c r="P277" s="340"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7" s="340" t="str">
        <f>IF(ISBLANK(INDEX('Policy Characteristics'!K:K,MATCH($C277,'Policy Characteristics'!$C:$C,0))),"",INDEX('Policy Characteristics'!K:K,MATCH($C277,'Policy Characteristics'!$C:$C,0)))</f>
        <v>electricity-sector-main.html#red-downtime</v>
      </c>
      <c r="R277" s="340" t="str">
        <f>IF(ISBLANK(INDEX('Policy Characteristics'!L:L,MATCH($C277,'Policy Characteristics'!$C:$C,0))),"",INDEX('Policy Characteristics'!L:L,MATCH($C277,'Policy Characteristics'!$C:$C,0)))</f>
        <v>reduce-downtime.html</v>
      </c>
    </row>
    <row r="278" spans="1:18" s="2" customFormat="1" x14ac:dyDescent="0.25">
      <c r="A278" s="340" t="str">
        <f>IF(ISBLANK(INDEX('Policy Characteristics'!A:A,MATCH($C278,'Policy Characteristics'!$C:$C,0))),"",INDEX('Policy Characteristics'!A:A,MATCH($C278,'Policy Characteristics'!$C:$C,0)))</f>
        <v>Electricity Supply</v>
      </c>
      <c r="B278" s="340" t="str">
        <f>IF(ISBLANK(INDEX('Policy Characteristics'!B:B,MATCH($C278,'Policy Characteristics'!$C:$C,0))),"",INDEX('Policy Characteristics'!B:B,MATCH($C278,'Policy Characteristics'!$C:$C,0)))</f>
        <v>Reduce Plant Downtime</v>
      </c>
      <c r="C278" s="346" t="str">
        <f t="shared" si="23"/>
        <v>Percentage Reduction in Plant Downtime</v>
      </c>
      <c r="D278" s="9" t="s">
        <v>470</v>
      </c>
      <c r="E278" s="9" t="s">
        <v>271</v>
      </c>
      <c r="F278" s="53"/>
      <c r="G278" s="9"/>
      <c r="H278" s="56">
        <v>652</v>
      </c>
      <c r="I278" s="9" t="s">
        <v>46</v>
      </c>
      <c r="J278" s="342" t="str">
        <f>IF(ISBLANK(INDEX('Policy Characteristics'!D:D,MATCH($C278,'Policy Characteristics'!$C:$C,0))),"",INDEX('Policy Characteristics'!D:D,MATCH($C278,'Policy Characteristics'!$C:$C,0)))</f>
        <v>Reduce Plant Downtime</v>
      </c>
      <c r="K278" s="340" t="str">
        <f>IF(ISBLANK(INDEX('Policy Characteristics'!E:E,MATCH($C278,'Policy Characteristics'!$C:$C,0))),"",INDEX('Policy Characteristics'!E:E,MATCH($C278,'Policy Characteristics'!$C:$C,0)))</f>
        <v>elec reduce plant downtime</v>
      </c>
      <c r="L278" s="362">
        <f>IF(ISBLANK(INDEX('Policy Characteristics'!F:F,MATCH($C278,'Policy Characteristics'!$C:$C,0))),"",INDEX('Policy Characteristics'!F:F,MATCH($C278,'Policy Characteristics'!$C:$C,0)))</f>
        <v>0</v>
      </c>
      <c r="M278" s="362">
        <f>IF(ISBLANK(INDEX('Policy Characteristics'!G:G,MATCH($C278,'Policy Characteristics'!$C:$C,0))),"",INDEX('Policy Characteristics'!G:G,MATCH($C278,'Policy Characteristics'!$C:$C,0)))</f>
        <v>0.6</v>
      </c>
      <c r="N278" s="362">
        <f>IF(ISBLANK(INDEX('Policy Characteristics'!H:H,MATCH($C278,'Policy Characteristics'!$C:$C,0))),"",INDEX('Policy Characteristics'!H:H,MATCH($C278,'Policy Characteristics'!$C:$C,0)))</f>
        <v>0.01</v>
      </c>
      <c r="O278" s="340" t="str">
        <f>IF(ISBLANK(INDEX('Policy Characteristics'!I:I,MATCH($C278,'Policy Characteristics'!$C:$C,0))),"",INDEX('Policy Characteristics'!I:I,MATCH($C278,'Policy Characteristics'!$C:$C,0)))</f>
        <v>% reduction in downtime</v>
      </c>
      <c r="P278" s="340"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8" s="340" t="str">
        <f>IF(ISBLANK(INDEX('Policy Characteristics'!K:K,MATCH($C278,'Policy Characteristics'!$C:$C,0))),"",INDEX('Policy Characteristics'!K:K,MATCH($C278,'Policy Characteristics'!$C:$C,0)))</f>
        <v>electricity-sector-main.html#red-downtime</v>
      </c>
      <c r="R278" s="340" t="str">
        <f>IF(ISBLANK(INDEX('Policy Characteristics'!L:L,MATCH($C278,'Policy Characteristics'!$C:$C,0))),"",INDEX('Policy Characteristics'!L:L,MATCH($C278,'Policy Characteristics'!$C:$C,0)))</f>
        <v>reduce-downtime.html</v>
      </c>
    </row>
    <row r="279" spans="1:18" s="2" customFormat="1" ht="30" x14ac:dyDescent="0.25">
      <c r="A279" s="340" t="str">
        <f>IF(ISBLANK(INDEX('Policy Characteristics'!A:A,MATCH($C279,'Policy Characteristics'!$C:$C,0))),"",INDEX('Policy Characteristics'!A:A,MATCH($C279,'Policy Characteristics'!$C:$C,0)))</f>
        <v>Electricity Supply</v>
      </c>
      <c r="B279" s="340" t="str">
        <f>IF(ISBLANK(INDEX('Policy Characteristics'!B:B,MATCH($C279,'Policy Characteristics'!$C:$C,0))),"",INDEX('Policy Characteristics'!B:B,MATCH($C279,'Policy Characteristics'!$C:$C,0)))</f>
        <v>Reduce Plant Downtime</v>
      </c>
      <c r="C279" s="346" t="str">
        <f t="shared" si="23"/>
        <v>Percentage Reduction in Plant Downtime</v>
      </c>
      <c r="D279" s="9" t="s">
        <v>326</v>
      </c>
      <c r="E279" s="9" t="s">
        <v>269</v>
      </c>
      <c r="F279" s="9" t="s">
        <v>321</v>
      </c>
      <c r="G279" s="9" t="s">
        <v>327</v>
      </c>
      <c r="H279" s="56">
        <v>141</v>
      </c>
      <c r="I279" s="9" t="s">
        <v>45</v>
      </c>
      <c r="J279" s="342" t="str">
        <f>IF(ISBLANK(INDEX('Policy Characteristics'!D:D,MATCH($C279,'Policy Characteristics'!$C:$C,0))),"",INDEX('Policy Characteristics'!D:D,MATCH($C279,'Policy Characteristics'!$C:$C,0)))</f>
        <v>Reduce Plant Downtime</v>
      </c>
      <c r="K279" s="340" t="str">
        <f>IF(ISBLANK(INDEX('Policy Characteristics'!E:E,MATCH($C279,'Policy Characteristics'!$C:$C,0))),"",INDEX('Policy Characteristics'!E:E,MATCH($C279,'Policy Characteristics'!$C:$C,0)))</f>
        <v>elec reduce plant downtime</v>
      </c>
      <c r="L279" s="362">
        <f>IF(ISBLANK(INDEX('Policy Characteristics'!F:F,MATCH($C279,'Policy Characteristics'!$C:$C,0))),"",INDEX('Policy Characteristics'!F:F,MATCH($C279,'Policy Characteristics'!$C:$C,0)))</f>
        <v>0</v>
      </c>
      <c r="M279" s="362">
        <f>IF(ISBLANK(INDEX('Policy Characteristics'!G:G,MATCH($C279,'Policy Characteristics'!$C:$C,0))),"",INDEX('Policy Characteristics'!G:G,MATCH($C279,'Policy Characteristics'!$C:$C,0)))</f>
        <v>0.6</v>
      </c>
      <c r="N279" s="362">
        <f>IF(ISBLANK(INDEX('Policy Characteristics'!H:H,MATCH($C279,'Policy Characteristics'!$C:$C,0))),"",INDEX('Policy Characteristics'!H:H,MATCH($C279,'Policy Characteristics'!$C:$C,0)))</f>
        <v>0.01</v>
      </c>
      <c r="O279" s="340" t="str">
        <f>IF(ISBLANK(INDEX('Policy Characteristics'!I:I,MATCH($C279,'Policy Characteristics'!$C:$C,0))),"",INDEX('Policy Characteristics'!I:I,MATCH($C279,'Policy Characteristics'!$C:$C,0)))</f>
        <v>% reduction in downtime</v>
      </c>
      <c r="P279" s="340"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9" s="340" t="str">
        <f>IF(ISBLANK(INDEX('Policy Characteristics'!K:K,MATCH($C279,'Policy Characteristics'!$C:$C,0))),"",INDEX('Policy Characteristics'!K:K,MATCH($C279,'Policy Characteristics'!$C:$C,0)))</f>
        <v>electricity-sector-main.html#red-downtime</v>
      </c>
      <c r="R279" s="340" t="str">
        <f>IF(ISBLANK(INDEX('Policy Characteristics'!L:L,MATCH($C279,'Policy Characteristics'!$C:$C,0))),"",INDEX('Policy Characteristics'!L:L,MATCH($C279,'Policy Characteristics'!$C:$C,0)))</f>
        <v>reduce-downtime.html</v>
      </c>
    </row>
    <row r="280" spans="1:18" s="2" customFormat="1" ht="30" x14ac:dyDescent="0.25">
      <c r="A280" s="340" t="str">
        <f>IF(ISBLANK(INDEX('Policy Characteristics'!A:A,MATCH($C280,'Policy Characteristics'!$C:$C,0))),"",INDEX('Policy Characteristics'!A:A,MATCH($C280,'Policy Characteristics'!$C:$C,0)))</f>
        <v>Electricity Supply</v>
      </c>
      <c r="B280" s="340" t="str">
        <f>IF(ISBLANK(INDEX('Policy Characteristics'!B:B,MATCH($C280,'Policy Characteristics'!$C:$C,0))),"",INDEX('Policy Characteristics'!B:B,MATCH($C280,'Policy Characteristics'!$C:$C,0)))</f>
        <v>Reduce Plant Downtime</v>
      </c>
      <c r="C280" s="346" t="str">
        <f t="shared" si="23"/>
        <v>Percentage Reduction in Plant Downtime</v>
      </c>
      <c r="D280" s="9" t="s">
        <v>326</v>
      </c>
      <c r="E280" s="9" t="s">
        <v>270</v>
      </c>
      <c r="F280" s="9"/>
      <c r="G280" s="9"/>
      <c r="H280" s="56">
        <v>653</v>
      </c>
      <c r="I280" s="9" t="s">
        <v>46</v>
      </c>
      <c r="J280" s="342" t="str">
        <f>IF(ISBLANK(INDEX('Policy Characteristics'!D:D,MATCH($C280,'Policy Characteristics'!$C:$C,0))),"",INDEX('Policy Characteristics'!D:D,MATCH($C280,'Policy Characteristics'!$C:$C,0)))</f>
        <v>Reduce Plant Downtime</v>
      </c>
      <c r="K280" s="340" t="str">
        <f>IF(ISBLANK(INDEX('Policy Characteristics'!E:E,MATCH($C280,'Policy Characteristics'!$C:$C,0))),"",INDEX('Policy Characteristics'!E:E,MATCH($C280,'Policy Characteristics'!$C:$C,0)))</f>
        <v>elec reduce plant downtime</v>
      </c>
      <c r="L280" s="362">
        <f>IF(ISBLANK(INDEX('Policy Characteristics'!F:F,MATCH($C280,'Policy Characteristics'!$C:$C,0))),"",INDEX('Policy Characteristics'!F:F,MATCH($C280,'Policy Characteristics'!$C:$C,0)))</f>
        <v>0</v>
      </c>
      <c r="M280" s="362">
        <f>IF(ISBLANK(INDEX('Policy Characteristics'!G:G,MATCH($C280,'Policy Characteristics'!$C:$C,0))),"",INDEX('Policy Characteristics'!G:G,MATCH($C280,'Policy Characteristics'!$C:$C,0)))</f>
        <v>0.6</v>
      </c>
      <c r="N280" s="362">
        <f>IF(ISBLANK(INDEX('Policy Characteristics'!H:H,MATCH($C280,'Policy Characteristics'!$C:$C,0))),"",INDEX('Policy Characteristics'!H:H,MATCH($C280,'Policy Characteristics'!$C:$C,0)))</f>
        <v>0.01</v>
      </c>
      <c r="O280" s="340" t="str">
        <f>IF(ISBLANK(INDEX('Policy Characteristics'!I:I,MATCH($C280,'Policy Characteristics'!$C:$C,0))),"",INDEX('Policy Characteristics'!I:I,MATCH($C280,'Policy Characteristics'!$C:$C,0)))</f>
        <v>% reduction in downtime</v>
      </c>
      <c r="P280" s="340"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0" s="340" t="str">
        <f>IF(ISBLANK(INDEX('Policy Characteristics'!K:K,MATCH($C280,'Policy Characteristics'!$C:$C,0))),"",INDEX('Policy Characteristics'!K:K,MATCH($C280,'Policy Characteristics'!$C:$C,0)))</f>
        <v>electricity-sector-main.html#red-downtime</v>
      </c>
      <c r="R280" s="340" t="str">
        <f>IF(ISBLANK(INDEX('Policy Characteristics'!L:L,MATCH($C280,'Policy Characteristics'!$C:$C,0))),"",INDEX('Policy Characteristics'!L:L,MATCH($C280,'Policy Characteristics'!$C:$C,0)))</f>
        <v>reduce-downtime.html</v>
      </c>
    </row>
    <row r="281" spans="1:18" s="2" customFormat="1" ht="30" x14ac:dyDescent="0.25">
      <c r="A281" s="340" t="str">
        <f>IF(ISBLANK(INDEX('Policy Characteristics'!A:A,MATCH($C281,'Policy Characteristics'!$C:$C,0))),"",INDEX('Policy Characteristics'!A:A,MATCH($C281,'Policy Characteristics'!$C:$C,0)))</f>
        <v>Electricity Supply</v>
      </c>
      <c r="B281" s="340" t="str">
        <f>IF(ISBLANK(INDEX('Policy Characteristics'!B:B,MATCH($C281,'Policy Characteristics'!$C:$C,0))),"",INDEX('Policy Characteristics'!B:B,MATCH($C281,'Policy Characteristics'!$C:$C,0)))</f>
        <v>Reduce Plant Downtime</v>
      </c>
      <c r="C281" s="346" t="str">
        <f t="shared" si="23"/>
        <v>Percentage Reduction in Plant Downtime</v>
      </c>
      <c r="D281" s="9" t="s">
        <v>326</v>
      </c>
      <c r="E281" s="9" t="s">
        <v>271</v>
      </c>
      <c r="F281" s="9"/>
      <c r="G281" s="9"/>
      <c r="H281" s="56">
        <v>654</v>
      </c>
      <c r="I281" s="9" t="s">
        <v>46</v>
      </c>
      <c r="J281" s="342" t="str">
        <f>IF(ISBLANK(INDEX('Policy Characteristics'!D:D,MATCH($C281,'Policy Characteristics'!$C:$C,0))),"",INDEX('Policy Characteristics'!D:D,MATCH($C281,'Policy Characteristics'!$C:$C,0)))</f>
        <v>Reduce Plant Downtime</v>
      </c>
      <c r="K281" s="340" t="str">
        <f>IF(ISBLANK(INDEX('Policy Characteristics'!E:E,MATCH($C281,'Policy Characteristics'!$C:$C,0))),"",INDEX('Policy Characteristics'!E:E,MATCH($C281,'Policy Characteristics'!$C:$C,0)))</f>
        <v>elec reduce plant downtime</v>
      </c>
      <c r="L281" s="362">
        <f>IF(ISBLANK(INDEX('Policy Characteristics'!F:F,MATCH($C281,'Policy Characteristics'!$C:$C,0))),"",INDEX('Policy Characteristics'!F:F,MATCH($C281,'Policy Characteristics'!$C:$C,0)))</f>
        <v>0</v>
      </c>
      <c r="M281" s="362">
        <f>IF(ISBLANK(INDEX('Policy Characteristics'!G:G,MATCH($C281,'Policy Characteristics'!$C:$C,0))),"",INDEX('Policy Characteristics'!G:G,MATCH($C281,'Policy Characteristics'!$C:$C,0)))</f>
        <v>0.6</v>
      </c>
      <c r="N281" s="362">
        <f>IF(ISBLANK(INDEX('Policy Characteristics'!H:H,MATCH($C281,'Policy Characteristics'!$C:$C,0))),"",INDEX('Policy Characteristics'!H:H,MATCH($C281,'Policy Characteristics'!$C:$C,0)))</f>
        <v>0.01</v>
      </c>
      <c r="O281" s="340" t="str">
        <f>IF(ISBLANK(INDEX('Policy Characteristics'!I:I,MATCH($C281,'Policy Characteristics'!$C:$C,0))),"",INDEX('Policy Characteristics'!I:I,MATCH($C281,'Policy Characteristics'!$C:$C,0)))</f>
        <v>% reduction in downtime</v>
      </c>
      <c r="P281" s="340"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1" s="340" t="str">
        <f>IF(ISBLANK(INDEX('Policy Characteristics'!K:K,MATCH($C281,'Policy Characteristics'!$C:$C,0))),"",INDEX('Policy Characteristics'!K:K,MATCH($C281,'Policy Characteristics'!$C:$C,0)))</f>
        <v>electricity-sector-main.html#red-downtime</v>
      </c>
      <c r="R281" s="340" t="str">
        <f>IF(ISBLANK(INDEX('Policy Characteristics'!L:L,MATCH($C281,'Policy Characteristics'!$C:$C,0))),"",INDEX('Policy Characteristics'!L:L,MATCH($C281,'Policy Characteristics'!$C:$C,0)))</f>
        <v>reduce-downtime.html</v>
      </c>
    </row>
    <row r="282" spans="1:18" s="2" customFormat="1" x14ac:dyDescent="0.25">
      <c r="A282" s="340" t="str">
        <f>IF(ISBLANK(INDEX('Policy Characteristics'!A:A,MATCH($C282,'Policy Characteristics'!$C:$C,0))),"",INDEX('Policy Characteristics'!A:A,MATCH($C282,'Policy Characteristics'!$C:$C,0)))</f>
        <v>Electricity Supply</v>
      </c>
      <c r="B282" s="340" t="str">
        <f>IF(ISBLANK(INDEX('Policy Characteristics'!B:B,MATCH($C282,'Policy Characteristics'!$C:$C,0))),"",INDEX('Policy Characteristics'!B:B,MATCH($C282,'Policy Characteristics'!$C:$C,0)))</f>
        <v>Reduce Plant Downtime</v>
      </c>
      <c r="C282" s="346" t="str">
        <f t="shared" si="23"/>
        <v>Percentage Reduction in Plant Downtime</v>
      </c>
      <c r="D282" s="9" t="s">
        <v>79</v>
      </c>
      <c r="E282" s="9" t="s">
        <v>269</v>
      </c>
      <c r="F282" s="9"/>
      <c r="G282" s="9"/>
      <c r="H282" s="56">
        <v>655</v>
      </c>
      <c r="I282" s="9" t="s">
        <v>46</v>
      </c>
      <c r="J282" s="342" t="str">
        <f>IF(ISBLANK(INDEX('Policy Characteristics'!D:D,MATCH($C282,'Policy Characteristics'!$C:$C,0))),"",INDEX('Policy Characteristics'!D:D,MATCH($C282,'Policy Characteristics'!$C:$C,0)))</f>
        <v>Reduce Plant Downtime</v>
      </c>
      <c r="K282" s="340" t="str">
        <f>IF(ISBLANK(INDEX('Policy Characteristics'!E:E,MATCH($C282,'Policy Characteristics'!$C:$C,0))),"",INDEX('Policy Characteristics'!E:E,MATCH($C282,'Policy Characteristics'!$C:$C,0)))</f>
        <v>elec reduce plant downtime</v>
      </c>
      <c r="L282" s="362">
        <f>IF(ISBLANK(INDEX('Policy Characteristics'!F:F,MATCH($C282,'Policy Characteristics'!$C:$C,0))),"",INDEX('Policy Characteristics'!F:F,MATCH($C282,'Policy Characteristics'!$C:$C,0)))</f>
        <v>0</v>
      </c>
      <c r="M282" s="362">
        <f>IF(ISBLANK(INDEX('Policy Characteristics'!G:G,MATCH($C282,'Policy Characteristics'!$C:$C,0))),"",INDEX('Policy Characteristics'!G:G,MATCH($C282,'Policy Characteristics'!$C:$C,0)))</f>
        <v>0.6</v>
      </c>
      <c r="N282" s="362">
        <f>IF(ISBLANK(INDEX('Policy Characteristics'!H:H,MATCH($C282,'Policy Characteristics'!$C:$C,0))),"",INDEX('Policy Characteristics'!H:H,MATCH($C282,'Policy Characteristics'!$C:$C,0)))</f>
        <v>0.01</v>
      </c>
      <c r="O282" s="340" t="str">
        <f>IF(ISBLANK(INDEX('Policy Characteristics'!I:I,MATCH($C282,'Policy Characteristics'!$C:$C,0))),"",INDEX('Policy Characteristics'!I:I,MATCH($C282,'Policy Characteristics'!$C:$C,0)))</f>
        <v>% reduction in downtime</v>
      </c>
      <c r="P282" s="340"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2" s="340" t="str">
        <f>IF(ISBLANK(INDEX('Policy Characteristics'!K:K,MATCH($C282,'Policy Characteristics'!$C:$C,0))),"",INDEX('Policy Characteristics'!K:K,MATCH($C282,'Policy Characteristics'!$C:$C,0)))</f>
        <v>electricity-sector-main.html#red-downtime</v>
      </c>
      <c r="R282" s="340" t="str">
        <f>IF(ISBLANK(INDEX('Policy Characteristics'!L:L,MATCH($C282,'Policy Characteristics'!$C:$C,0))),"",INDEX('Policy Characteristics'!L:L,MATCH($C282,'Policy Characteristics'!$C:$C,0)))</f>
        <v>reduce-downtime.html</v>
      </c>
    </row>
    <row r="283" spans="1:18" s="2" customFormat="1" x14ac:dyDescent="0.25">
      <c r="A283" s="340" t="str">
        <f>IF(ISBLANK(INDEX('Policy Characteristics'!A:A,MATCH($C283,'Policy Characteristics'!$C:$C,0))),"",INDEX('Policy Characteristics'!A:A,MATCH($C283,'Policy Characteristics'!$C:$C,0)))</f>
        <v>Electricity Supply</v>
      </c>
      <c r="B283" s="340" t="str">
        <f>IF(ISBLANK(INDEX('Policy Characteristics'!B:B,MATCH($C283,'Policy Characteristics'!$C:$C,0))),"",INDEX('Policy Characteristics'!B:B,MATCH($C283,'Policy Characteristics'!$C:$C,0)))</f>
        <v>Reduce Plant Downtime</v>
      </c>
      <c r="C283" s="346" t="str">
        <f t="shared" si="23"/>
        <v>Percentage Reduction in Plant Downtime</v>
      </c>
      <c r="D283" s="9" t="s">
        <v>79</v>
      </c>
      <c r="E283" s="9" t="s">
        <v>270</v>
      </c>
      <c r="F283" s="9"/>
      <c r="G283" s="9"/>
      <c r="H283" s="56">
        <v>656</v>
      </c>
      <c r="I283" s="9" t="s">
        <v>46</v>
      </c>
      <c r="J283" s="342" t="str">
        <f>IF(ISBLANK(INDEX('Policy Characteristics'!D:D,MATCH($C283,'Policy Characteristics'!$C:$C,0))),"",INDEX('Policy Characteristics'!D:D,MATCH($C283,'Policy Characteristics'!$C:$C,0)))</f>
        <v>Reduce Plant Downtime</v>
      </c>
      <c r="K283" s="340" t="str">
        <f>IF(ISBLANK(INDEX('Policy Characteristics'!E:E,MATCH($C283,'Policy Characteristics'!$C:$C,0))),"",INDEX('Policy Characteristics'!E:E,MATCH($C283,'Policy Characteristics'!$C:$C,0)))</f>
        <v>elec reduce plant downtime</v>
      </c>
      <c r="L283" s="362">
        <f>IF(ISBLANK(INDEX('Policy Characteristics'!F:F,MATCH($C283,'Policy Characteristics'!$C:$C,0))),"",INDEX('Policy Characteristics'!F:F,MATCH($C283,'Policy Characteristics'!$C:$C,0)))</f>
        <v>0</v>
      </c>
      <c r="M283" s="362">
        <f>IF(ISBLANK(INDEX('Policy Characteristics'!G:G,MATCH($C283,'Policy Characteristics'!$C:$C,0))),"",INDEX('Policy Characteristics'!G:G,MATCH($C283,'Policy Characteristics'!$C:$C,0)))</f>
        <v>0.6</v>
      </c>
      <c r="N283" s="362">
        <f>IF(ISBLANK(INDEX('Policy Characteristics'!H:H,MATCH($C283,'Policy Characteristics'!$C:$C,0))),"",INDEX('Policy Characteristics'!H:H,MATCH($C283,'Policy Characteristics'!$C:$C,0)))</f>
        <v>0.01</v>
      </c>
      <c r="O283" s="340" t="str">
        <f>IF(ISBLANK(INDEX('Policy Characteristics'!I:I,MATCH($C283,'Policy Characteristics'!$C:$C,0))),"",INDEX('Policy Characteristics'!I:I,MATCH($C283,'Policy Characteristics'!$C:$C,0)))</f>
        <v>% reduction in downtime</v>
      </c>
      <c r="P283" s="340"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3" s="340" t="str">
        <f>IF(ISBLANK(INDEX('Policy Characteristics'!K:K,MATCH($C283,'Policy Characteristics'!$C:$C,0))),"",INDEX('Policy Characteristics'!K:K,MATCH($C283,'Policy Characteristics'!$C:$C,0)))</f>
        <v>electricity-sector-main.html#red-downtime</v>
      </c>
      <c r="R283" s="340" t="str">
        <f>IF(ISBLANK(INDEX('Policy Characteristics'!L:L,MATCH($C283,'Policy Characteristics'!$C:$C,0))),"",INDEX('Policy Characteristics'!L:L,MATCH($C283,'Policy Characteristics'!$C:$C,0)))</f>
        <v>reduce-downtime.html</v>
      </c>
    </row>
    <row r="284" spans="1:18" s="2" customFormat="1" x14ac:dyDescent="0.25">
      <c r="A284" s="340" t="str">
        <f>IF(ISBLANK(INDEX('Policy Characteristics'!A:A,MATCH($C284,'Policy Characteristics'!$C:$C,0))),"",INDEX('Policy Characteristics'!A:A,MATCH($C284,'Policy Characteristics'!$C:$C,0)))</f>
        <v>Electricity Supply</v>
      </c>
      <c r="B284" s="340" t="str">
        <f>IF(ISBLANK(INDEX('Policy Characteristics'!B:B,MATCH($C284,'Policy Characteristics'!$C:$C,0))),"",INDEX('Policy Characteristics'!B:B,MATCH($C284,'Policy Characteristics'!$C:$C,0)))</f>
        <v>Reduce Plant Downtime</v>
      </c>
      <c r="C284" s="346" t="str">
        <f t="shared" si="23"/>
        <v>Percentage Reduction in Plant Downtime</v>
      </c>
      <c r="D284" s="9" t="s">
        <v>79</v>
      </c>
      <c r="E284" s="9" t="s">
        <v>271</v>
      </c>
      <c r="F284" s="9"/>
      <c r="G284" s="9"/>
      <c r="H284" s="56">
        <v>657</v>
      </c>
      <c r="I284" s="9" t="s">
        <v>46</v>
      </c>
      <c r="J284" s="342" t="str">
        <f>IF(ISBLANK(INDEX('Policy Characteristics'!D:D,MATCH($C284,'Policy Characteristics'!$C:$C,0))),"",INDEX('Policy Characteristics'!D:D,MATCH($C284,'Policy Characteristics'!$C:$C,0)))</f>
        <v>Reduce Plant Downtime</v>
      </c>
      <c r="K284" s="340" t="str">
        <f>IF(ISBLANK(INDEX('Policy Characteristics'!E:E,MATCH($C284,'Policy Characteristics'!$C:$C,0))),"",INDEX('Policy Characteristics'!E:E,MATCH($C284,'Policy Characteristics'!$C:$C,0)))</f>
        <v>elec reduce plant downtime</v>
      </c>
      <c r="L284" s="362">
        <f>IF(ISBLANK(INDEX('Policy Characteristics'!F:F,MATCH($C284,'Policy Characteristics'!$C:$C,0))),"",INDEX('Policy Characteristics'!F:F,MATCH($C284,'Policy Characteristics'!$C:$C,0)))</f>
        <v>0</v>
      </c>
      <c r="M284" s="362">
        <f>IF(ISBLANK(INDEX('Policy Characteristics'!G:G,MATCH($C284,'Policy Characteristics'!$C:$C,0))),"",INDEX('Policy Characteristics'!G:G,MATCH($C284,'Policy Characteristics'!$C:$C,0)))</f>
        <v>0.6</v>
      </c>
      <c r="N284" s="362">
        <f>IF(ISBLANK(INDEX('Policy Characteristics'!H:H,MATCH($C284,'Policy Characteristics'!$C:$C,0))),"",INDEX('Policy Characteristics'!H:H,MATCH($C284,'Policy Characteristics'!$C:$C,0)))</f>
        <v>0.01</v>
      </c>
      <c r="O284" s="340" t="str">
        <f>IF(ISBLANK(INDEX('Policy Characteristics'!I:I,MATCH($C284,'Policy Characteristics'!$C:$C,0))),"",INDEX('Policy Characteristics'!I:I,MATCH($C284,'Policy Characteristics'!$C:$C,0)))</f>
        <v>% reduction in downtime</v>
      </c>
      <c r="P284" s="340"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4" s="340" t="str">
        <f>IF(ISBLANK(INDEX('Policy Characteristics'!K:K,MATCH($C284,'Policy Characteristics'!$C:$C,0))),"",INDEX('Policy Characteristics'!K:K,MATCH($C284,'Policy Characteristics'!$C:$C,0)))</f>
        <v>electricity-sector-main.html#red-downtime</v>
      </c>
      <c r="R284" s="340" t="str">
        <f>IF(ISBLANK(INDEX('Policy Characteristics'!L:L,MATCH($C284,'Policy Characteristics'!$C:$C,0))),"",INDEX('Policy Characteristics'!L:L,MATCH($C284,'Policy Characteristics'!$C:$C,0)))</f>
        <v>reduce-downtime.html</v>
      </c>
    </row>
    <row r="285" spans="1:18" s="2" customFormat="1" x14ac:dyDescent="0.25">
      <c r="A285" s="340" t="str">
        <f>IF(ISBLANK(INDEX('Policy Characteristics'!A:A,MATCH($C285,'Policy Characteristics'!$C:$C,0))),"",INDEX('Policy Characteristics'!A:A,MATCH($C285,'Policy Characteristics'!$C:$C,0)))</f>
        <v>Electricity Supply</v>
      </c>
      <c r="B285" s="340" t="str">
        <f>IF(ISBLANK(INDEX('Policy Characteristics'!B:B,MATCH($C285,'Policy Characteristics'!$C:$C,0))),"",INDEX('Policy Characteristics'!B:B,MATCH($C285,'Policy Characteristics'!$C:$C,0)))</f>
        <v>Reduce Plant Downtime</v>
      </c>
      <c r="C285" s="346" t="str">
        <f t="shared" si="23"/>
        <v>Percentage Reduction in Plant Downtime</v>
      </c>
      <c r="D285" s="9" t="s">
        <v>80</v>
      </c>
      <c r="E285" s="9" t="s">
        <v>269</v>
      </c>
      <c r="F285" s="9"/>
      <c r="G285" s="9"/>
      <c r="H285" s="56">
        <v>658</v>
      </c>
      <c r="I285" s="9" t="s">
        <v>46</v>
      </c>
      <c r="J285" s="342" t="str">
        <f>IF(ISBLANK(INDEX('Policy Characteristics'!D:D,MATCH($C285,'Policy Characteristics'!$C:$C,0))),"",INDEX('Policy Characteristics'!D:D,MATCH($C285,'Policy Characteristics'!$C:$C,0)))</f>
        <v>Reduce Plant Downtime</v>
      </c>
      <c r="K285" s="340" t="str">
        <f>IF(ISBLANK(INDEX('Policy Characteristics'!E:E,MATCH($C285,'Policy Characteristics'!$C:$C,0))),"",INDEX('Policy Characteristics'!E:E,MATCH($C285,'Policy Characteristics'!$C:$C,0)))</f>
        <v>elec reduce plant downtime</v>
      </c>
      <c r="L285" s="362">
        <f>IF(ISBLANK(INDEX('Policy Characteristics'!F:F,MATCH($C285,'Policy Characteristics'!$C:$C,0))),"",INDEX('Policy Characteristics'!F:F,MATCH($C285,'Policy Characteristics'!$C:$C,0)))</f>
        <v>0</v>
      </c>
      <c r="M285" s="362">
        <f>IF(ISBLANK(INDEX('Policy Characteristics'!G:G,MATCH($C285,'Policy Characteristics'!$C:$C,0))),"",INDEX('Policy Characteristics'!G:G,MATCH($C285,'Policy Characteristics'!$C:$C,0)))</f>
        <v>0.6</v>
      </c>
      <c r="N285" s="362">
        <f>IF(ISBLANK(INDEX('Policy Characteristics'!H:H,MATCH($C285,'Policy Characteristics'!$C:$C,0))),"",INDEX('Policy Characteristics'!H:H,MATCH($C285,'Policy Characteristics'!$C:$C,0)))</f>
        <v>0.01</v>
      </c>
      <c r="O285" s="340" t="str">
        <f>IF(ISBLANK(INDEX('Policy Characteristics'!I:I,MATCH($C285,'Policy Characteristics'!$C:$C,0))),"",INDEX('Policy Characteristics'!I:I,MATCH($C285,'Policy Characteristics'!$C:$C,0)))</f>
        <v>% reduction in downtime</v>
      </c>
      <c r="P285" s="340"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5" s="340" t="str">
        <f>IF(ISBLANK(INDEX('Policy Characteristics'!K:K,MATCH($C285,'Policy Characteristics'!$C:$C,0))),"",INDEX('Policy Characteristics'!K:K,MATCH($C285,'Policy Characteristics'!$C:$C,0)))</f>
        <v>electricity-sector-main.html#red-downtime</v>
      </c>
      <c r="R285" s="340" t="str">
        <f>IF(ISBLANK(INDEX('Policy Characteristics'!L:L,MATCH($C285,'Policy Characteristics'!$C:$C,0))),"",INDEX('Policy Characteristics'!L:L,MATCH($C285,'Policy Characteristics'!$C:$C,0)))</f>
        <v>reduce-downtime.html</v>
      </c>
    </row>
    <row r="286" spans="1:18" s="2" customFormat="1" x14ac:dyDescent="0.25">
      <c r="A286" s="340" t="str">
        <f>IF(ISBLANK(INDEX('Policy Characteristics'!A:A,MATCH($C286,'Policy Characteristics'!$C:$C,0))),"",INDEX('Policy Characteristics'!A:A,MATCH($C286,'Policy Characteristics'!$C:$C,0)))</f>
        <v>Electricity Supply</v>
      </c>
      <c r="B286" s="340" t="str">
        <f>IF(ISBLANK(INDEX('Policy Characteristics'!B:B,MATCH($C286,'Policy Characteristics'!$C:$C,0))),"",INDEX('Policy Characteristics'!B:B,MATCH($C286,'Policy Characteristics'!$C:$C,0)))</f>
        <v>Reduce Plant Downtime</v>
      </c>
      <c r="C286" s="346" t="str">
        <f t="shared" si="23"/>
        <v>Percentage Reduction in Plant Downtime</v>
      </c>
      <c r="D286" s="9" t="s">
        <v>80</v>
      </c>
      <c r="E286" s="9" t="s">
        <v>270</v>
      </c>
      <c r="F286" s="9"/>
      <c r="G286" s="9"/>
      <c r="H286" s="56">
        <v>659</v>
      </c>
      <c r="I286" s="9" t="s">
        <v>46</v>
      </c>
      <c r="J286" s="342" t="str">
        <f>IF(ISBLANK(INDEX('Policy Characteristics'!D:D,MATCH($C286,'Policy Characteristics'!$C:$C,0))),"",INDEX('Policy Characteristics'!D:D,MATCH($C286,'Policy Characteristics'!$C:$C,0)))</f>
        <v>Reduce Plant Downtime</v>
      </c>
      <c r="K286" s="340" t="str">
        <f>IF(ISBLANK(INDEX('Policy Characteristics'!E:E,MATCH($C286,'Policy Characteristics'!$C:$C,0))),"",INDEX('Policy Characteristics'!E:E,MATCH($C286,'Policy Characteristics'!$C:$C,0)))</f>
        <v>elec reduce plant downtime</v>
      </c>
      <c r="L286" s="362">
        <f>IF(ISBLANK(INDEX('Policy Characteristics'!F:F,MATCH($C286,'Policy Characteristics'!$C:$C,0))),"",INDEX('Policy Characteristics'!F:F,MATCH($C286,'Policy Characteristics'!$C:$C,0)))</f>
        <v>0</v>
      </c>
      <c r="M286" s="362">
        <f>IF(ISBLANK(INDEX('Policy Characteristics'!G:G,MATCH($C286,'Policy Characteristics'!$C:$C,0))),"",INDEX('Policy Characteristics'!G:G,MATCH($C286,'Policy Characteristics'!$C:$C,0)))</f>
        <v>0.6</v>
      </c>
      <c r="N286" s="362">
        <f>IF(ISBLANK(INDEX('Policy Characteristics'!H:H,MATCH($C286,'Policy Characteristics'!$C:$C,0))),"",INDEX('Policy Characteristics'!H:H,MATCH($C286,'Policy Characteristics'!$C:$C,0)))</f>
        <v>0.01</v>
      </c>
      <c r="O286" s="340" t="str">
        <f>IF(ISBLANK(INDEX('Policy Characteristics'!I:I,MATCH($C286,'Policy Characteristics'!$C:$C,0))),"",INDEX('Policy Characteristics'!I:I,MATCH($C286,'Policy Characteristics'!$C:$C,0)))</f>
        <v>% reduction in downtime</v>
      </c>
      <c r="P286" s="340"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6" s="340" t="str">
        <f>IF(ISBLANK(INDEX('Policy Characteristics'!K:K,MATCH($C286,'Policy Characteristics'!$C:$C,0))),"",INDEX('Policy Characteristics'!K:K,MATCH($C286,'Policy Characteristics'!$C:$C,0)))</f>
        <v>electricity-sector-main.html#red-downtime</v>
      </c>
      <c r="R286" s="340" t="str">
        <f>IF(ISBLANK(INDEX('Policy Characteristics'!L:L,MATCH($C286,'Policy Characteristics'!$C:$C,0))),"",INDEX('Policy Characteristics'!L:L,MATCH($C286,'Policy Characteristics'!$C:$C,0)))</f>
        <v>reduce-downtime.html</v>
      </c>
    </row>
    <row r="287" spans="1:18" s="2" customFormat="1" x14ac:dyDescent="0.25">
      <c r="A287" s="340" t="str">
        <f>IF(ISBLANK(INDEX('Policy Characteristics'!A:A,MATCH($C287,'Policy Characteristics'!$C:$C,0))),"",INDEX('Policy Characteristics'!A:A,MATCH($C287,'Policy Characteristics'!$C:$C,0)))</f>
        <v>Electricity Supply</v>
      </c>
      <c r="B287" s="340" t="str">
        <f>IF(ISBLANK(INDEX('Policy Characteristics'!B:B,MATCH($C287,'Policy Characteristics'!$C:$C,0))),"",INDEX('Policy Characteristics'!B:B,MATCH($C287,'Policy Characteristics'!$C:$C,0)))</f>
        <v>Reduce Plant Downtime</v>
      </c>
      <c r="C287" s="346" t="str">
        <f t="shared" si="23"/>
        <v>Percentage Reduction in Plant Downtime</v>
      </c>
      <c r="D287" s="9" t="s">
        <v>80</v>
      </c>
      <c r="E287" s="9" t="s">
        <v>271</v>
      </c>
      <c r="F287" s="9"/>
      <c r="G287" s="9"/>
      <c r="H287" s="56">
        <v>660</v>
      </c>
      <c r="I287" s="9" t="s">
        <v>46</v>
      </c>
      <c r="J287" s="342" t="str">
        <f>IF(ISBLANK(INDEX('Policy Characteristics'!D:D,MATCH($C287,'Policy Characteristics'!$C:$C,0))),"",INDEX('Policy Characteristics'!D:D,MATCH($C287,'Policy Characteristics'!$C:$C,0)))</f>
        <v>Reduce Plant Downtime</v>
      </c>
      <c r="K287" s="340" t="str">
        <f>IF(ISBLANK(INDEX('Policy Characteristics'!E:E,MATCH($C287,'Policy Characteristics'!$C:$C,0))),"",INDEX('Policy Characteristics'!E:E,MATCH($C287,'Policy Characteristics'!$C:$C,0)))</f>
        <v>elec reduce plant downtime</v>
      </c>
      <c r="L287" s="362">
        <f>IF(ISBLANK(INDEX('Policy Characteristics'!F:F,MATCH($C287,'Policy Characteristics'!$C:$C,0))),"",INDEX('Policy Characteristics'!F:F,MATCH($C287,'Policy Characteristics'!$C:$C,0)))</f>
        <v>0</v>
      </c>
      <c r="M287" s="362">
        <f>IF(ISBLANK(INDEX('Policy Characteristics'!G:G,MATCH($C287,'Policy Characteristics'!$C:$C,0))),"",INDEX('Policy Characteristics'!G:G,MATCH($C287,'Policy Characteristics'!$C:$C,0)))</f>
        <v>0.6</v>
      </c>
      <c r="N287" s="362">
        <f>IF(ISBLANK(INDEX('Policy Characteristics'!H:H,MATCH($C287,'Policy Characteristics'!$C:$C,0))),"",INDEX('Policy Characteristics'!H:H,MATCH($C287,'Policy Characteristics'!$C:$C,0)))</f>
        <v>0.01</v>
      </c>
      <c r="O287" s="340" t="str">
        <f>IF(ISBLANK(INDEX('Policy Characteristics'!I:I,MATCH($C287,'Policy Characteristics'!$C:$C,0))),"",INDEX('Policy Characteristics'!I:I,MATCH($C287,'Policy Characteristics'!$C:$C,0)))</f>
        <v>% reduction in downtime</v>
      </c>
      <c r="P287" s="340"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7" s="340" t="str">
        <f>IF(ISBLANK(INDEX('Policy Characteristics'!K:K,MATCH($C287,'Policy Characteristics'!$C:$C,0))),"",INDEX('Policy Characteristics'!K:K,MATCH($C287,'Policy Characteristics'!$C:$C,0)))</f>
        <v>electricity-sector-main.html#red-downtime</v>
      </c>
      <c r="R287" s="340" t="str">
        <f>IF(ISBLANK(INDEX('Policy Characteristics'!L:L,MATCH($C287,'Policy Characteristics'!$C:$C,0))),"",INDEX('Policy Characteristics'!L:L,MATCH($C287,'Policy Characteristics'!$C:$C,0)))</f>
        <v>reduce-downtime.html</v>
      </c>
    </row>
    <row r="288" spans="1:18" s="2" customFormat="1" x14ac:dyDescent="0.25">
      <c r="A288" s="340" t="str">
        <f>IF(ISBLANK(INDEX('Policy Characteristics'!A:A,MATCH($C288,'Policy Characteristics'!$C:$C,0))),"",INDEX('Policy Characteristics'!A:A,MATCH($C288,'Policy Characteristics'!$C:$C,0)))</f>
        <v>Electricity Supply</v>
      </c>
      <c r="B288" s="340" t="str">
        <f>IF(ISBLANK(INDEX('Policy Characteristics'!B:B,MATCH($C288,'Policy Characteristics'!$C:$C,0))),"",INDEX('Policy Characteristics'!B:B,MATCH($C288,'Policy Characteristics'!$C:$C,0)))</f>
        <v>Reduce Plant Downtime</v>
      </c>
      <c r="C288" s="346" t="str">
        <f t="shared" si="23"/>
        <v>Percentage Reduction in Plant Downtime</v>
      </c>
      <c r="D288" s="9" t="s">
        <v>471</v>
      </c>
      <c r="E288" s="9" t="s">
        <v>269</v>
      </c>
      <c r="F288" s="9"/>
      <c r="G288" s="9"/>
      <c r="H288" s="56">
        <v>661</v>
      </c>
      <c r="I288" s="9" t="s">
        <v>46</v>
      </c>
      <c r="J288" s="342" t="str">
        <f>IF(ISBLANK(INDEX('Policy Characteristics'!D:D,MATCH($C288,'Policy Characteristics'!$C:$C,0))),"",INDEX('Policy Characteristics'!D:D,MATCH($C288,'Policy Characteristics'!$C:$C,0)))</f>
        <v>Reduce Plant Downtime</v>
      </c>
      <c r="K288" s="340" t="str">
        <f>IF(ISBLANK(INDEX('Policy Characteristics'!E:E,MATCH($C288,'Policy Characteristics'!$C:$C,0))),"",INDEX('Policy Characteristics'!E:E,MATCH($C288,'Policy Characteristics'!$C:$C,0)))</f>
        <v>elec reduce plant downtime</v>
      </c>
      <c r="L288" s="362">
        <f>IF(ISBLANK(INDEX('Policy Characteristics'!F:F,MATCH($C288,'Policy Characteristics'!$C:$C,0))),"",INDEX('Policy Characteristics'!F:F,MATCH($C288,'Policy Characteristics'!$C:$C,0)))</f>
        <v>0</v>
      </c>
      <c r="M288" s="362">
        <f>IF(ISBLANK(INDEX('Policy Characteristics'!G:G,MATCH($C288,'Policy Characteristics'!$C:$C,0))),"",INDEX('Policy Characteristics'!G:G,MATCH($C288,'Policy Characteristics'!$C:$C,0)))</f>
        <v>0.6</v>
      </c>
      <c r="N288" s="362">
        <f>IF(ISBLANK(INDEX('Policy Characteristics'!H:H,MATCH($C288,'Policy Characteristics'!$C:$C,0))),"",INDEX('Policy Characteristics'!H:H,MATCH($C288,'Policy Characteristics'!$C:$C,0)))</f>
        <v>0.01</v>
      </c>
      <c r="O288" s="340" t="str">
        <f>IF(ISBLANK(INDEX('Policy Characteristics'!I:I,MATCH($C288,'Policy Characteristics'!$C:$C,0))),"",INDEX('Policy Characteristics'!I:I,MATCH($C288,'Policy Characteristics'!$C:$C,0)))</f>
        <v>% reduction in downtime</v>
      </c>
      <c r="P288" s="340"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8" s="340" t="str">
        <f>IF(ISBLANK(INDEX('Policy Characteristics'!K:K,MATCH($C288,'Policy Characteristics'!$C:$C,0))),"",INDEX('Policy Characteristics'!K:K,MATCH($C288,'Policy Characteristics'!$C:$C,0)))</f>
        <v>electricity-sector-main.html#red-downtime</v>
      </c>
      <c r="R288" s="340" t="str">
        <f>IF(ISBLANK(INDEX('Policy Characteristics'!L:L,MATCH($C288,'Policy Characteristics'!$C:$C,0))),"",INDEX('Policy Characteristics'!L:L,MATCH($C288,'Policy Characteristics'!$C:$C,0)))</f>
        <v>reduce-downtime.html</v>
      </c>
    </row>
    <row r="289" spans="1:18" s="2" customFormat="1" x14ac:dyDescent="0.25">
      <c r="A289" s="340" t="str">
        <f>IF(ISBLANK(INDEX('Policy Characteristics'!A:A,MATCH($C289,'Policy Characteristics'!$C:$C,0))),"",INDEX('Policy Characteristics'!A:A,MATCH($C289,'Policy Characteristics'!$C:$C,0)))</f>
        <v>Electricity Supply</v>
      </c>
      <c r="B289" s="340" t="str">
        <f>IF(ISBLANK(INDEX('Policy Characteristics'!B:B,MATCH($C289,'Policy Characteristics'!$C:$C,0))),"",INDEX('Policy Characteristics'!B:B,MATCH($C289,'Policy Characteristics'!$C:$C,0)))</f>
        <v>Reduce Plant Downtime</v>
      </c>
      <c r="C289" s="346" t="str">
        <f t="shared" si="23"/>
        <v>Percentage Reduction in Plant Downtime</v>
      </c>
      <c r="D289" s="9" t="s">
        <v>471</v>
      </c>
      <c r="E289" s="9" t="s">
        <v>270</v>
      </c>
      <c r="F289" s="9"/>
      <c r="G289" s="9"/>
      <c r="H289" s="56">
        <v>662</v>
      </c>
      <c r="I289" s="9" t="s">
        <v>46</v>
      </c>
      <c r="J289" s="342" t="str">
        <f>IF(ISBLANK(INDEX('Policy Characteristics'!D:D,MATCH($C289,'Policy Characteristics'!$C:$C,0))),"",INDEX('Policy Characteristics'!D:D,MATCH($C289,'Policy Characteristics'!$C:$C,0)))</f>
        <v>Reduce Plant Downtime</v>
      </c>
      <c r="K289" s="340" t="str">
        <f>IF(ISBLANK(INDEX('Policy Characteristics'!E:E,MATCH($C289,'Policy Characteristics'!$C:$C,0))),"",INDEX('Policy Characteristics'!E:E,MATCH($C289,'Policy Characteristics'!$C:$C,0)))</f>
        <v>elec reduce plant downtime</v>
      </c>
      <c r="L289" s="362">
        <f>IF(ISBLANK(INDEX('Policy Characteristics'!F:F,MATCH($C289,'Policy Characteristics'!$C:$C,0))),"",INDEX('Policy Characteristics'!F:F,MATCH($C289,'Policy Characteristics'!$C:$C,0)))</f>
        <v>0</v>
      </c>
      <c r="M289" s="362">
        <f>IF(ISBLANK(INDEX('Policy Characteristics'!G:G,MATCH($C289,'Policy Characteristics'!$C:$C,0))),"",INDEX('Policy Characteristics'!G:G,MATCH($C289,'Policy Characteristics'!$C:$C,0)))</f>
        <v>0.6</v>
      </c>
      <c r="N289" s="362">
        <f>IF(ISBLANK(INDEX('Policy Characteristics'!H:H,MATCH($C289,'Policy Characteristics'!$C:$C,0))),"",INDEX('Policy Characteristics'!H:H,MATCH($C289,'Policy Characteristics'!$C:$C,0)))</f>
        <v>0.01</v>
      </c>
      <c r="O289" s="340" t="str">
        <f>IF(ISBLANK(INDEX('Policy Characteristics'!I:I,MATCH($C289,'Policy Characteristics'!$C:$C,0))),"",INDEX('Policy Characteristics'!I:I,MATCH($C289,'Policy Characteristics'!$C:$C,0)))</f>
        <v>% reduction in downtime</v>
      </c>
      <c r="P289" s="340"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9" s="340" t="str">
        <f>IF(ISBLANK(INDEX('Policy Characteristics'!K:K,MATCH($C289,'Policy Characteristics'!$C:$C,0))),"",INDEX('Policy Characteristics'!K:K,MATCH($C289,'Policy Characteristics'!$C:$C,0)))</f>
        <v>electricity-sector-main.html#red-downtime</v>
      </c>
      <c r="R289" s="340" t="str">
        <f>IF(ISBLANK(INDEX('Policy Characteristics'!L:L,MATCH($C289,'Policy Characteristics'!$C:$C,0))),"",INDEX('Policy Characteristics'!L:L,MATCH($C289,'Policy Characteristics'!$C:$C,0)))</f>
        <v>reduce-downtime.html</v>
      </c>
    </row>
    <row r="290" spans="1:18" s="2" customFormat="1" x14ac:dyDescent="0.25">
      <c r="A290" s="340" t="str">
        <f>IF(ISBLANK(INDEX('Policy Characteristics'!A:A,MATCH($C290,'Policy Characteristics'!$C:$C,0))),"",INDEX('Policy Characteristics'!A:A,MATCH($C290,'Policy Characteristics'!$C:$C,0)))</f>
        <v>Electricity Supply</v>
      </c>
      <c r="B290" s="340" t="str">
        <f>IF(ISBLANK(INDEX('Policy Characteristics'!B:B,MATCH($C290,'Policy Characteristics'!$C:$C,0))),"",INDEX('Policy Characteristics'!B:B,MATCH($C290,'Policy Characteristics'!$C:$C,0)))</f>
        <v>Reduce Plant Downtime</v>
      </c>
      <c r="C290" s="346" t="str">
        <f t="shared" si="23"/>
        <v>Percentage Reduction in Plant Downtime</v>
      </c>
      <c r="D290" s="9" t="s">
        <v>471</v>
      </c>
      <c r="E290" s="9" t="s">
        <v>271</v>
      </c>
      <c r="F290" s="9" t="s">
        <v>332</v>
      </c>
      <c r="G290" s="9" t="s">
        <v>474</v>
      </c>
      <c r="H290" s="56">
        <v>143</v>
      </c>
      <c r="I290" s="9" t="s">
        <v>45</v>
      </c>
      <c r="J290" s="342" t="str">
        <f>IF(ISBLANK(INDEX('Policy Characteristics'!D:D,MATCH($C290,'Policy Characteristics'!$C:$C,0))),"",INDEX('Policy Characteristics'!D:D,MATCH($C290,'Policy Characteristics'!$C:$C,0)))</f>
        <v>Reduce Plant Downtime</v>
      </c>
      <c r="K290" s="340" t="str">
        <f>IF(ISBLANK(INDEX('Policy Characteristics'!E:E,MATCH($C290,'Policy Characteristics'!$C:$C,0))),"",INDEX('Policy Characteristics'!E:E,MATCH($C290,'Policy Characteristics'!$C:$C,0)))</f>
        <v>elec reduce plant downtime</v>
      </c>
      <c r="L290" s="362">
        <f>IF(ISBLANK(INDEX('Policy Characteristics'!F:F,MATCH($C290,'Policy Characteristics'!$C:$C,0))),"",INDEX('Policy Characteristics'!F:F,MATCH($C290,'Policy Characteristics'!$C:$C,0)))</f>
        <v>0</v>
      </c>
      <c r="M290" s="362">
        <f>IF(ISBLANK(INDEX('Policy Characteristics'!G:G,MATCH($C290,'Policy Characteristics'!$C:$C,0))),"",INDEX('Policy Characteristics'!G:G,MATCH($C290,'Policy Characteristics'!$C:$C,0)))</f>
        <v>0.6</v>
      </c>
      <c r="N290" s="362">
        <f>IF(ISBLANK(INDEX('Policy Characteristics'!H:H,MATCH($C290,'Policy Characteristics'!$C:$C,0))),"",INDEX('Policy Characteristics'!H:H,MATCH($C290,'Policy Characteristics'!$C:$C,0)))</f>
        <v>0.01</v>
      </c>
      <c r="O290" s="340" t="str">
        <f>IF(ISBLANK(INDEX('Policy Characteristics'!I:I,MATCH($C290,'Policy Characteristics'!$C:$C,0))),"",INDEX('Policy Characteristics'!I:I,MATCH($C290,'Policy Characteristics'!$C:$C,0)))</f>
        <v>% reduction in downtime</v>
      </c>
      <c r="P290" s="340"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0" s="340" t="str">
        <f>IF(ISBLANK(INDEX('Policy Characteristics'!K:K,MATCH($C290,'Policy Characteristics'!$C:$C,0))),"",INDEX('Policy Characteristics'!K:K,MATCH($C290,'Policy Characteristics'!$C:$C,0)))</f>
        <v>electricity-sector-main.html#red-downtime</v>
      </c>
      <c r="R290" s="340" t="str">
        <f>IF(ISBLANK(INDEX('Policy Characteristics'!L:L,MATCH($C290,'Policy Characteristics'!$C:$C,0))),"",INDEX('Policy Characteristics'!L:L,MATCH($C290,'Policy Characteristics'!$C:$C,0)))</f>
        <v>reduce-downtime.html</v>
      </c>
    </row>
    <row r="291" spans="1:18" s="2" customFormat="1" x14ac:dyDescent="0.25">
      <c r="A291" s="340" t="str">
        <f>IF(ISBLANK(INDEX('Policy Characteristics'!A:A,MATCH($C291,'Policy Characteristics'!$C:$C,0))),"",INDEX('Policy Characteristics'!A:A,MATCH($C291,'Policy Characteristics'!$C:$C,0)))</f>
        <v>Electricity Supply</v>
      </c>
      <c r="B291" s="340" t="str">
        <f>IF(ISBLANK(INDEX('Policy Characteristics'!B:B,MATCH($C291,'Policy Characteristics'!$C:$C,0))),"",INDEX('Policy Characteristics'!B:B,MATCH($C291,'Policy Characteristics'!$C:$C,0)))</f>
        <v>Reduce Plant Downtime</v>
      </c>
      <c r="C291" s="346" t="str">
        <f t="shared" si="23"/>
        <v>Percentage Reduction in Plant Downtime</v>
      </c>
      <c r="D291" s="9" t="s">
        <v>81</v>
      </c>
      <c r="E291" s="9" t="s">
        <v>269</v>
      </c>
      <c r="F291" s="9"/>
      <c r="G291" s="9"/>
      <c r="H291" s="56">
        <v>663</v>
      </c>
      <c r="I291" s="9" t="s">
        <v>46</v>
      </c>
      <c r="J291" s="342" t="str">
        <f>IF(ISBLANK(INDEX('Policy Characteristics'!D:D,MATCH($C291,'Policy Characteristics'!$C:$C,0))),"",INDEX('Policy Characteristics'!D:D,MATCH($C291,'Policy Characteristics'!$C:$C,0)))</f>
        <v>Reduce Plant Downtime</v>
      </c>
      <c r="K291" s="340" t="str">
        <f>IF(ISBLANK(INDEX('Policy Characteristics'!E:E,MATCH($C291,'Policy Characteristics'!$C:$C,0))),"",INDEX('Policy Characteristics'!E:E,MATCH($C291,'Policy Characteristics'!$C:$C,0)))</f>
        <v>elec reduce plant downtime</v>
      </c>
      <c r="L291" s="362">
        <f>IF(ISBLANK(INDEX('Policy Characteristics'!F:F,MATCH($C291,'Policy Characteristics'!$C:$C,0))),"",INDEX('Policy Characteristics'!F:F,MATCH($C291,'Policy Characteristics'!$C:$C,0)))</f>
        <v>0</v>
      </c>
      <c r="M291" s="362">
        <f>IF(ISBLANK(INDEX('Policy Characteristics'!G:G,MATCH($C291,'Policy Characteristics'!$C:$C,0))),"",INDEX('Policy Characteristics'!G:G,MATCH($C291,'Policy Characteristics'!$C:$C,0)))</f>
        <v>0.6</v>
      </c>
      <c r="N291" s="362">
        <f>IF(ISBLANK(INDEX('Policy Characteristics'!H:H,MATCH($C291,'Policy Characteristics'!$C:$C,0))),"",INDEX('Policy Characteristics'!H:H,MATCH($C291,'Policy Characteristics'!$C:$C,0)))</f>
        <v>0.01</v>
      </c>
      <c r="O291" s="340" t="str">
        <f>IF(ISBLANK(INDEX('Policy Characteristics'!I:I,MATCH($C291,'Policy Characteristics'!$C:$C,0))),"",INDEX('Policy Characteristics'!I:I,MATCH($C291,'Policy Characteristics'!$C:$C,0)))</f>
        <v>% reduction in downtime</v>
      </c>
      <c r="P291" s="340"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1" s="340" t="str">
        <f>IF(ISBLANK(INDEX('Policy Characteristics'!K:K,MATCH($C291,'Policy Characteristics'!$C:$C,0))),"",INDEX('Policy Characteristics'!K:K,MATCH($C291,'Policy Characteristics'!$C:$C,0)))</f>
        <v>electricity-sector-main.html#red-downtime</v>
      </c>
      <c r="R291" s="340" t="str">
        <f>IF(ISBLANK(INDEX('Policy Characteristics'!L:L,MATCH($C291,'Policy Characteristics'!$C:$C,0))),"",INDEX('Policy Characteristics'!L:L,MATCH($C291,'Policy Characteristics'!$C:$C,0)))</f>
        <v>reduce-downtime.html</v>
      </c>
    </row>
    <row r="292" spans="1:18" s="2" customFormat="1" x14ac:dyDescent="0.25">
      <c r="A292" s="340" t="str">
        <f>IF(ISBLANK(INDEX('Policy Characteristics'!A:A,MATCH($C292,'Policy Characteristics'!$C:$C,0))),"",INDEX('Policy Characteristics'!A:A,MATCH($C292,'Policy Characteristics'!$C:$C,0)))</f>
        <v>Electricity Supply</v>
      </c>
      <c r="B292" s="340" t="str">
        <f>IF(ISBLANK(INDEX('Policy Characteristics'!B:B,MATCH($C292,'Policy Characteristics'!$C:$C,0))),"",INDEX('Policy Characteristics'!B:B,MATCH($C292,'Policy Characteristics'!$C:$C,0)))</f>
        <v>Reduce Plant Downtime</v>
      </c>
      <c r="C292" s="346" t="str">
        <f t="shared" si="23"/>
        <v>Percentage Reduction in Plant Downtime</v>
      </c>
      <c r="D292" s="9" t="s">
        <v>81</v>
      </c>
      <c r="E292" s="9" t="s">
        <v>270</v>
      </c>
      <c r="F292" s="9"/>
      <c r="G292" s="9"/>
      <c r="H292" s="56">
        <v>664</v>
      </c>
      <c r="I292" s="9" t="s">
        <v>46</v>
      </c>
      <c r="J292" s="342" t="str">
        <f>IF(ISBLANK(INDEX('Policy Characteristics'!D:D,MATCH($C292,'Policy Characteristics'!$C:$C,0))),"",INDEX('Policy Characteristics'!D:D,MATCH($C292,'Policy Characteristics'!$C:$C,0)))</f>
        <v>Reduce Plant Downtime</v>
      </c>
      <c r="K292" s="340" t="str">
        <f>IF(ISBLANK(INDEX('Policy Characteristics'!E:E,MATCH($C292,'Policy Characteristics'!$C:$C,0))),"",INDEX('Policy Characteristics'!E:E,MATCH($C292,'Policy Characteristics'!$C:$C,0)))</f>
        <v>elec reduce plant downtime</v>
      </c>
      <c r="L292" s="362">
        <f>IF(ISBLANK(INDEX('Policy Characteristics'!F:F,MATCH($C292,'Policy Characteristics'!$C:$C,0))),"",INDEX('Policy Characteristics'!F:F,MATCH($C292,'Policy Characteristics'!$C:$C,0)))</f>
        <v>0</v>
      </c>
      <c r="M292" s="362">
        <f>IF(ISBLANK(INDEX('Policy Characteristics'!G:G,MATCH($C292,'Policy Characteristics'!$C:$C,0))),"",INDEX('Policy Characteristics'!G:G,MATCH($C292,'Policy Characteristics'!$C:$C,0)))</f>
        <v>0.6</v>
      </c>
      <c r="N292" s="362">
        <f>IF(ISBLANK(INDEX('Policy Characteristics'!H:H,MATCH($C292,'Policy Characteristics'!$C:$C,0))),"",INDEX('Policy Characteristics'!H:H,MATCH($C292,'Policy Characteristics'!$C:$C,0)))</f>
        <v>0.01</v>
      </c>
      <c r="O292" s="340" t="str">
        <f>IF(ISBLANK(INDEX('Policy Characteristics'!I:I,MATCH($C292,'Policy Characteristics'!$C:$C,0))),"",INDEX('Policy Characteristics'!I:I,MATCH($C292,'Policy Characteristics'!$C:$C,0)))</f>
        <v>% reduction in downtime</v>
      </c>
      <c r="P292" s="340"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2" s="340" t="str">
        <f>IF(ISBLANK(INDEX('Policy Characteristics'!K:K,MATCH($C292,'Policy Characteristics'!$C:$C,0))),"",INDEX('Policy Characteristics'!K:K,MATCH($C292,'Policy Characteristics'!$C:$C,0)))</f>
        <v>electricity-sector-main.html#red-downtime</v>
      </c>
      <c r="R292" s="340" t="str">
        <f>IF(ISBLANK(INDEX('Policy Characteristics'!L:L,MATCH($C292,'Policy Characteristics'!$C:$C,0))),"",INDEX('Policy Characteristics'!L:L,MATCH($C292,'Policy Characteristics'!$C:$C,0)))</f>
        <v>reduce-downtime.html</v>
      </c>
    </row>
    <row r="293" spans="1:18" s="2" customFormat="1" x14ac:dyDescent="0.25">
      <c r="A293" s="340" t="str">
        <f>IF(ISBLANK(INDEX('Policy Characteristics'!A:A,MATCH($C293,'Policy Characteristics'!$C:$C,0))),"",INDEX('Policy Characteristics'!A:A,MATCH($C293,'Policy Characteristics'!$C:$C,0)))</f>
        <v>Electricity Supply</v>
      </c>
      <c r="B293" s="340" t="str">
        <f>IF(ISBLANK(INDEX('Policy Characteristics'!B:B,MATCH($C293,'Policy Characteristics'!$C:$C,0))),"",INDEX('Policy Characteristics'!B:B,MATCH($C293,'Policy Characteristics'!$C:$C,0)))</f>
        <v>Reduce Plant Downtime</v>
      </c>
      <c r="C293" s="346" t="str">
        <f t="shared" si="23"/>
        <v>Percentage Reduction in Plant Downtime</v>
      </c>
      <c r="D293" s="9" t="s">
        <v>81</v>
      </c>
      <c r="E293" s="9" t="s">
        <v>271</v>
      </c>
      <c r="F293" s="9" t="s">
        <v>332</v>
      </c>
      <c r="G293" s="9" t="s">
        <v>95</v>
      </c>
      <c r="H293" s="56">
        <v>144</v>
      </c>
      <c r="I293" s="9" t="s">
        <v>45</v>
      </c>
      <c r="J293" s="342" t="str">
        <f>IF(ISBLANK(INDEX('Policy Characteristics'!D:D,MATCH($C293,'Policy Characteristics'!$C:$C,0))),"",INDEX('Policy Characteristics'!D:D,MATCH($C293,'Policy Characteristics'!$C:$C,0)))</f>
        <v>Reduce Plant Downtime</v>
      </c>
      <c r="K293" s="340" t="str">
        <f>IF(ISBLANK(INDEX('Policy Characteristics'!E:E,MATCH($C293,'Policy Characteristics'!$C:$C,0))),"",INDEX('Policy Characteristics'!E:E,MATCH($C293,'Policy Characteristics'!$C:$C,0)))</f>
        <v>elec reduce plant downtime</v>
      </c>
      <c r="L293" s="362">
        <f>IF(ISBLANK(INDEX('Policy Characteristics'!F:F,MATCH($C293,'Policy Characteristics'!$C:$C,0))),"",INDEX('Policy Characteristics'!F:F,MATCH($C293,'Policy Characteristics'!$C:$C,0)))</f>
        <v>0</v>
      </c>
      <c r="M293" s="362">
        <f>IF(ISBLANK(INDEX('Policy Characteristics'!G:G,MATCH($C293,'Policy Characteristics'!$C:$C,0))),"",INDEX('Policy Characteristics'!G:G,MATCH($C293,'Policy Characteristics'!$C:$C,0)))</f>
        <v>0.6</v>
      </c>
      <c r="N293" s="362">
        <f>IF(ISBLANK(INDEX('Policy Characteristics'!H:H,MATCH($C293,'Policy Characteristics'!$C:$C,0))),"",INDEX('Policy Characteristics'!H:H,MATCH($C293,'Policy Characteristics'!$C:$C,0)))</f>
        <v>0.01</v>
      </c>
      <c r="O293" s="340" t="str">
        <f>IF(ISBLANK(INDEX('Policy Characteristics'!I:I,MATCH($C293,'Policy Characteristics'!$C:$C,0))),"",INDEX('Policy Characteristics'!I:I,MATCH($C293,'Policy Characteristics'!$C:$C,0)))</f>
        <v>% reduction in downtime</v>
      </c>
      <c r="P293" s="340"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3" s="340" t="str">
        <f>IF(ISBLANK(INDEX('Policy Characteristics'!K:K,MATCH($C293,'Policy Characteristics'!$C:$C,0))),"",INDEX('Policy Characteristics'!K:K,MATCH($C293,'Policy Characteristics'!$C:$C,0)))</f>
        <v>electricity-sector-main.html#red-downtime</v>
      </c>
      <c r="R293" s="340" t="str">
        <f>IF(ISBLANK(INDEX('Policy Characteristics'!L:L,MATCH($C293,'Policy Characteristics'!$C:$C,0))),"",INDEX('Policy Characteristics'!L:L,MATCH($C293,'Policy Characteristics'!$C:$C,0)))</f>
        <v>reduce-downtime.html</v>
      </c>
    </row>
    <row r="294" spans="1:18" s="2" customFormat="1" x14ac:dyDescent="0.25">
      <c r="A294" s="340" t="str">
        <f>IF(ISBLANK(INDEX('Policy Characteristics'!A:A,MATCH($C294,'Policy Characteristics'!$C:$C,0))),"",INDEX('Policy Characteristics'!A:A,MATCH($C294,'Policy Characteristics'!$C:$C,0)))</f>
        <v>Electricity Supply</v>
      </c>
      <c r="B294" s="340" t="str">
        <f>IF(ISBLANK(INDEX('Policy Characteristics'!B:B,MATCH($C294,'Policy Characteristics'!$C:$C,0))),"",INDEX('Policy Characteristics'!B:B,MATCH($C294,'Policy Characteristics'!$C:$C,0)))</f>
        <v>Reduce Plant Downtime</v>
      </c>
      <c r="C294" s="346" t="str">
        <f t="shared" si="23"/>
        <v>Percentage Reduction in Plant Downtime</v>
      </c>
      <c r="D294" s="9" t="s">
        <v>82</v>
      </c>
      <c r="E294" s="9" t="s">
        <v>269</v>
      </c>
      <c r="F294" s="9"/>
      <c r="G294" s="9"/>
      <c r="H294" s="56">
        <v>665</v>
      </c>
      <c r="I294" s="9" t="s">
        <v>46</v>
      </c>
      <c r="J294" s="342" t="str">
        <f>IF(ISBLANK(INDEX('Policy Characteristics'!D:D,MATCH($C294,'Policy Characteristics'!$C:$C,0))),"",INDEX('Policy Characteristics'!D:D,MATCH($C294,'Policy Characteristics'!$C:$C,0)))</f>
        <v>Reduce Plant Downtime</v>
      </c>
      <c r="K294" s="340" t="str">
        <f>IF(ISBLANK(INDEX('Policy Characteristics'!E:E,MATCH($C294,'Policy Characteristics'!$C:$C,0))),"",INDEX('Policy Characteristics'!E:E,MATCH($C294,'Policy Characteristics'!$C:$C,0)))</f>
        <v>elec reduce plant downtime</v>
      </c>
      <c r="L294" s="362">
        <f>IF(ISBLANK(INDEX('Policy Characteristics'!F:F,MATCH($C294,'Policy Characteristics'!$C:$C,0))),"",INDEX('Policy Characteristics'!F:F,MATCH($C294,'Policy Characteristics'!$C:$C,0)))</f>
        <v>0</v>
      </c>
      <c r="M294" s="362">
        <f>IF(ISBLANK(INDEX('Policy Characteristics'!G:G,MATCH($C294,'Policy Characteristics'!$C:$C,0))),"",INDEX('Policy Characteristics'!G:G,MATCH($C294,'Policy Characteristics'!$C:$C,0)))</f>
        <v>0.6</v>
      </c>
      <c r="N294" s="362">
        <f>IF(ISBLANK(INDEX('Policy Characteristics'!H:H,MATCH($C294,'Policy Characteristics'!$C:$C,0))),"",INDEX('Policy Characteristics'!H:H,MATCH($C294,'Policy Characteristics'!$C:$C,0)))</f>
        <v>0.01</v>
      </c>
      <c r="O294" s="340" t="str">
        <f>IF(ISBLANK(INDEX('Policy Characteristics'!I:I,MATCH($C294,'Policy Characteristics'!$C:$C,0))),"",INDEX('Policy Characteristics'!I:I,MATCH($C294,'Policy Characteristics'!$C:$C,0)))</f>
        <v>% reduction in downtime</v>
      </c>
      <c r="P294" s="340"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4" s="340" t="str">
        <f>IF(ISBLANK(INDEX('Policy Characteristics'!K:K,MATCH($C294,'Policy Characteristics'!$C:$C,0))),"",INDEX('Policy Characteristics'!K:K,MATCH($C294,'Policy Characteristics'!$C:$C,0)))</f>
        <v>electricity-sector-main.html#red-downtime</v>
      </c>
      <c r="R294" s="340" t="str">
        <f>IF(ISBLANK(INDEX('Policy Characteristics'!L:L,MATCH($C294,'Policy Characteristics'!$C:$C,0))),"",INDEX('Policy Characteristics'!L:L,MATCH($C294,'Policy Characteristics'!$C:$C,0)))</f>
        <v>reduce-downtime.html</v>
      </c>
    </row>
    <row r="295" spans="1:18" s="2" customFormat="1" x14ac:dyDescent="0.25">
      <c r="A295" s="340" t="str">
        <f>IF(ISBLANK(INDEX('Policy Characteristics'!A:A,MATCH($C295,'Policy Characteristics'!$C:$C,0))),"",INDEX('Policy Characteristics'!A:A,MATCH($C295,'Policy Characteristics'!$C:$C,0)))</f>
        <v>Electricity Supply</v>
      </c>
      <c r="B295" s="340" t="str">
        <f>IF(ISBLANK(INDEX('Policy Characteristics'!B:B,MATCH($C295,'Policy Characteristics'!$C:$C,0))),"",INDEX('Policy Characteristics'!B:B,MATCH($C295,'Policy Characteristics'!$C:$C,0)))</f>
        <v>Reduce Plant Downtime</v>
      </c>
      <c r="C295" s="346" t="str">
        <f t="shared" si="23"/>
        <v>Percentage Reduction in Plant Downtime</v>
      </c>
      <c r="D295" s="9" t="s">
        <v>82</v>
      </c>
      <c r="E295" s="9" t="s">
        <v>270</v>
      </c>
      <c r="F295" s="9"/>
      <c r="G295" s="9"/>
      <c r="H295" s="56">
        <v>666</v>
      </c>
      <c r="I295" s="9" t="s">
        <v>46</v>
      </c>
      <c r="J295" s="342" t="str">
        <f>IF(ISBLANK(INDEX('Policy Characteristics'!D:D,MATCH($C295,'Policy Characteristics'!$C:$C,0))),"",INDEX('Policy Characteristics'!D:D,MATCH($C295,'Policy Characteristics'!$C:$C,0)))</f>
        <v>Reduce Plant Downtime</v>
      </c>
      <c r="K295" s="340" t="str">
        <f>IF(ISBLANK(INDEX('Policy Characteristics'!E:E,MATCH($C295,'Policy Characteristics'!$C:$C,0))),"",INDEX('Policy Characteristics'!E:E,MATCH($C295,'Policy Characteristics'!$C:$C,0)))</f>
        <v>elec reduce plant downtime</v>
      </c>
      <c r="L295" s="362">
        <f>IF(ISBLANK(INDEX('Policy Characteristics'!F:F,MATCH($C295,'Policy Characteristics'!$C:$C,0))),"",INDEX('Policy Characteristics'!F:F,MATCH($C295,'Policy Characteristics'!$C:$C,0)))</f>
        <v>0</v>
      </c>
      <c r="M295" s="362">
        <f>IF(ISBLANK(INDEX('Policy Characteristics'!G:G,MATCH($C295,'Policy Characteristics'!$C:$C,0))),"",INDEX('Policy Characteristics'!G:G,MATCH($C295,'Policy Characteristics'!$C:$C,0)))</f>
        <v>0.6</v>
      </c>
      <c r="N295" s="362">
        <f>IF(ISBLANK(INDEX('Policy Characteristics'!H:H,MATCH($C295,'Policy Characteristics'!$C:$C,0))),"",INDEX('Policy Characteristics'!H:H,MATCH($C295,'Policy Characteristics'!$C:$C,0)))</f>
        <v>0.01</v>
      </c>
      <c r="O295" s="340" t="str">
        <f>IF(ISBLANK(INDEX('Policy Characteristics'!I:I,MATCH($C295,'Policy Characteristics'!$C:$C,0))),"",INDEX('Policy Characteristics'!I:I,MATCH($C295,'Policy Characteristics'!$C:$C,0)))</f>
        <v>% reduction in downtime</v>
      </c>
      <c r="P295" s="340"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5" s="340" t="str">
        <f>IF(ISBLANK(INDEX('Policy Characteristics'!K:K,MATCH($C295,'Policy Characteristics'!$C:$C,0))),"",INDEX('Policy Characteristics'!K:K,MATCH($C295,'Policy Characteristics'!$C:$C,0)))</f>
        <v>electricity-sector-main.html#red-downtime</v>
      </c>
      <c r="R295" s="340" t="str">
        <f>IF(ISBLANK(INDEX('Policy Characteristics'!L:L,MATCH($C295,'Policy Characteristics'!$C:$C,0))),"",INDEX('Policy Characteristics'!L:L,MATCH($C295,'Policy Characteristics'!$C:$C,0)))</f>
        <v>reduce-downtime.html</v>
      </c>
    </row>
    <row r="296" spans="1:18" s="2" customFormat="1" x14ac:dyDescent="0.25">
      <c r="A296" s="340" t="str">
        <f>IF(ISBLANK(INDEX('Policy Characteristics'!A:A,MATCH($C296,'Policy Characteristics'!$C:$C,0))),"",INDEX('Policy Characteristics'!A:A,MATCH($C296,'Policy Characteristics'!$C:$C,0)))</f>
        <v>Electricity Supply</v>
      </c>
      <c r="B296" s="340" t="str">
        <f>IF(ISBLANK(INDEX('Policy Characteristics'!B:B,MATCH($C296,'Policy Characteristics'!$C:$C,0))),"",INDEX('Policy Characteristics'!B:B,MATCH($C296,'Policy Characteristics'!$C:$C,0)))</f>
        <v>Reduce Plant Downtime</v>
      </c>
      <c r="C296" s="346" t="str">
        <f t="shared" si="23"/>
        <v>Percentage Reduction in Plant Downtime</v>
      </c>
      <c r="D296" s="9" t="s">
        <v>82</v>
      </c>
      <c r="E296" s="9" t="s">
        <v>271</v>
      </c>
      <c r="F296" s="9"/>
      <c r="G296" s="9"/>
      <c r="H296" s="56">
        <v>667</v>
      </c>
      <c r="I296" s="9" t="s">
        <v>46</v>
      </c>
      <c r="J296" s="342" t="str">
        <f>IF(ISBLANK(INDEX('Policy Characteristics'!D:D,MATCH($C296,'Policy Characteristics'!$C:$C,0))),"",INDEX('Policy Characteristics'!D:D,MATCH($C296,'Policy Characteristics'!$C:$C,0)))</f>
        <v>Reduce Plant Downtime</v>
      </c>
      <c r="K296" s="340" t="str">
        <f>IF(ISBLANK(INDEX('Policy Characteristics'!E:E,MATCH($C296,'Policy Characteristics'!$C:$C,0))),"",INDEX('Policy Characteristics'!E:E,MATCH($C296,'Policy Characteristics'!$C:$C,0)))</f>
        <v>elec reduce plant downtime</v>
      </c>
      <c r="L296" s="362">
        <f>IF(ISBLANK(INDEX('Policy Characteristics'!F:F,MATCH($C296,'Policy Characteristics'!$C:$C,0))),"",INDEX('Policy Characteristics'!F:F,MATCH($C296,'Policy Characteristics'!$C:$C,0)))</f>
        <v>0</v>
      </c>
      <c r="M296" s="362">
        <f>IF(ISBLANK(INDEX('Policy Characteristics'!G:G,MATCH($C296,'Policy Characteristics'!$C:$C,0))),"",INDEX('Policy Characteristics'!G:G,MATCH($C296,'Policy Characteristics'!$C:$C,0)))</f>
        <v>0.6</v>
      </c>
      <c r="N296" s="362">
        <f>IF(ISBLANK(INDEX('Policy Characteristics'!H:H,MATCH($C296,'Policy Characteristics'!$C:$C,0))),"",INDEX('Policy Characteristics'!H:H,MATCH($C296,'Policy Characteristics'!$C:$C,0)))</f>
        <v>0.01</v>
      </c>
      <c r="O296" s="340" t="str">
        <f>IF(ISBLANK(INDEX('Policy Characteristics'!I:I,MATCH($C296,'Policy Characteristics'!$C:$C,0))),"",INDEX('Policy Characteristics'!I:I,MATCH($C296,'Policy Characteristics'!$C:$C,0)))</f>
        <v>% reduction in downtime</v>
      </c>
      <c r="P296" s="340"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6" s="340" t="str">
        <f>IF(ISBLANK(INDEX('Policy Characteristics'!K:K,MATCH($C296,'Policy Characteristics'!$C:$C,0))),"",INDEX('Policy Characteristics'!K:K,MATCH($C296,'Policy Characteristics'!$C:$C,0)))</f>
        <v>electricity-sector-main.html#red-downtime</v>
      </c>
      <c r="R296" s="340" t="str">
        <f>IF(ISBLANK(INDEX('Policy Characteristics'!L:L,MATCH($C296,'Policy Characteristics'!$C:$C,0))),"",INDEX('Policy Characteristics'!L:L,MATCH($C296,'Policy Characteristics'!$C:$C,0)))</f>
        <v>reduce-downtime.html</v>
      </c>
    </row>
    <row r="297" spans="1:18" s="2" customFormat="1" x14ac:dyDescent="0.25">
      <c r="A297" s="340" t="str">
        <f>IF(ISBLANK(INDEX('Policy Characteristics'!A:A,MATCH($C297,'Policy Characteristics'!$C:$C,0))),"",INDEX('Policy Characteristics'!A:A,MATCH($C297,'Policy Characteristics'!$C:$C,0)))</f>
        <v>Electricity Supply</v>
      </c>
      <c r="B297" s="340" t="str">
        <f>IF(ISBLANK(INDEX('Policy Characteristics'!B:B,MATCH($C297,'Policy Characteristics'!$C:$C,0))),"",INDEX('Policy Characteristics'!B:B,MATCH($C297,'Policy Characteristics'!$C:$C,0)))</f>
        <v>Reduce Plant Downtime</v>
      </c>
      <c r="C297" s="346" t="str">
        <f t="shared" si="23"/>
        <v>Percentage Reduction in Plant Downtime</v>
      </c>
      <c r="D297" s="9" t="s">
        <v>83</v>
      </c>
      <c r="E297" s="9" t="s">
        <v>269</v>
      </c>
      <c r="F297" s="9"/>
      <c r="G297" s="9"/>
      <c r="H297" s="56">
        <v>668</v>
      </c>
      <c r="I297" s="9" t="s">
        <v>46</v>
      </c>
      <c r="J297" s="342" t="str">
        <f>IF(ISBLANK(INDEX('Policy Characteristics'!D:D,MATCH($C297,'Policy Characteristics'!$C:$C,0))),"",INDEX('Policy Characteristics'!D:D,MATCH($C297,'Policy Characteristics'!$C:$C,0)))</f>
        <v>Reduce Plant Downtime</v>
      </c>
      <c r="K297" s="340" t="str">
        <f>IF(ISBLANK(INDEX('Policy Characteristics'!E:E,MATCH($C297,'Policy Characteristics'!$C:$C,0))),"",INDEX('Policy Characteristics'!E:E,MATCH($C297,'Policy Characteristics'!$C:$C,0)))</f>
        <v>elec reduce plant downtime</v>
      </c>
      <c r="L297" s="362">
        <f>IF(ISBLANK(INDEX('Policy Characteristics'!F:F,MATCH($C297,'Policy Characteristics'!$C:$C,0))),"",INDEX('Policy Characteristics'!F:F,MATCH($C297,'Policy Characteristics'!$C:$C,0)))</f>
        <v>0</v>
      </c>
      <c r="M297" s="362">
        <f>IF(ISBLANK(INDEX('Policy Characteristics'!G:G,MATCH($C297,'Policy Characteristics'!$C:$C,0))),"",INDEX('Policy Characteristics'!G:G,MATCH($C297,'Policy Characteristics'!$C:$C,0)))</f>
        <v>0.6</v>
      </c>
      <c r="N297" s="362">
        <f>IF(ISBLANK(INDEX('Policy Characteristics'!H:H,MATCH($C297,'Policy Characteristics'!$C:$C,0))),"",INDEX('Policy Characteristics'!H:H,MATCH($C297,'Policy Characteristics'!$C:$C,0)))</f>
        <v>0.01</v>
      </c>
      <c r="O297" s="340" t="str">
        <f>IF(ISBLANK(INDEX('Policy Characteristics'!I:I,MATCH($C297,'Policy Characteristics'!$C:$C,0))),"",INDEX('Policy Characteristics'!I:I,MATCH($C297,'Policy Characteristics'!$C:$C,0)))</f>
        <v>% reduction in downtime</v>
      </c>
      <c r="P297" s="340"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7" s="340" t="str">
        <f>IF(ISBLANK(INDEX('Policy Characteristics'!K:K,MATCH($C297,'Policy Characteristics'!$C:$C,0))),"",INDEX('Policy Characteristics'!K:K,MATCH($C297,'Policy Characteristics'!$C:$C,0)))</f>
        <v>electricity-sector-main.html#red-downtime</v>
      </c>
      <c r="R297" s="340" t="str">
        <f>IF(ISBLANK(INDEX('Policy Characteristics'!L:L,MATCH($C297,'Policy Characteristics'!$C:$C,0))),"",INDEX('Policy Characteristics'!L:L,MATCH($C297,'Policy Characteristics'!$C:$C,0)))</f>
        <v>reduce-downtime.html</v>
      </c>
    </row>
    <row r="298" spans="1:18" s="2" customFormat="1" x14ac:dyDescent="0.25">
      <c r="A298" s="340" t="str">
        <f>IF(ISBLANK(INDEX('Policy Characteristics'!A:A,MATCH($C298,'Policy Characteristics'!$C:$C,0))),"",INDEX('Policy Characteristics'!A:A,MATCH($C298,'Policy Characteristics'!$C:$C,0)))</f>
        <v>Electricity Supply</v>
      </c>
      <c r="B298" s="340" t="str">
        <f>IF(ISBLANK(INDEX('Policy Characteristics'!B:B,MATCH($C298,'Policy Characteristics'!$C:$C,0))),"",INDEX('Policy Characteristics'!B:B,MATCH($C298,'Policy Characteristics'!$C:$C,0)))</f>
        <v>Reduce Plant Downtime</v>
      </c>
      <c r="C298" s="346" t="str">
        <f t="shared" si="23"/>
        <v>Percentage Reduction in Plant Downtime</v>
      </c>
      <c r="D298" s="9" t="s">
        <v>83</v>
      </c>
      <c r="E298" s="9" t="s">
        <v>270</v>
      </c>
      <c r="F298" s="9"/>
      <c r="G298" s="9"/>
      <c r="H298" s="56">
        <v>669</v>
      </c>
      <c r="I298" s="9" t="s">
        <v>46</v>
      </c>
      <c r="J298" s="342" t="str">
        <f>IF(ISBLANK(INDEX('Policy Characteristics'!D:D,MATCH($C298,'Policy Characteristics'!$C:$C,0))),"",INDEX('Policy Characteristics'!D:D,MATCH($C298,'Policy Characteristics'!$C:$C,0)))</f>
        <v>Reduce Plant Downtime</v>
      </c>
      <c r="K298" s="340" t="str">
        <f>IF(ISBLANK(INDEX('Policy Characteristics'!E:E,MATCH($C298,'Policy Characteristics'!$C:$C,0))),"",INDEX('Policy Characteristics'!E:E,MATCH($C298,'Policy Characteristics'!$C:$C,0)))</f>
        <v>elec reduce plant downtime</v>
      </c>
      <c r="L298" s="362">
        <f>IF(ISBLANK(INDEX('Policy Characteristics'!F:F,MATCH($C298,'Policy Characteristics'!$C:$C,0))),"",INDEX('Policy Characteristics'!F:F,MATCH($C298,'Policy Characteristics'!$C:$C,0)))</f>
        <v>0</v>
      </c>
      <c r="M298" s="362">
        <f>IF(ISBLANK(INDEX('Policy Characteristics'!G:G,MATCH($C298,'Policy Characteristics'!$C:$C,0))),"",INDEX('Policy Characteristics'!G:G,MATCH($C298,'Policy Characteristics'!$C:$C,0)))</f>
        <v>0.6</v>
      </c>
      <c r="N298" s="362">
        <f>IF(ISBLANK(INDEX('Policy Characteristics'!H:H,MATCH($C298,'Policy Characteristics'!$C:$C,0))),"",INDEX('Policy Characteristics'!H:H,MATCH($C298,'Policy Characteristics'!$C:$C,0)))</f>
        <v>0.01</v>
      </c>
      <c r="O298" s="340" t="str">
        <f>IF(ISBLANK(INDEX('Policy Characteristics'!I:I,MATCH($C298,'Policy Characteristics'!$C:$C,0))),"",INDEX('Policy Characteristics'!I:I,MATCH($C298,'Policy Characteristics'!$C:$C,0)))</f>
        <v>% reduction in downtime</v>
      </c>
      <c r="P298" s="340"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8" s="340" t="str">
        <f>IF(ISBLANK(INDEX('Policy Characteristics'!K:K,MATCH($C298,'Policy Characteristics'!$C:$C,0))),"",INDEX('Policy Characteristics'!K:K,MATCH($C298,'Policy Characteristics'!$C:$C,0)))</f>
        <v>electricity-sector-main.html#red-downtime</v>
      </c>
      <c r="R298" s="340" t="str">
        <f>IF(ISBLANK(INDEX('Policy Characteristics'!L:L,MATCH($C298,'Policy Characteristics'!$C:$C,0))),"",INDEX('Policy Characteristics'!L:L,MATCH($C298,'Policy Characteristics'!$C:$C,0)))</f>
        <v>reduce-downtime.html</v>
      </c>
    </row>
    <row r="299" spans="1:18" s="2" customFormat="1" x14ac:dyDescent="0.25">
      <c r="A299" s="340" t="str">
        <f>IF(ISBLANK(INDEX('Policy Characteristics'!A:A,MATCH($C299,'Policy Characteristics'!$C:$C,0))),"",INDEX('Policy Characteristics'!A:A,MATCH($C299,'Policy Characteristics'!$C:$C,0)))</f>
        <v>Electricity Supply</v>
      </c>
      <c r="B299" s="340" t="str">
        <f>IF(ISBLANK(INDEX('Policy Characteristics'!B:B,MATCH($C299,'Policy Characteristics'!$C:$C,0))),"",INDEX('Policy Characteristics'!B:B,MATCH($C299,'Policy Characteristics'!$C:$C,0)))</f>
        <v>Reduce Plant Downtime</v>
      </c>
      <c r="C299" s="346" t="str">
        <f t="shared" si="23"/>
        <v>Percentage Reduction in Plant Downtime</v>
      </c>
      <c r="D299" s="9" t="s">
        <v>83</v>
      </c>
      <c r="E299" s="9" t="s">
        <v>271</v>
      </c>
      <c r="F299" s="9"/>
      <c r="G299" s="9"/>
      <c r="H299" s="56">
        <v>670</v>
      </c>
      <c r="I299" s="9" t="s">
        <v>46</v>
      </c>
      <c r="J299" s="342" t="str">
        <f>IF(ISBLANK(INDEX('Policy Characteristics'!D:D,MATCH($C299,'Policy Characteristics'!$C:$C,0))),"",INDEX('Policy Characteristics'!D:D,MATCH($C299,'Policy Characteristics'!$C:$C,0)))</f>
        <v>Reduce Plant Downtime</v>
      </c>
      <c r="K299" s="340" t="str">
        <f>IF(ISBLANK(INDEX('Policy Characteristics'!E:E,MATCH($C299,'Policy Characteristics'!$C:$C,0))),"",INDEX('Policy Characteristics'!E:E,MATCH($C299,'Policy Characteristics'!$C:$C,0)))</f>
        <v>elec reduce plant downtime</v>
      </c>
      <c r="L299" s="362">
        <f>IF(ISBLANK(INDEX('Policy Characteristics'!F:F,MATCH($C299,'Policy Characteristics'!$C:$C,0))),"",INDEX('Policy Characteristics'!F:F,MATCH($C299,'Policy Characteristics'!$C:$C,0)))</f>
        <v>0</v>
      </c>
      <c r="M299" s="362">
        <f>IF(ISBLANK(INDEX('Policy Characteristics'!G:G,MATCH($C299,'Policy Characteristics'!$C:$C,0))),"",INDEX('Policy Characteristics'!G:G,MATCH($C299,'Policy Characteristics'!$C:$C,0)))</f>
        <v>0.6</v>
      </c>
      <c r="N299" s="362">
        <f>IF(ISBLANK(INDEX('Policy Characteristics'!H:H,MATCH($C299,'Policy Characteristics'!$C:$C,0))),"",INDEX('Policy Characteristics'!H:H,MATCH($C299,'Policy Characteristics'!$C:$C,0)))</f>
        <v>0.01</v>
      </c>
      <c r="O299" s="340" t="str">
        <f>IF(ISBLANK(INDEX('Policy Characteristics'!I:I,MATCH($C299,'Policy Characteristics'!$C:$C,0))),"",INDEX('Policy Characteristics'!I:I,MATCH($C299,'Policy Characteristics'!$C:$C,0)))</f>
        <v>% reduction in downtime</v>
      </c>
      <c r="P299" s="340"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9" s="340" t="str">
        <f>IF(ISBLANK(INDEX('Policy Characteristics'!K:K,MATCH($C299,'Policy Characteristics'!$C:$C,0))),"",INDEX('Policy Characteristics'!K:K,MATCH($C299,'Policy Characteristics'!$C:$C,0)))</f>
        <v>electricity-sector-main.html#red-downtime</v>
      </c>
      <c r="R299" s="340" t="str">
        <f>IF(ISBLANK(INDEX('Policy Characteristics'!L:L,MATCH($C299,'Policy Characteristics'!$C:$C,0))),"",INDEX('Policy Characteristics'!L:L,MATCH($C299,'Policy Characteristics'!$C:$C,0)))</f>
        <v>reduce-downtime.html</v>
      </c>
    </row>
    <row r="300" spans="1:18" s="2" customFormat="1" x14ac:dyDescent="0.25">
      <c r="A300" s="340" t="str">
        <f>IF(ISBLANK(INDEX('Policy Characteristics'!A:A,MATCH($C300,'Policy Characteristics'!$C:$C,0))),"",INDEX('Policy Characteristics'!A:A,MATCH($C300,'Policy Characteristics'!$C:$C,0)))</f>
        <v>Electricity Supply</v>
      </c>
      <c r="B300" s="340" t="str">
        <f>IF(ISBLANK(INDEX('Policy Characteristics'!B:B,MATCH($C300,'Policy Characteristics'!$C:$C,0))),"",INDEX('Policy Characteristics'!B:B,MATCH($C300,'Policy Characteristics'!$C:$C,0)))</f>
        <v>Reduce Plant Downtime</v>
      </c>
      <c r="C300" s="346" t="str">
        <f t="shared" si="23"/>
        <v>Percentage Reduction in Plant Downtime</v>
      </c>
      <c r="D300" s="9" t="s">
        <v>328</v>
      </c>
      <c r="E300" s="9" t="s">
        <v>269</v>
      </c>
      <c r="F300" s="9"/>
      <c r="G300" s="9"/>
      <c r="H300" s="56">
        <v>671</v>
      </c>
      <c r="I300" s="9" t="s">
        <v>46</v>
      </c>
      <c r="J300" s="342" t="str">
        <f>IF(ISBLANK(INDEX('Policy Characteristics'!D:D,MATCH($C300,'Policy Characteristics'!$C:$C,0))),"",INDEX('Policy Characteristics'!D:D,MATCH($C300,'Policy Characteristics'!$C:$C,0)))</f>
        <v>Reduce Plant Downtime</v>
      </c>
      <c r="K300" s="340" t="str">
        <f>IF(ISBLANK(INDEX('Policy Characteristics'!E:E,MATCH($C300,'Policy Characteristics'!$C:$C,0))),"",INDEX('Policy Characteristics'!E:E,MATCH($C300,'Policy Characteristics'!$C:$C,0)))</f>
        <v>elec reduce plant downtime</v>
      </c>
      <c r="L300" s="362">
        <f>IF(ISBLANK(INDEX('Policy Characteristics'!F:F,MATCH($C300,'Policy Characteristics'!$C:$C,0))),"",INDEX('Policy Characteristics'!F:F,MATCH($C300,'Policy Characteristics'!$C:$C,0)))</f>
        <v>0</v>
      </c>
      <c r="M300" s="362">
        <f>IF(ISBLANK(INDEX('Policy Characteristics'!G:G,MATCH($C300,'Policy Characteristics'!$C:$C,0))),"",INDEX('Policy Characteristics'!G:G,MATCH($C300,'Policy Characteristics'!$C:$C,0)))</f>
        <v>0.6</v>
      </c>
      <c r="N300" s="362">
        <f>IF(ISBLANK(INDEX('Policy Characteristics'!H:H,MATCH($C300,'Policy Characteristics'!$C:$C,0))),"",INDEX('Policy Characteristics'!H:H,MATCH($C300,'Policy Characteristics'!$C:$C,0)))</f>
        <v>0.01</v>
      </c>
      <c r="O300" s="340" t="str">
        <f>IF(ISBLANK(INDEX('Policy Characteristics'!I:I,MATCH($C300,'Policy Characteristics'!$C:$C,0))),"",INDEX('Policy Characteristics'!I:I,MATCH($C300,'Policy Characteristics'!$C:$C,0)))</f>
        <v>% reduction in downtime</v>
      </c>
      <c r="P300" s="340"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0" s="340" t="str">
        <f>IF(ISBLANK(INDEX('Policy Characteristics'!K:K,MATCH($C300,'Policy Characteristics'!$C:$C,0))),"",INDEX('Policy Characteristics'!K:K,MATCH($C300,'Policy Characteristics'!$C:$C,0)))</f>
        <v>electricity-sector-main.html#red-downtime</v>
      </c>
      <c r="R300" s="340" t="str">
        <f>IF(ISBLANK(INDEX('Policy Characteristics'!L:L,MATCH($C300,'Policy Characteristics'!$C:$C,0))),"",INDEX('Policy Characteristics'!L:L,MATCH($C300,'Policy Characteristics'!$C:$C,0)))</f>
        <v>reduce-downtime.html</v>
      </c>
    </row>
    <row r="301" spans="1:18" s="2" customFormat="1" x14ac:dyDescent="0.25">
      <c r="A301" s="340" t="str">
        <f>IF(ISBLANK(INDEX('Policy Characteristics'!A:A,MATCH($C301,'Policy Characteristics'!$C:$C,0))),"",INDEX('Policy Characteristics'!A:A,MATCH($C301,'Policy Characteristics'!$C:$C,0)))</f>
        <v>Electricity Supply</v>
      </c>
      <c r="B301" s="340" t="str">
        <f>IF(ISBLANK(INDEX('Policy Characteristics'!B:B,MATCH($C301,'Policy Characteristics'!$C:$C,0))),"",INDEX('Policy Characteristics'!B:B,MATCH($C301,'Policy Characteristics'!$C:$C,0)))</f>
        <v>Reduce Plant Downtime</v>
      </c>
      <c r="C301" s="346" t="str">
        <f t="shared" si="23"/>
        <v>Percentage Reduction in Plant Downtime</v>
      </c>
      <c r="D301" s="9" t="s">
        <v>328</v>
      </c>
      <c r="E301" s="9" t="s">
        <v>270</v>
      </c>
      <c r="F301" s="9"/>
      <c r="G301" s="9"/>
      <c r="H301" s="56">
        <v>672</v>
      </c>
      <c r="I301" s="9" t="s">
        <v>46</v>
      </c>
      <c r="J301" s="342" t="str">
        <f>IF(ISBLANK(INDEX('Policy Characteristics'!D:D,MATCH($C301,'Policy Characteristics'!$C:$C,0))),"",INDEX('Policy Characteristics'!D:D,MATCH($C301,'Policy Characteristics'!$C:$C,0)))</f>
        <v>Reduce Plant Downtime</v>
      </c>
      <c r="K301" s="340" t="str">
        <f>IF(ISBLANK(INDEX('Policy Characteristics'!E:E,MATCH($C301,'Policy Characteristics'!$C:$C,0))),"",INDEX('Policy Characteristics'!E:E,MATCH($C301,'Policy Characteristics'!$C:$C,0)))</f>
        <v>elec reduce plant downtime</v>
      </c>
      <c r="L301" s="362">
        <f>IF(ISBLANK(INDEX('Policy Characteristics'!F:F,MATCH($C301,'Policy Characteristics'!$C:$C,0))),"",INDEX('Policy Characteristics'!F:F,MATCH($C301,'Policy Characteristics'!$C:$C,0)))</f>
        <v>0</v>
      </c>
      <c r="M301" s="362">
        <f>IF(ISBLANK(INDEX('Policy Characteristics'!G:G,MATCH($C301,'Policy Characteristics'!$C:$C,0))),"",INDEX('Policy Characteristics'!G:G,MATCH($C301,'Policy Characteristics'!$C:$C,0)))</f>
        <v>0.6</v>
      </c>
      <c r="N301" s="362">
        <f>IF(ISBLANK(INDEX('Policy Characteristics'!H:H,MATCH($C301,'Policy Characteristics'!$C:$C,0))),"",INDEX('Policy Characteristics'!H:H,MATCH($C301,'Policy Characteristics'!$C:$C,0)))</f>
        <v>0.01</v>
      </c>
      <c r="O301" s="340" t="str">
        <f>IF(ISBLANK(INDEX('Policy Characteristics'!I:I,MATCH($C301,'Policy Characteristics'!$C:$C,0))),"",INDEX('Policy Characteristics'!I:I,MATCH($C301,'Policy Characteristics'!$C:$C,0)))</f>
        <v>% reduction in downtime</v>
      </c>
      <c r="P301" s="340"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1" s="340" t="str">
        <f>IF(ISBLANK(INDEX('Policy Characteristics'!K:K,MATCH($C301,'Policy Characteristics'!$C:$C,0))),"",INDEX('Policy Characteristics'!K:K,MATCH($C301,'Policy Characteristics'!$C:$C,0)))</f>
        <v>electricity-sector-main.html#red-downtime</v>
      </c>
      <c r="R301" s="340" t="str">
        <f>IF(ISBLANK(INDEX('Policy Characteristics'!L:L,MATCH($C301,'Policy Characteristics'!$C:$C,0))),"",INDEX('Policy Characteristics'!L:L,MATCH($C301,'Policy Characteristics'!$C:$C,0)))</f>
        <v>reduce-downtime.html</v>
      </c>
    </row>
    <row r="302" spans="1:18" s="2" customFormat="1" x14ac:dyDescent="0.25">
      <c r="A302" s="340" t="str">
        <f>IF(ISBLANK(INDEX('Policy Characteristics'!A:A,MATCH($C302,'Policy Characteristics'!$C:$C,0))),"",INDEX('Policy Characteristics'!A:A,MATCH($C302,'Policy Characteristics'!$C:$C,0)))</f>
        <v>Electricity Supply</v>
      </c>
      <c r="B302" s="340" t="str">
        <f>IF(ISBLANK(INDEX('Policy Characteristics'!B:B,MATCH($C302,'Policy Characteristics'!$C:$C,0))),"",INDEX('Policy Characteristics'!B:B,MATCH($C302,'Policy Characteristics'!$C:$C,0)))</f>
        <v>Reduce Plant Downtime</v>
      </c>
      <c r="C302" s="346" t="str">
        <f t="shared" si="23"/>
        <v>Percentage Reduction in Plant Downtime</v>
      </c>
      <c r="D302" s="9" t="s">
        <v>328</v>
      </c>
      <c r="E302" s="9" t="s">
        <v>271</v>
      </c>
      <c r="F302" s="9"/>
      <c r="G302" s="9"/>
      <c r="H302" s="56">
        <v>673</v>
      </c>
      <c r="I302" s="9" t="s">
        <v>46</v>
      </c>
      <c r="J302" s="342" t="str">
        <f>IF(ISBLANK(INDEX('Policy Characteristics'!D:D,MATCH($C302,'Policy Characteristics'!$C:$C,0))),"",INDEX('Policy Characteristics'!D:D,MATCH($C302,'Policy Characteristics'!$C:$C,0)))</f>
        <v>Reduce Plant Downtime</v>
      </c>
      <c r="K302" s="340" t="str">
        <f>IF(ISBLANK(INDEX('Policy Characteristics'!E:E,MATCH($C302,'Policy Characteristics'!$C:$C,0))),"",INDEX('Policy Characteristics'!E:E,MATCH($C302,'Policy Characteristics'!$C:$C,0)))</f>
        <v>elec reduce plant downtime</v>
      </c>
      <c r="L302" s="362">
        <f>IF(ISBLANK(INDEX('Policy Characteristics'!F:F,MATCH($C302,'Policy Characteristics'!$C:$C,0))),"",INDEX('Policy Characteristics'!F:F,MATCH($C302,'Policy Characteristics'!$C:$C,0)))</f>
        <v>0</v>
      </c>
      <c r="M302" s="362">
        <f>IF(ISBLANK(INDEX('Policy Characteristics'!G:G,MATCH($C302,'Policy Characteristics'!$C:$C,0))),"",INDEX('Policy Characteristics'!G:G,MATCH($C302,'Policy Characteristics'!$C:$C,0)))</f>
        <v>0.6</v>
      </c>
      <c r="N302" s="362">
        <f>IF(ISBLANK(INDEX('Policy Characteristics'!H:H,MATCH($C302,'Policy Characteristics'!$C:$C,0))),"",INDEX('Policy Characteristics'!H:H,MATCH($C302,'Policy Characteristics'!$C:$C,0)))</f>
        <v>0.01</v>
      </c>
      <c r="O302" s="340" t="str">
        <f>IF(ISBLANK(INDEX('Policy Characteristics'!I:I,MATCH($C302,'Policy Characteristics'!$C:$C,0))),"",INDEX('Policy Characteristics'!I:I,MATCH($C302,'Policy Characteristics'!$C:$C,0)))</f>
        <v>% reduction in downtime</v>
      </c>
      <c r="P302" s="340"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2" s="340" t="str">
        <f>IF(ISBLANK(INDEX('Policy Characteristics'!K:K,MATCH($C302,'Policy Characteristics'!$C:$C,0))),"",INDEX('Policy Characteristics'!K:K,MATCH($C302,'Policy Characteristics'!$C:$C,0)))</f>
        <v>electricity-sector-main.html#red-downtime</v>
      </c>
      <c r="R302" s="340" t="str">
        <f>IF(ISBLANK(INDEX('Policy Characteristics'!L:L,MATCH($C302,'Policy Characteristics'!$C:$C,0))),"",INDEX('Policy Characteristics'!L:L,MATCH($C302,'Policy Characteristics'!$C:$C,0)))</f>
        <v>reduce-downtime.html</v>
      </c>
    </row>
    <row r="303" spans="1:18" s="2" customFormat="1" x14ac:dyDescent="0.25">
      <c r="A303" s="340" t="str">
        <f>IF(ISBLANK(INDEX('Policy Characteristics'!A:A,MATCH($C303,'Policy Characteristics'!$C:$C,0))),"",INDEX('Policy Characteristics'!A:A,MATCH($C303,'Policy Characteristics'!$C:$C,0)))</f>
        <v>Electricity Supply</v>
      </c>
      <c r="B303" s="340" t="str">
        <f>IF(ISBLANK(INDEX('Policy Characteristics'!B:B,MATCH($C303,'Policy Characteristics'!$C:$C,0))),"",INDEX('Policy Characteristics'!B:B,MATCH($C303,'Policy Characteristics'!$C:$C,0)))</f>
        <v>Reduce Plant Downtime</v>
      </c>
      <c r="C303" s="346" t="str">
        <f t="shared" si="23"/>
        <v>Percentage Reduction in Plant Downtime</v>
      </c>
      <c r="D303" s="9" t="s">
        <v>329</v>
      </c>
      <c r="E303" s="9" t="s">
        <v>269</v>
      </c>
      <c r="F303" s="9"/>
      <c r="G303" s="9"/>
      <c r="H303" s="56">
        <v>674</v>
      </c>
      <c r="I303" s="9" t="s">
        <v>46</v>
      </c>
      <c r="J303" s="342" t="str">
        <f>IF(ISBLANK(INDEX('Policy Characteristics'!D:D,MATCH($C303,'Policy Characteristics'!$C:$C,0))),"",INDEX('Policy Characteristics'!D:D,MATCH($C303,'Policy Characteristics'!$C:$C,0)))</f>
        <v>Reduce Plant Downtime</v>
      </c>
      <c r="K303" s="340" t="str">
        <f>IF(ISBLANK(INDEX('Policy Characteristics'!E:E,MATCH($C303,'Policy Characteristics'!$C:$C,0))),"",INDEX('Policy Characteristics'!E:E,MATCH($C303,'Policy Characteristics'!$C:$C,0)))</f>
        <v>elec reduce plant downtime</v>
      </c>
      <c r="L303" s="362">
        <f>IF(ISBLANK(INDEX('Policy Characteristics'!F:F,MATCH($C303,'Policy Characteristics'!$C:$C,0))),"",INDEX('Policy Characteristics'!F:F,MATCH($C303,'Policy Characteristics'!$C:$C,0)))</f>
        <v>0</v>
      </c>
      <c r="M303" s="362">
        <f>IF(ISBLANK(INDEX('Policy Characteristics'!G:G,MATCH($C303,'Policy Characteristics'!$C:$C,0))),"",INDEX('Policy Characteristics'!G:G,MATCH($C303,'Policy Characteristics'!$C:$C,0)))</f>
        <v>0.6</v>
      </c>
      <c r="N303" s="362">
        <f>IF(ISBLANK(INDEX('Policy Characteristics'!H:H,MATCH($C303,'Policy Characteristics'!$C:$C,0))),"",INDEX('Policy Characteristics'!H:H,MATCH($C303,'Policy Characteristics'!$C:$C,0)))</f>
        <v>0.01</v>
      </c>
      <c r="O303" s="340" t="str">
        <f>IF(ISBLANK(INDEX('Policy Characteristics'!I:I,MATCH($C303,'Policy Characteristics'!$C:$C,0))),"",INDEX('Policy Characteristics'!I:I,MATCH($C303,'Policy Characteristics'!$C:$C,0)))</f>
        <v>% reduction in downtime</v>
      </c>
      <c r="P303" s="340"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3" s="340" t="str">
        <f>IF(ISBLANK(INDEX('Policy Characteristics'!K:K,MATCH($C303,'Policy Characteristics'!$C:$C,0))),"",INDEX('Policy Characteristics'!K:K,MATCH($C303,'Policy Characteristics'!$C:$C,0)))</f>
        <v>electricity-sector-main.html#red-downtime</v>
      </c>
      <c r="R303" s="340" t="str">
        <f>IF(ISBLANK(INDEX('Policy Characteristics'!L:L,MATCH($C303,'Policy Characteristics'!$C:$C,0))),"",INDEX('Policy Characteristics'!L:L,MATCH($C303,'Policy Characteristics'!$C:$C,0)))</f>
        <v>reduce-downtime.html</v>
      </c>
    </row>
    <row r="304" spans="1:18" s="2" customFormat="1" x14ac:dyDescent="0.25">
      <c r="A304" s="340" t="str">
        <f>IF(ISBLANK(INDEX('Policy Characteristics'!A:A,MATCH($C304,'Policy Characteristics'!$C:$C,0))),"",INDEX('Policy Characteristics'!A:A,MATCH($C304,'Policy Characteristics'!$C:$C,0)))</f>
        <v>Electricity Supply</v>
      </c>
      <c r="B304" s="340" t="str">
        <f>IF(ISBLANK(INDEX('Policy Characteristics'!B:B,MATCH($C304,'Policy Characteristics'!$C:$C,0))),"",INDEX('Policy Characteristics'!B:B,MATCH($C304,'Policy Characteristics'!$C:$C,0)))</f>
        <v>Reduce Plant Downtime</v>
      </c>
      <c r="C304" s="346" t="str">
        <f t="shared" si="23"/>
        <v>Percentage Reduction in Plant Downtime</v>
      </c>
      <c r="D304" s="9" t="s">
        <v>329</v>
      </c>
      <c r="E304" s="9" t="s">
        <v>270</v>
      </c>
      <c r="F304" s="9"/>
      <c r="G304" s="9"/>
      <c r="H304" s="56">
        <v>675</v>
      </c>
      <c r="I304" s="9" t="s">
        <v>46</v>
      </c>
      <c r="J304" s="342" t="str">
        <f>IF(ISBLANK(INDEX('Policy Characteristics'!D:D,MATCH($C304,'Policy Characteristics'!$C:$C,0))),"",INDEX('Policy Characteristics'!D:D,MATCH($C304,'Policy Characteristics'!$C:$C,0)))</f>
        <v>Reduce Plant Downtime</v>
      </c>
      <c r="K304" s="340" t="str">
        <f>IF(ISBLANK(INDEX('Policy Characteristics'!E:E,MATCH($C304,'Policy Characteristics'!$C:$C,0))),"",INDEX('Policy Characteristics'!E:E,MATCH($C304,'Policy Characteristics'!$C:$C,0)))</f>
        <v>elec reduce plant downtime</v>
      </c>
      <c r="L304" s="362">
        <f>IF(ISBLANK(INDEX('Policy Characteristics'!F:F,MATCH($C304,'Policy Characteristics'!$C:$C,0))),"",INDEX('Policy Characteristics'!F:F,MATCH($C304,'Policy Characteristics'!$C:$C,0)))</f>
        <v>0</v>
      </c>
      <c r="M304" s="362">
        <f>IF(ISBLANK(INDEX('Policy Characteristics'!G:G,MATCH($C304,'Policy Characteristics'!$C:$C,0))),"",INDEX('Policy Characteristics'!G:G,MATCH($C304,'Policy Characteristics'!$C:$C,0)))</f>
        <v>0.6</v>
      </c>
      <c r="N304" s="362">
        <f>IF(ISBLANK(INDEX('Policy Characteristics'!H:H,MATCH($C304,'Policy Characteristics'!$C:$C,0))),"",INDEX('Policy Characteristics'!H:H,MATCH($C304,'Policy Characteristics'!$C:$C,0)))</f>
        <v>0.01</v>
      </c>
      <c r="O304" s="340" t="str">
        <f>IF(ISBLANK(INDEX('Policy Characteristics'!I:I,MATCH($C304,'Policy Characteristics'!$C:$C,0))),"",INDEX('Policy Characteristics'!I:I,MATCH($C304,'Policy Characteristics'!$C:$C,0)))</f>
        <v>% reduction in downtime</v>
      </c>
      <c r="P304" s="340"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4" s="340" t="str">
        <f>IF(ISBLANK(INDEX('Policy Characteristics'!K:K,MATCH($C304,'Policy Characteristics'!$C:$C,0))),"",INDEX('Policy Characteristics'!K:K,MATCH($C304,'Policy Characteristics'!$C:$C,0)))</f>
        <v>electricity-sector-main.html#red-downtime</v>
      </c>
      <c r="R304" s="340" t="str">
        <f>IF(ISBLANK(INDEX('Policy Characteristics'!L:L,MATCH($C304,'Policy Characteristics'!$C:$C,0))),"",INDEX('Policy Characteristics'!L:L,MATCH($C304,'Policy Characteristics'!$C:$C,0)))</f>
        <v>reduce-downtime.html</v>
      </c>
    </row>
    <row r="305" spans="1:18" s="2" customFormat="1" x14ac:dyDescent="0.25">
      <c r="A305" s="340" t="str">
        <f>IF(ISBLANK(INDEX('Policy Characteristics'!A:A,MATCH($C305,'Policy Characteristics'!$C:$C,0))),"",INDEX('Policy Characteristics'!A:A,MATCH($C305,'Policy Characteristics'!$C:$C,0)))</f>
        <v>Electricity Supply</v>
      </c>
      <c r="B305" s="340" t="str">
        <f>IF(ISBLANK(INDEX('Policy Characteristics'!B:B,MATCH($C305,'Policy Characteristics'!$C:$C,0))),"",INDEX('Policy Characteristics'!B:B,MATCH($C305,'Policy Characteristics'!$C:$C,0)))</f>
        <v>Reduce Plant Downtime</v>
      </c>
      <c r="C305" s="346" t="str">
        <f t="shared" si="23"/>
        <v>Percentage Reduction in Plant Downtime</v>
      </c>
      <c r="D305" s="9" t="s">
        <v>329</v>
      </c>
      <c r="E305" s="9" t="s">
        <v>271</v>
      </c>
      <c r="F305" s="9"/>
      <c r="G305" s="9"/>
      <c r="H305" s="56">
        <v>676</v>
      </c>
      <c r="I305" s="9" t="s">
        <v>46</v>
      </c>
      <c r="J305" s="342" t="str">
        <f>IF(ISBLANK(INDEX('Policy Characteristics'!D:D,MATCH($C305,'Policy Characteristics'!$C:$C,0))),"",INDEX('Policy Characteristics'!D:D,MATCH($C305,'Policy Characteristics'!$C:$C,0)))</f>
        <v>Reduce Plant Downtime</v>
      </c>
      <c r="K305" s="340" t="str">
        <f>IF(ISBLANK(INDEX('Policy Characteristics'!E:E,MATCH($C305,'Policy Characteristics'!$C:$C,0))),"",INDEX('Policy Characteristics'!E:E,MATCH($C305,'Policy Characteristics'!$C:$C,0)))</f>
        <v>elec reduce plant downtime</v>
      </c>
      <c r="L305" s="362">
        <f>IF(ISBLANK(INDEX('Policy Characteristics'!F:F,MATCH($C305,'Policy Characteristics'!$C:$C,0))),"",INDEX('Policy Characteristics'!F:F,MATCH($C305,'Policy Characteristics'!$C:$C,0)))</f>
        <v>0</v>
      </c>
      <c r="M305" s="362">
        <f>IF(ISBLANK(INDEX('Policy Characteristics'!G:G,MATCH($C305,'Policy Characteristics'!$C:$C,0))),"",INDEX('Policy Characteristics'!G:G,MATCH($C305,'Policy Characteristics'!$C:$C,0)))</f>
        <v>0.6</v>
      </c>
      <c r="N305" s="362">
        <f>IF(ISBLANK(INDEX('Policy Characteristics'!H:H,MATCH($C305,'Policy Characteristics'!$C:$C,0))),"",INDEX('Policy Characteristics'!H:H,MATCH($C305,'Policy Characteristics'!$C:$C,0)))</f>
        <v>0.01</v>
      </c>
      <c r="O305" s="340" t="str">
        <f>IF(ISBLANK(INDEX('Policy Characteristics'!I:I,MATCH($C305,'Policy Characteristics'!$C:$C,0))),"",INDEX('Policy Characteristics'!I:I,MATCH($C305,'Policy Characteristics'!$C:$C,0)))</f>
        <v>% reduction in downtime</v>
      </c>
      <c r="P305" s="340"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5" s="340" t="str">
        <f>IF(ISBLANK(INDEX('Policy Characteristics'!K:K,MATCH($C305,'Policy Characteristics'!$C:$C,0))),"",INDEX('Policy Characteristics'!K:K,MATCH($C305,'Policy Characteristics'!$C:$C,0)))</f>
        <v>electricity-sector-main.html#red-downtime</v>
      </c>
      <c r="R305" s="340" t="str">
        <f>IF(ISBLANK(INDEX('Policy Characteristics'!L:L,MATCH($C305,'Policy Characteristics'!$C:$C,0))),"",INDEX('Policy Characteristics'!L:L,MATCH($C305,'Policy Characteristics'!$C:$C,0)))</f>
        <v>reduce-downtime.html</v>
      </c>
    </row>
    <row r="306" spans="1:18" s="2" customFormat="1" x14ac:dyDescent="0.25">
      <c r="A306" s="340" t="str">
        <f>IF(ISBLANK(INDEX('Policy Characteristics'!A:A,MATCH($C306,'Policy Characteristics'!$C:$C,0))),"",INDEX('Policy Characteristics'!A:A,MATCH($C306,'Policy Characteristics'!$C:$C,0)))</f>
        <v>Electricity Supply</v>
      </c>
      <c r="B306" s="340" t="str">
        <f>IF(ISBLANK(INDEX('Policy Characteristics'!B:B,MATCH($C306,'Policy Characteristics'!$C:$C,0))),"",INDEX('Policy Characteristics'!B:B,MATCH($C306,'Policy Characteristics'!$C:$C,0)))</f>
        <v>Reduce Plant Downtime</v>
      </c>
      <c r="C306" s="346" t="str">
        <f t="shared" si="23"/>
        <v>Percentage Reduction in Plant Downtime</v>
      </c>
      <c r="D306" s="9" t="s">
        <v>467</v>
      </c>
      <c r="E306" s="9" t="s">
        <v>269</v>
      </c>
      <c r="F306" s="9"/>
      <c r="G306" s="9"/>
      <c r="H306" s="56">
        <v>677</v>
      </c>
      <c r="I306" s="9" t="s">
        <v>46</v>
      </c>
      <c r="J306" s="342" t="str">
        <f>IF(ISBLANK(INDEX('Policy Characteristics'!D:D,MATCH($C306,'Policy Characteristics'!$C:$C,0))),"",INDEX('Policy Characteristics'!D:D,MATCH($C306,'Policy Characteristics'!$C:$C,0)))</f>
        <v>Reduce Plant Downtime</v>
      </c>
      <c r="K306" s="340" t="str">
        <f>IF(ISBLANK(INDEX('Policy Characteristics'!E:E,MATCH($C306,'Policy Characteristics'!$C:$C,0))),"",INDEX('Policy Characteristics'!E:E,MATCH($C306,'Policy Characteristics'!$C:$C,0)))</f>
        <v>elec reduce plant downtime</v>
      </c>
      <c r="L306" s="362">
        <f>IF(ISBLANK(INDEX('Policy Characteristics'!F:F,MATCH($C306,'Policy Characteristics'!$C:$C,0))),"",INDEX('Policy Characteristics'!F:F,MATCH($C306,'Policy Characteristics'!$C:$C,0)))</f>
        <v>0</v>
      </c>
      <c r="M306" s="362">
        <f>IF(ISBLANK(INDEX('Policy Characteristics'!G:G,MATCH($C306,'Policy Characteristics'!$C:$C,0))),"",INDEX('Policy Characteristics'!G:G,MATCH($C306,'Policy Characteristics'!$C:$C,0)))</f>
        <v>0.6</v>
      </c>
      <c r="N306" s="362">
        <f>IF(ISBLANK(INDEX('Policy Characteristics'!H:H,MATCH($C306,'Policy Characteristics'!$C:$C,0))),"",INDEX('Policy Characteristics'!H:H,MATCH($C306,'Policy Characteristics'!$C:$C,0)))</f>
        <v>0.01</v>
      </c>
      <c r="O306" s="340" t="str">
        <f>IF(ISBLANK(INDEX('Policy Characteristics'!I:I,MATCH($C306,'Policy Characteristics'!$C:$C,0))),"",INDEX('Policy Characteristics'!I:I,MATCH($C306,'Policy Characteristics'!$C:$C,0)))</f>
        <v>% reduction in downtime</v>
      </c>
      <c r="P306" s="340"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6" s="340" t="str">
        <f>IF(ISBLANK(INDEX('Policy Characteristics'!K:K,MATCH($C306,'Policy Characteristics'!$C:$C,0))),"",INDEX('Policy Characteristics'!K:K,MATCH($C306,'Policy Characteristics'!$C:$C,0)))</f>
        <v>electricity-sector-main.html#red-downtime</v>
      </c>
      <c r="R306" s="340" t="str">
        <f>IF(ISBLANK(INDEX('Policy Characteristics'!L:L,MATCH($C306,'Policy Characteristics'!$C:$C,0))),"",INDEX('Policy Characteristics'!L:L,MATCH($C306,'Policy Characteristics'!$C:$C,0)))</f>
        <v>reduce-downtime.html</v>
      </c>
    </row>
    <row r="307" spans="1:18" s="2" customFormat="1" x14ac:dyDescent="0.25">
      <c r="A307" s="340" t="str">
        <f>IF(ISBLANK(INDEX('Policy Characteristics'!A:A,MATCH($C307,'Policy Characteristics'!$C:$C,0))),"",INDEX('Policy Characteristics'!A:A,MATCH($C307,'Policy Characteristics'!$C:$C,0)))</f>
        <v>Electricity Supply</v>
      </c>
      <c r="B307" s="340" t="str">
        <f>IF(ISBLANK(INDEX('Policy Characteristics'!B:B,MATCH($C307,'Policy Characteristics'!$C:$C,0))),"",INDEX('Policy Characteristics'!B:B,MATCH($C307,'Policy Characteristics'!$C:$C,0)))</f>
        <v>Reduce Plant Downtime</v>
      </c>
      <c r="C307" s="346" t="str">
        <f t="shared" ref="C307:C320" si="24">C$276</f>
        <v>Percentage Reduction in Plant Downtime</v>
      </c>
      <c r="D307" s="9" t="s">
        <v>467</v>
      </c>
      <c r="E307" s="9" t="s">
        <v>270</v>
      </c>
      <c r="F307" s="9"/>
      <c r="G307" s="9"/>
      <c r="H307" s="56">
        <v>678</v>
      </c>
      <c r="I307" s="9" t="s">
        <v>46</v>
      </c>
      <c r="J307" s="342" t="str">
        <f>IF(ISBLANK(INDEX('Policy Characteristics'!D:D,MATCH($C307,'Policy Characteristics'!$C:$C,0))),"",INDEX('Policy Characteristics'!D:D,MATCH($C307,'Policy Characteristics'!$C:$C,0)))</f>
        <v>Reduce Plant Downtime</v>
      </c>
      <c r="K307" s="340" t="str">
        <f>IF(ISBLANK(INDEX('Policy Characteristics'!E:E,MATCH($C307,'Policy Characteristics'!$C:$C,0))),"",INDEX('Policy Characteristics'!E:E,MATCH($C307,'Policy Characteristics'!$C:$C,0)))</f>
        <v>elec reduce plant downtime</v>
      </c>
      <c r="L307" s="362">
        <f>IF(ISBLANK(INDEX('Policy Characteristics'!F:F,MATCH($C307,'Policy Characteristics'!$C:$C,0))),"",INDEX('Policy Characteristics'!F:F,MATCH($C307,'Policy Characteristics'!$C:$C,0)))</f>
        <v>0</v>
      </c>
      <c r="M307" s="362">
        <f>IF(ISBLANK(INDEX('Policy Characteristics'!G:G,MATCH($C307,'Policy Characteristics'!$C:$C,0))),"",INDEX('Policy Characteristics'!G:G,MATCH($C307,'Policy Characteristics'!$C:$C,0)))</f>
        <v>0.6</v>
      </c>
      <c r="N307" s="362">
        <f>IF(ISBLANK(INDEX('Policy Characteristics'!H:H,MATCH($C307,'Policy Characteristics'!$C:$C,0))),"",INDEX('Policy Characteristics'!H:H,MATCH($C307,'Policy Characteristics'!$C:$C,0)))</f>
        <v>0.01</v>
      </c>
      <c r="O307" s="340" t="str">
        <f>IF(ISBLANK(INDEX('Policy Characteristics'!I:I,MATCH($C307,'Policy Characteristics'!$C:$C,0))),"",INDEX('Policy Characteristics'!I:I,MATCH($C307,'Policy Characteristics'!$C:$C,0)))</f>
        <v>% reduction in downtime</v>
      </c>
      <c r="P307" s="340"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7" s="340" t="str">
        <f>IF(ISBLANK(INDEX('Policy Characteristics'!K:K,MATCH($C307,'Policy Characteristics'!$C:$C,0))),"",INDEX('Policy Characteristics'!K:K,MATCH($C307,'Policy Characteristics'!$C:$C,0)))</f>
        <v>electricity-sector-main.html#red-downtime</v>
      </c>
      <c r="R307" s="340" t="str">
        <f>IF(ISBLANK(INDEX('Policy Characteristics'!L:L,MATCH($C307,'Policy Characteristics'!$C:$C,0))),"",INDEX('Policy Characteristics'!L:L,MATCH($C307,'Policy Characteristics'!$C:$C,0)))</f>
        <v>reduce-downtime.html</v>
      </c>
    </row>
    <row r="308" spans="1:18" s="2" customFormat="1" x14ac:dyDescent="0.25">
      <c r="A308" s="340" t="str">
        <f>IF(ISBLANK(INDEX('Policy Characteristics'!A:A,MATCH($C308,'Policy Characteristics'!$C:$C,0))),"",INDEX('Policy Characteristics'!A:A,MATCH($C308,'Policy Characteristics'!$C:$C,0)))</f>
        <v>Electricity Supply</v>
      </c>
      <c r="B308" s="340" t="str">
        <f>IF(ISBLANK(INDEX('Policy Characteristics'!B:B,MATCH($C308,'Policy Characteristics'!$C:$C,0))),"",INDEX('Policy Characteristics'!B:B,MATCH($C308,'Policy Characteristics'!$C:$C,0)))</f>
        <v>Reduce Plant Downtime</v>
      </c>
      <c r="C308" s="346" t="str">
        <f t="shared" si="24"/>
        <v>Percentage Reduction in Plant Downtime</v>
      </c>
      <c r="D308" s="9" t="s">
        <v>467</v>
      </c>
      <c r="E308" s="9" t="s">
        <v>271</v>
      </c>
      <c r="F308" s="9"/>
      <c r="G308" s="9"/>
      <c r="H308" s="56">
        <v>679</v>
      </c>
      <c r="I308" s="9" t="s">
        <v>46</v>
      </c>
      <c r="J308" s="342" t="str">
        <f>IF(ISBLANK(INDEX('Policy Characteristics'!D:D,MATCH($C308,'Policy Characteristics'!$C:$C,0))),"",INDEX('Policy Characteristics'!D:D,MATCH($C308,'Policy Characteristics'!$C:$C,0)))</f>
        <v>Reduce Plant Downtime</v>
      </c>
      <c r="K308" s="340" t="str">
        <f>IF(ISBLANK(INDEX('Policy Characteristics'!E:E,MATCH($C308,'Policy Characteristics'!$C:$C,0))),"",INDEX('Policy Characteristics'!E:E,MATCH($C308,'Policy Characteristics'!$C:$C,0)))</f>
        <v>elec reduce plant downtime</v>
      </c>
      <c r="L308" s="362">
        <f>IF(ISBLANK(INDEX('Policy Characteristics'!F:F,MATCH($C308,'Policy Characteristics'!$C:$C,0))),"",INDEX('Policy Characteristics'!F:F,MATCH($C308,'Policy Characteristics'!$C:$C,0)))</f>
        <v>0</v>
      </c>
      <c r="M308" s="362">
        <f>IF(ISBLANK(INDEX('Policy Characteristics'!G:G,MATCH($C308,'Policy Characteristics'!$C:$C,0))),"",INDEX('Policy Characteristics'!G:G,MATCH($C308,'Policy Characteristics'!$C:$C,0)))</f>
        <v>0.6</v>
      </c>
      <c r="N308" s="362">
        <f>IF(ISBLANK(INDEX('Policy Characteristics'!H:H,MATCH($C308,'Policy Characteristics'!$C:$C,0))),"",INDEX('Policy Characteristics'!H:H,MATCH($C308,'Policy Characteristics'!$C:$C,0)))</f>
        <v>0.01</v>
      </c>
      <c r="O308" s="340" t="str">
        <f>IF(ISBLANK(INDEX('Policy Characteristics'!I:I,MATCH($C308,'Policy Characteristics'!$C:$C,0))),"",INDEX('Policy Characteristics'!I:I,MATCH($C308,'Policy Characteristics'!$C:$C,0)))</f>
        <v>% reduction in downtime</v>
      </c>
      <c r="P308" s="340"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8" s="340" t="str">
        <f>IF(ISBLANK(INDEX('Policy Characteristics'!K:K,MATCH($C308,'Policy Characteristics'!$C:$C,0))),"",INDEX('Policy Characteristics'!K:K,MATCH($C308,'Policy Characteristics'!$C:$C,0)))</f>
        <v>electricity-sector-main.html#red-downtime</v>
      </c>
      <c r="R308" s="340" t="str">
        <f>IF(ISBLANK(INDEX('Policy Characteristics'!L:L,MATCH($C308,'Policy Characteristics'!$C:$C,0))),"",INDEX('Policy Characteristics'!L:L,MATCH($C308,'Policy Characteristics'!$C:$C,0)))</f>
        <v>reduce-downtime.html</v>
      </c>
    </row>
    <row r="309" spans="1:18" s="2" customFormat="1" x14ac:dyDescent="0.25">
      <c r="A309" s="340" t="str">
        <f>IF(ISBLANK(INDEX('Policy Characteristics'!A:A,MATCH($C309,'Policy Characteristics'!$C:$C,0))),"",INDEX('Policy Characteristics'!A:A,MATCH($C309,'Policy Characteristics'!$C:$C,0)))</f>
        <v>Electricity Supply</v>
      </c>
      <c r="B309" s="340" t="str">
        <f>IF(ISBLANK(INDEX('Policy Characteristics'!B:B,MATCH($C309,'Policy Characteristics'!$C:$C,0))),"",INDEX('Policy Characteristics'!B:B,MATCH($C309,'Policy Characteristics'!$C:$C,0)))</f>
        <v>Reduce Plant Downtime</v>
      </c>
      <c r="C309" s="346" t="str">
        <f t="shared" si="24"/>
        <v>Percentage Reduction in Plant Downtime</v>
      </c>
      <c r="D309" s="9" t="s">
        <v>476</v>
      </c>
      <c r="E309" s="9" t="s">
        <v>269</v>
      </c>
      <c r="F309" s="9"/>
      <c r="G309" s="9"/>
      <c r="H309" s="56">
        <v>680</v>
      </c>
      <c r="I309" s="9" t="s">
        <v>46</v>
      </c>
      <c r="J309" s="342" t="str">
        <f>IF(ISBLANK(INDEX('Policy Characteristics'!D:D,MATCH($C309,'Policy Characteristics'!$C:$C,0))),"",INDEX('Policy Characteristics'!D:D,MATCH($C309,'Policy Characteristics'!$C:$C,0)))</f>
        <v>Reduce Plant Downtime</v>
      </c>
      <c r="K309" s="340" t="str">
        <f>IF(ISBLANK(INDEX('Policy Characteristics'!E:E,MATCH($C309,'Policy Characteristics'!$C:$C,0))),"",INDEX('Policy Characteristics'!E:E,MATCH($C309,'Policy Characteristics'!$C:$C,0)))</f>
        <v>elec reduce plant downtime</v>
      </c>
      <c r="L309" s="362">
        <f>IF(ISBLANK(INDEX('Policy Characteristics'!F:F,MATCH($C309,'Policy Characteristics'!$C:$C,0))),"",INDEX('Policy Characteristics'!F:F,MATCH($C309,'Policy Characteristics'!$C:$C,0)))</f>
        <v>0</v>
      </c>
      <c r="M309" s="362">
        <f>IF(ISBLANK(INDEX('Policy Characteristics'!G:G,MATCH($C309,'Policy Characteristics'!$C:$C,0))),"",INDEX('Policy Characteristics'!G:G,MATCH($C309,'Policy Characteristics'!$C:$C,0)))</f>
        <v>0.6</v>
      </c>
      <c r="N309" s="362">
        <f>IF(ISBLANK(INDEX('Policy Characteristics'!H:H,MATCH($C309,'Policy Characteristics'!$C:$C,0))),"",INDEX('Policy Characteristics'!H:H,MATCH($C309,'Policy Characteristics'!$C:$C,0)))</f>
        <v>0.01</v>
      </c>
      <c r="O309" s="340" t="str">
        <f>IF(ISBLANK(INDEX('Policy Characteristics'!I:I,MATCH($C309,'Policy Characteristics'!$C:$C,0))),"",INDEX('Policy Characteristics'!I:I,MATCH($C309,'Policy Characteristics'!$C:$C,0)))</f>
        <v>% reduction in downtime</v>
      </c>
      <c r="P309" s="340"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9" s="340" t="str">
        <f>IF(ISBLANK(INDEX('Policy Characteristics'!K:K,MATCH($C309,'Policy Characteristics'!$C:$C,0))),"",INDEX('Policy Characteristics'!K:K,MATCH($C309,'Policy Characteristics'!$C:$C,0)))</f>
        <v>electricity-sector-main.html#red-downtime</v>
      </c>
      <c r="R309" s="340" t="str">
        <f>IF(ISBLANK(INDEX('Policy Characteristics'!L:L,MATCH($C309,'Policy Characteristics'!$C:$C,0))),"",INDEX('Policy Characteristics'!L:L,MATCH($C309,'Policy Characteristics'!$C:$C,0)))</f>
        <v>reduce-downtime.html</v>
      </c>
    </row>
    <row r="310" spans="1:18" s="2" customFormat="1" x14ac:dyDescent="0.25">
      <c r="A310" s="340" t="str">
        <f>IF(ISBLANK(INDEX('Policy Characteristics'!A:A,MATCH($C310,'Policy Characteristics'!$C:$C,0))),"",INDEX('Policy Characteristics'!A:A,MATCH($C310,'Policy Characteristics'!$C:$C,0)))</f>
        <v>Electricity Supply</v>
      </c>
      <c r="B310" s="340" t="str">
        <f>IF(ISBLANK(INDEX('Policy Characteristics'!B:B,MATCH($C310,'Policy Characteristics'!$C:$C,0))),"",INDEX('Policy Characteristics'!B:B,MATCH($C310,'Policy Characteristics'!$C:$C,0)))</f>
        <v>Reduce Plant Downtime</v>
      </c>
      <c r="C310" s="346" t="str">
        <f t="shared" si="24"/>
        <v>Percentage Reduction in Plant Downtime</v>
      </c>
      <c r="D310" s="9" t="s">
        <v>476</v>
      </c>
      <c r="E310" s="9" t="s">
        <v>270</v>
      </c>
      <c r="F310" s="9"/>
      <c r="G310" s="9"/>
      <c r="H310" s="56">
        <v>681</v>
      </c>
      <c r="I310" s="9" t="s">
        <v>46</v>
      </c>
      <c r="J310" s="342" t="str">
        <f>IF(ISBLANK(INDEX('Policy Characteristics'!D:D,MATCH($C310,'Policy Characteristics'!$C:$C,0))),"",INDEX('Policy Characteristics'!D:D,MATCH($C310,'Policy Characteristics'!$C:$C,0)))</f>
        <v>Reduce Plant Downtime</v>
      </c>
      <c r="K310" s="340" t="str">
        <f>IF(ISBLANK(INDEX('Policy Characteristics'!E:E,MATCH($C310,'Policy Characteristics'!$C:$C,0))),"",INDEX('Policy Characteristics'!E:E,MATCH($C310,'Policy Characteristics'!$C:$C,0)))</f>
        <v>elec reduce plant downtime</v>
      </c>
      <c r="L310" s="362">
        <f>IF(ISBLANK(INDEX('Policy Characteristics'!F:F,MATCH($C310,'Policy Characteristics'!$C:$C,0))),"",INDEX('Policy Characteristics'!F:F,MATCH($C310,'Policy Characteristics'!$C:$C,0)))</f>
        <v>0</v>
      </c>
      <c r="M310" s="362">
        <f>IF(ISBLANK(INDEX('Policy Characteristics'!G:G,MATCH($C310,'Policy Characteristics'!$C:$C,0))),"",INDEX('Policy Characteristics'!G:G,MATCH($C310,'Policy Characteristics'!$C:$C,0)))</f>
        <v>0.6</v>
      </c>
      <c r="N310" s="362">
        <f>IF(ISBLANK(INDEX('Policy Characteristics'!H:H,MATCH($C310,'Policy Characteristics'!$C:$C,0))),"",INDEX('Policy Characteristics'!H:H,MATCH($C310,'Policy Characteristics'!$C:$C,0)))</f>
        <v>0.01</v>
      </c>
      <c r="O310" s="340" t="str">
        <f>IF(ISBLANK(INDEX('Policy Characteristics'!I:I,MATCH($C310,'Policy Characteristics'!$C:$C,0))),"",INDEX('Policy Characteristics'!I:I,MATCH($C310,'Policy Characteristics'!$C:$C,0)))</f>
        <v>% reduction in downtime</v>
      </c>
      <c r="P310" s="340"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0" s="340" t="str">
        <f>IF(ISBLANK(INDEX('Policy Characteristics'!K:K,MATCH($C310,'Policy Characteristics'!$C:$C,0))),"",INDEX('Policy Characteristics'!K:K,MATCH($C310,'Policy Characteristics'!$C:$C,0)))</f>
        <v>electricity-sector-main.html#red-downtime</v>
      </c>
      <c r="R310" s="340" t="str">
        <f>IF(ISBLANK(INDEX('Policy Characteristics'!L:L,MATCH($C310,'Policy Characteristics'!$C:$C,0))),"",INDEX('Policy Characteristics'!L:L,MATCH($C310,'Policy Characteristics'!$C:$C,0)))</f>
        <v>reduce-downtime.html</v>
      </c>
    </row>
    <row r="311" spans="1:18" s="2" customFormat="1" x14ac:dyDescent="0.25">
      <c r="A311" s="340" t="str">
        <f>IF(ISBLANK(INDEX('Policy Characteristics'!A:A,MATCH($C311,'Policy Characteristics'!$C:$C,0))),"",INDEX('Policy Characteristics'!A:A,MATCH($C311,'Policy Characteristics'!$C:$C,0)))</f>
        <v>Electricity Supply</v>
      </c>
      <c r="B311" s="340" t="str">
        <f>IF(ISBLANK(INDEX('Policy Characteristics'!B:B,MATCH($C311,'Policy Characteristics'!$C:$C,0))),"",INDEX('Policy Characteristics'!B:B,MATCH($C311,'Policy Characteristics'!$C:$C,0)))</f>
        <v>Reduce Plant Downtime</v>
      </c>
      <c r="C311" s="346" t="str">
        <f t="shared" si="24"/>
        <v>Percentage Reduction in Plant Downtime</v>
      </c>
      <c r="D311" s="9" t="s">
        <v>476</v>
      </c>
      <c r="E311" s="9" t="s">
        <v>271</v>
      </c>
      <c r="F311" s="9" t="s">
        <v>332</v>
      </c>
      <c r="G311" s="9" t="s">
        <v>477</v>
      </c>
      <c r="H311" s="56">
        <v>182</v>
      </c>
      <c r="I311" s="9" t="s">
        <v>45</v>
      </c>
      <c r="J311" s="342" t="str">
        <f>IF(ISBLANK(INDEX('Policy Characteristics'!D:D,MATCH($C311,'Policy Characteristics'!$C:$C,0))),"",INDEX('Policy Characteristics'!D:D,MATCH($C311,'Policy Characteristics'!$C:$C,0)))</f>
        <v>Reduce Plant Downtime</v>
      </c>
      <c r="K311" s="340" t="str">
        <f>IF(ISBLANK(INDEX('Policy Characteristics'!E:E,MATCH($C311,'Policy Characteristics'!$C:$C,0))),"",INDEX('Policy Characteristics'!E:E,MATCH($C311,'Policy Characteristics'!$C:$C,0)))</f>
        <v>elec reduce plant downtime</v>
      </c>
      <c r="L311" s="362">
        <f>IF(ISBLANK(INDEX('Policy Characteristics'!F:F,MATCH($C311,'Policy Characteristics'!$C:$C,0))),"",INDEX('Policy Characteristics'!F:F,MATCH($C311,'Policy Characteristics'!$C:$C,0)))</f>
        <v>0</v>
      </c>
      <c r="M311" s="362">
        <f>IF(ISBLANK(INDEX('Policy Characteristics'!G:G,MATCH($C311,'Policy Characteristics'!$C:$C,0))),"",INDEX('Policy Characteristics'!G:G,MATCH($C311,'Policy Characteristics'!$C:$C,0)))</f>
        <v>0.6</v>
      </c>
      <c r="N311" s="362">
        <f>IF(ISBLANK(INDEX('Policy Characteristics'!H:H,MATCH($C311,'Policy Characteristics'!$C:$C,0))),"",INDEX('Policy Characteristics'!H:H,MATCH($C311,'Policy Characteristics'!$C:$C,0)))</f>
        <v>0.01</v>
      </c>
      <c r="O311" s="340" t="str">
        <f>IF(ISBLANK(INDEX('Policy Characteristics'!I:I,MATCH($C311,'Policy Characteristics'!$C:$C,0))),"",INDEX('Policy Characteristics'!I:I,MATCH($C311,'Policy Characteristics'!$C:$C,0)))</f>
        <v>% reduction in downtime</v>
      </c>
      <c r="P311" s="340"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1" s="340" t="str">
        <f>IF(ISBLANK(INDEX('Policy Characteristics'!K:K,MATCH($C311,'Policy Characteristics'!$C:$C,0))),"",INDEX('Policy Characteristics'!K:K,MATCH($C311,'Policy Characteristics'!$C:$C,0)))</f>
        <v>electricity-sector-main.html#red-downtime</v>
      </c>
      <c r="R311" s="340" t="str">
        <f>IF(ISBLANK(INDEX('Policy Characteristics'!L:L,MATCH($C311,'Policy Characteristics'!$C:$C,0))),"",INDEX('Policy Characteristics'!L:L,MATCH($C311,'Policy Characteristics'!$C:$C,0)))</f>
        <v>reduce-downtime.html</v>
      </c>
    </row>
    <row r="312" spans="1:18" s="2" customFormat="1" x14ac:dyDescent="0.25">
      <c r="A312" s="340" t="str">
        <f>IF(ISBLANK(INDEX('Policy Characteristics'!A:A,MATCH($C312,'Policy Characteristics'!$C:$C,0))),"",INDEX('Policy Characteristics'!A:A,MATCH($C312,'Policy Characteristics'!$C:$C,0)))</f>
        <v>Electricity Supply</v>
      </c>
      <c r="B312" s="340" t="str">
        <f>IF(ISBLANK(INDEX('Policy Characteristics'!B:B,MATCH($C312,'Policy Characteristics'!$C:$C,0))),"",INDEX('Policy Characteristics'!B:B,MATCH($C312,'Policy Characteristics'!$C:$C,0)))</f>
        <v>Reduce Plant Downtime</v>
      </c>
      <c r="C312" s="346" t="str">
        <f t="shared" si="24"/>
        <v>Percentage Reduction in Plant Downtime</v>
      </c>
      <c r="D312" s="9" t="s">
        <v>2843</v>
      </c>
      <c r="E312" s="9" t="s">
        <v>269</v>
      </c>
      <c r="G312" s="9"/>
      <c r="H312" s="56">
        <v>682</v>
      </c>
      <c r="I312" s="9" t="s">
        <v>46</v>
      </c>
      <c r="J312" s="342" t="str">
        <f>IF(ISBLANK(INDEX('Policy Characteristics'!D:D,MATCH($C312,'Policy Characteristics'!$C:$C,0))),"",INDEX('Policy Characteristics'!D:D,MATCH($C312,'Policy Characteristics'!$C:$C,0)))</f>
        <v>Reduce Plant Downtime</v>
      </c>
      <c r="K312" s="340" t="str">
        <f>IF(ISBLANK(INDEX('Policy Characteristics'!E:E,MATCH($C312,'Policy Characteristics'!$C:$C,0))),"",INDEX('Policy Characteristics'!E:E,MATCH($C312,'Policy Characteristics'!$C:$C,0)))</f>
        <v>elec reduce plant downtime</v>
      </c>
      <c r="L312" s="362">
        <f>IF(ISBLANK(INDEX('Policy Characteristics'!F:F,MATCH($C312,'Policy Characteristics'!$C:$C,0))),"",INDEX('Policy Characteristics'!F:F,MATCH($C312,'Policy Characteristics'!$C:$C,0)))</f>
        <v>0</v>
      </c>
      <c r="M312" s="362">
        <f>IF(ISBLANK(INDEX('Policy Characteristics'!G:G,MATCH($C312,'Policy Characteristics'!$C:$C,0))),"",INDEX('Policy Characteristics'!G:G,MATCH($C312,'Policy Characteristics'!$C:$C,0)))</f>
        <v>0.6</v>
      </c>
      <c r="N312" s="362">
        <f>IF(ISBLANK(INDEX('Policy Characteristics'!H:H,MATCH($C312,'Policy Characteristics'!$C:$C,0))),"",INDEX('Policy Characteristics'!H:H,MATCH($C312,'Policy Characteristics'!$C:$C,0)))</f>
        <v>0.01</v>
      </c>
      <c r="O312" s="340" t="str">
        <f>IF(ISBLANK(INDEX('Policy Characteristics'!I:I,MATCH($C312,'Policy Characteristics'!$C:$C,0))),"",INDEX('Policy Characteristics'!I:I,MATCH($C312,'Policy Characteristics'!$C:$C,0)))</f>
        <v>% reduction in downtime</v>
      </c>
      <c r="P312" s="340"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2" s="340" t="str">
        <f>IF(ISBLANK(INDEX('Policy Characteristics'!K:K,MATCH($C312,'Policy Characteristics'!$C:$C,0))),"",INDEX('Policy Characteristics'!K:K,MATCH($C312,'Policy Characteristics'!$C:$C,0)))</f>
        <v>electricity-sector-main.html#red-downtime</v>
      </c>
      <c r="R312" s="340" t="str">
        <f>IF(ISBLANK(INDEX('Policy Characteristics'!L:L,MATCH($C312,'Policy Characteristics'!$C:$C,0))),"",INDEX('Policy Characteristics'!L:L,MATCH($C312,'Policy Characteristics'!$C:$C,0)))</f>
        <v>reduce-downtime.html</v>
      </c>
    </row>
    <row r="313" spans="1:18" s="2" customFormat="1" x14ac:dyDescent="0.25">
      <c r="A313" s="340" t="str">
        <f>IF(ISBLANK(INDEX('Policy Characteristics'!A:A,MATCH($C313,'Policy Characteristics'!$C:$C,0))),"",INDEX('Policy Characteristics'!A:A,MATCH($C313,'Policy Characteristics'!$C:$C,0)))</f>
        <v>Electricity Supply</v>
      </c>
      <c r="B313" s="340" t="str">
        <f>IF(ISBLANK(INDEX('Policy Characteristics'!B:B,MATCH($C313,'Policy Characteristics'!$C:$C,0))),"",INDEX('Policy Characteristics'!B:B,MATCH($C313,'Policy Characteristics'!$C:$C,0)))</f>
        <v>Reduce Plant Downtime</v>
      </c>
      <c r="C313" s="346" t="str">
        <f t="shared" si="24"/>
        <v>Percentage Reduction in Plant Downtime</v>
      </c>
      <c r="D313" s="9" t="s">
        <v>2843</v>
      </c>
      <c r="E313" s="9" t="s">
        <v>270</v>
      </c>
      <c r="H313" s="56">
        <v>683</v>
      </c>
      <c r="I313" s="9" t="s">
        <v>46</v>
      </c>
      <c r="J313" s="342" t="str">
        <f>IF(ISBLANK(INDEX('Policy Characteristics'!D:D,MATCH($C313,'Policy Characteristics'!$C:$C,0))),"",INDEX('Policy Characteristics'!D:D,MATCH($C313,'Policy Characteristics'!$C:$C,0)))</f>
        <v>Reduce Plant Downtime</v>
      </c>
      <c r="K313" s="340" t="str">
        <f>IF(ISBLANK(INDEX('Policy Characteristics'!E:E,MATCH($C313,'Policy Characteristics'!$C:$C,0))),"",INDEX('Policy Characteristics'!E:E,MATCH($C313,'Policy Characteristics'!$C:$C,0)))</f>
        <v>elec reduce plant downtime</v>
      </c>
      <c r="L313" s="362">
        <f>IF(ISBLANK(INDEX('Policy Characteristics'!F:F,MATCH($C313,'Policy Characteristics'!$C:$C,0))),"",INDEX('Policy Characteristics'!F:F,MATCH($C313,'Policy Characteristics'!$C:$C,0)))</f>
        <v>0</v>
      </c>
      <c r="M313" s="362">
        <f>IF(ISBLANK(INDEX('Policy Characteristics'!G:G,MATCH($C313,'Policy Characteristics'!$C:$C,0))),"",INDEX('Policy Characteristics'!G:G,MATCH($C313,'Policy Characteristics'!$C:$C,0)))</f>
        <v>0.6</v>
      </c>
      <c r="N313" s="362">
        <f>IF(ISBLANK(INDEX('Policy Characteristics'!H:H,MATCH($C313,'Policy Characteristics'!$C:$C,0))),"",INDEX('Policy Characteristics'!H:H,MATCH($C313,'Policy Characteristics'!$C:$C,0)))</f>
        <v>0.01</v>
      </c>
      <c r="O313" s="340" t="str">
        <f>IF(ISBLANK(INDEX('Policy Characteristics'!I:I,MATCH($C313,'Policy Characteristics'!$C:$C,0))),"",INDEX('Policy Characteristics'!I:I,MATCH($C313,'Policy Characteristics'!$C:$C,0)))</f>
        <v>% reduction in downtime</v>
      </c>
      <c r="P313" s="340"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3" s="340" t="str">
        <f>IF(ISBLANK(INDEX('Policy Characteristics'!K:K,MATCH($C313,'Policy Characteristics'!$C:$C,0))),"",INDEX('Policy Characteristics'!K:K,MATCH($C313,'Policy Characteristics'!$C:$C,0)))</f>
        <v>electricity-sector-main.html#red-downtime</v>
      </c>
      <c r="R313" s="340" t="str">
        <f>IF(ISBLANK(INDEX('Policy Characteristics'!L:L,MATCH($C313,'Policy Characteristics'!$C:$C,0))),"",INDEX('Policy Characteristics'!L:L,MATCH($C313,'Policy Characteristics'!$C:$C,0)))</f>
        <v>reduce-downtime.html</v>
      </c>
    </row>
    <row r="314" spans="1:18" s="2" customFormat="1" x14ac:dyDescent="0.25">
      <c r="A314" s="340" t="str">
        <f>IF(ISBLANK(INDEX('Policy Characteristics'!A:A,MATCH($C314,'Policy Characteristics'!$C:$C,0))),"",INDEX('Policy Characteristics'!A:A,MATCH($C314,'Policy Characteristics'!$C:$C,0)))</f>
        <v>Electricity Supply</v>
      </c>
      <c r="B314" s="340" t="str">
        <f>IF(ISBLANK(INDEX('Policy Characteristics'!B:B,MATCH($C314,'Policy Characteristics'!$C:$C,0))),"",INDEX('Policy Characteristics'!B:B,MATCH($C314,'Policy Characteristics'!$C:$C,0)))</f>
        <v>Reduce Plant Downtime</v>
      </c>
      <c r="C314" s="346" t="str">
        <f t="shared" si="24"/>
        <v>Percentage Reduction in Plant Downtime</v>
      </c>
      <c r="D314" s="9" t="s">
        <v>2843</v>
      </c>
      <c r="E314" s="9" t="s">
        <v>271</v>
      </c>
      <c r="H314" s="56">
        <v>684</v>
      </c>
      <c r="I314" s="9" t="s">
        <v>46</v>
      </c>
      <c r="J314" s="342" t="str">
        <f>IF(ISBLANK(INDEX('Policy Characteristics'!D:D,MATCH($C314,'Policy Characteristics'!$C:$C,0))),"",INDEX('Policy Characteristics'!D:D,MATCH($C314,'Policy Characteristics'!$C:$C,0)))</f>
        <v>Reduce Plant Downtime</v>
      </c>
      <c r="K314" s="340" t="str">
        <f>IF(ISBLANK(INDEX('Policy Characteristics'!E:E,MATCH($C314,'Policy Characteristics'!$C:$C,0))),"",INDEX('Policy Characteristics'!E:E,MATCH($C314,'Policy Characteristics'!$C:$C,0)))</f>
        <v>elec reduce plant downtime</v>
      </c>
      <c r="L314" s="362">
        <f>IF(ISBLANK(INDEX('Policy Characteristics'!F:F,MATCH($C314,'Policy Characteristics'!$C:$C,0))),"",INDEX('Policy Characteristics'!F:F,MATCH($C314,'Policy Characteristics'!$C:$C,0)))</f>
        <v>0</v>
      </c>
      <c r="M314" s="362">
        <f>IF(ISBLANK(INDEX('Policy Characteristics'!G:G,MATCH($C314,'Policy Characteristics'!$C:$C,0))),"",INDEX('Policy Characteristics'!G:G,MATCH($C314,'Policy Characteristics'!$C:$C,0)))</f>
        <v>0.6</v>
      </c>
      <c r="N314" s="362">
        <f>IF(ISBLANK(INDEX('Policy Characteristics'!H:H,MATCH($C314,'Policy Characteristics'!$C:$C,0))),"",INDEX('Policy Characteristics'!H:H,MATCH($C314,'Policy Characteristics'!$C:$C,0)))</f>
        <v>0.01</v>
      </c>
      <c r="O314" s="340" t="str">
        <f>IF(ISBLANK(INDEX('Policy Characteristics'!I:I,MATCH($C314,'Policy Characteristics'!$C:$C,0))),"",INDEX('Policy Characteristics'!I:I,MATCH($C314,'Policy Characteristics'!$C:$C,0)))</f>
        <v>% reduction in downtime</v>
      </c>
      <c r="P314" s="340"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4" s="340" t="str">
        <f>IF(ISBLANK(INDEX('Policy Characteristics'!K:K,MATCH($C314,'Policy Characteristics'!$C:$C,0))),"",INDEX('Policy Characteristics'!K:K,MATCH($C314,'Policy Characteristics'!$C:$C,0)))</f>
        <v>electricity-sector-main.html#red-downtime</v>
      </c>
      <c r="R314" s="340" t="str">
        <f>IF(ISBLANK(INDEX('Policy Characteristics'!L:L,MATCH($C314,'Policy Characteristics'!$C:$C,0))),"",INDEX('Policy Characteristics'!L:L,MATCH($C314,'Policy Characteristics'!$C:$C,0)))</f>
        <v>reduce-downtime.html</v>
      </c>
    </row>
    <row r="315" spans="1:18" s="2" customFormat="1" ht="30" x14ac:dyDescent="0.25">
      <c r="A315" s="340" t="str">
        <f>IF(ISBLANK(INDEX('Policy Characteristics'!A:A,MATCH($C315,'Policy Characteristics'!$C:$C,0))),"",INDEX('Policy Characteristics'!A:A,MATCH($C315,'Policy Characteristics'!$C:$C,0)))</f>
        <v>Electricity Supply</v>
      </c>
      <c r="B315" s="340" t="str">
        <f>IF(ISBLANK(INDEX('Policy Characteristics'!B:B,MATCH($C315,'Policy Characteristics'!$C:$C,0))),"",INDEX('Policy Characteristics'!B:B,MATCH($C315,'Policy Characteristics'!$C:$C,0)))</f>
        <v>Reduce Plant Downtime</v>
      </c>
      <c r="C315" s="346" t="str">
        <f t="shared" si="24"/>
        <v>Percentage Reduction in Plant Downtime</v>
      </c>
      <c r="D315" s="9" t="s">
        <v>2844</v>
      </c>
      <c r="E315" s="9" t="s">
        <v>269</v>
      </c>
      <c r="G315" s="9"/>
      <c r="H315" s="56">
        <v>685</v>
      </c>
      <c r="I315" s="9" t="s">
        <v>46</v>
      </c>
      <c r="J315" s="342" t="str">
        <f>IF(ISBLANK(INDEX('Policy Characteristics'!D:D,MATCH($C315,'Policy Characteristics'!$C:$C,0))),"",INDEX('Policy Characteristics'!D:D,MATCH($C315,'Policy Characteristics'!$C:$C,0)))</f>
        <v>Reduce Plant Downtime</v>
      </c>
      <c r="K315" s="340" t="str">
        <f>IF(ISBLANK(INDEX('Policy Characteristics'!E:E,MATCH($C315,'Policy Characteristics'!$C:$C,0))),"",INDEX('Policy Characteristics'!E:E,MATCH($C315,'Policy Characteristics'!$C:$C,0)))</f>
        <v>elec reduce plant downtime</v>
      </c>
      <c r="L315" s="362">
        <f>IF(ISBLANK(INDEX('Policy Characteristics'!F:F,MATCH($C315,'Policy Characteristics'!$C:$C,0))),"",INDEX('Policy Characteristics'!F:F,MATCH($C315,'Policy Characteristics'!$C:$C,0)))</f>
        <v>0</v>
      </c>
      <c r="M315" s="362">
        <f>IF(ISBLANK(INDEX('Policy Characteristics'!G:G,MATCH($C315,'Policy Characteristics'!$C:$C,0))),"",INDEX('Policy Characteristics'!G:G,MATCH($C315,'Policy Characteristics'!$C:$C,0)))</f>
        <v>0.6</v>
      </c>
      <c r="N315" s="362">
        <f>IF(ISBLANK(INDEX('Policy Characteristics'!H:H,MATCH($C315,'Policy Characteristics'!$C:$C,0))),"",INDEX('Policy Characteristics'!H:H,MATCH($C315,'Policy Characteristics'!$C:$C,0)))</f>
        <v>0.01</v>
      </c>
      <c r="O315" s="340" t="str">
        <f>IF(ISBLANK(INDEX('Policy Characteristics'!I:I,MATCH($C315,'Policy Characteristics'!$C:$C,0))),"",INDEX('Policy Characteristics'!I:I,MATCH($C315,'Policy Characteristics'!$C:$C,0)))</f>
        <v>% reduction in downtime</v>
      </c>
      <c r="P315" s="340"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5" s="340" t="str">
        <f>IF(ISBLANK(INDEX('Policy Characteristics'!K:K,MATCH($C315,'Policy Characteristics'!$C:$C,0))),"",INDEX('Policy Characteristics'!K:K,MATCH($C315,'Policy Characteristics'!$C:$C,0)))</f>
        <v>electricity-sector-main.html#red-downtime</v>
      </c>
      <c r="R315" s="340" t="str">
        <f>IF(ISBLANK(INDEX('Policy Characteristics'!L:L,MATCH($C315,'Policy Characteristics'!$C:$C,0))),"",INDEX('Policy Characteristics'!L:L,MATCH($C315,'Policy Characteristics'!$C:$C,0)))</f>
        <v>reduce-downtime.html</v>
      </c>
    </row>
    <row r="316" spans="1:18" s="2" customFormat="1" ht="30" x14ac:dyDescent="0.25">
      <c r="A316" s="340" t="str">
        <f>IF(ISBLANK(INDEX('Policy Characteristics'!A:A,MATCH($C316,'Policy Characteristics'!$C:$C,0))),"",INDEX('Policy Characteristics'!A:A,MATCH($C316,'Policy Characteristics'!$C:$C,0)))</f>
        <v>Electricity Supply</v>
      </c>
      <c r="B316" s="340" t="str">
        <f>IF(ISBLANK(INDEX('Policy Characteristics'!B:B,MATCH($C316,'Policy Characteristics'!$C:$C,0))),"",INDEX('Policy Characteristics'!B:B,MATCH($C316,'Policy Characteristics'!$C:$C,0)))</f>
        <v>Reduce Plant Downtime</v>
      </c>
      <c r="C316" s="346" t="str">
        <f t="shared" si="24"/>
        <v>Percentage Reduction in Plant Downtime</v>
      </c>
      <c r="D316" s="9" t="s">
        <v>2844</v>
      </c>
      <c r="E316" s="9" t="s">
        <v>270</v>
      </c>
      <c r="H316" s="56">
        <v>686</v>
      </c>
      <c r="I316" s="9" t="s">
        <v>46</v>
      </c>
      <c r="J316" s="342" t="str">
        <f>IF(ISBLANK(INDEX('Policy Characteristics'!D:D,MATCH($C316,'Policy Characteristics'!$C:$C,0))),"",INDEX('Policy Characteristics'!D:D,MATCH($C316,'Policy Characteristics'!$C:$C,0)))</f>
        <v>Reduce Plant Downtime</v>
      </c>
      <c r="K316" s="340" t="str">
        <f>IF(ISBLANK(INDEX('Policy Characteristics'!E:E,MATCH($C316,'Policy Characteristics'!$C:$C,0))),"",INDEX('Policy Characteristics'!E:E,MATCH($C316,'Policy Characteristics'!$C:$C,0)))</f>
        <v>elec reduce plant downtime</v>
      </c>
      <c r="L316" s="362">
        <f>IF(ISBLANK(INDEX('Policy Characteristics'!F:F,MATCH($C316,'Policy Characteristics'!$C:$C,0))),"",INDEX('Policy Characteristics'!F:F,MATCH($C316,'Policy Characteristics'!$C:$C,0)))</f>
        <v>0</v>
      </c>
      <c r="M316" s="362">
        <f>IF(ISBLANK(INDEX('Policy Characteristics'!G:G,MATCH($C316,'Policy Characteristics'!$C:$C,0))),"",INDEX('Policy Characteristics'!G:G,MATCH($C316,'Policy Characteristics'!$C:$C,0)))</f>
        <v>0.6</v>
      </c>
      <c r="N316" s="362">
        <f>IF(ISBLANK(INDEX('Policy Characteristics'!H:H,MATCH($C316,'Policy Characteristics'!$C:$C,0))),"",INDEX('Policy Characteristics'!H:H,MATCH($C316,'Policy Characteristics'!$C:$C,0)))</f>
        <v>0.01</v>
      </c>
      <c r="O316" s="340" t="str">
        <f>IF(ISBLANK(INDEX('Policy Characteristics'!I:I,MATCH($C316,'Policy Characteristics'!$C:$C,0))),"",INDEX('Policy Characteristics'!I:I,MATCH($C316,'Policy Characteristics'!$C:$C,0)))</f>
        <v>% reduction in downtime</v>
      </c>
      <c r="P316" s="340"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6" s="340" t="str">
        <f>IF(ISBLANK(INDEX('Policy Characteristics'!K:K,MATCH($C316,'Policy Characteristics'!$C:$C,0))),"",INDEX('Policy Characteristics'!K:K,MATCH($C316,'Policy Characteristics'!$C:$C,0)))</f>
        <v>electricity-sector-main.html#red-downtime</v>
      </c>
      <c r="R316" s="340" t="str">
        <f>IF(ISBLANK(INDEX('Policy Characteristics'!L:L,MATCH($C316,'Policy Characteristics'!$C:$C,0))),"",INDEX('Policy Characteristics'!L:L,MATCH($C316,'Policy Characteristics'!$C:$C,0)))</f>
        <v>reduce-downtime.html</v>
      </c>
    </row>
    <row r="317" spans="1:18" s="2" customFormat="1" ht="30" x14ac:dyDescent="0.25">
      <c r="A317" s="340" t="str">
        <f>IF(ISBLANK(INDEX('Policy Characteristics'!A:A,MATCH($C317,'Policy Characteristics'!$C:$C,0))),"",INDEX('Policy Characteristics'!A:A,MATCH($C317,'Policy Characteristics'!$C:$C,0)))</f>
        <v>Electricity Supply</v>
      </c>
      <c r="B317" s="340" t="str">
        <f>IF(ISBLANK(INDEX('Policy Characteristics'!B:B,MATCH($C317,'Policy Characteristics'!$C:$C,0))),"",INDEX('Policy Characteristics'!B:B,MATCH($C317,'Policy Characteristics'!$C:$C,0)))</f>
        <v>Reduce Plant Downtime</v>
      </c>
      <c r="C317" s="346" t="str">
        <f t="shared" si="24"/>
        <v>Percentage Reduction in Plant Downtime</v>
      </c>
      <c r="D317" s="9" t="s">
        <v>2844</v>
      </c>
      <c r="E317" s="9" t="s">
        <v>271</v>
      </c>
      <c r="G317" s="9"/>
      <c r="H317" s="56">
        <v>687</v>
      </c>
      <c r="I317" s="9" t="s">
        <v>46</v>
      </c>
      <c r="J317" s="342" t="str">
        <f>IF(ISBLANK(INDEX('Policy Characteristics'!D:D,MATCH($C317,'Policy Characteristics'!$C:$C,0))),"",INDEX('Policy Characteristics'!D:D,MATCH($C317,'Policy Characteristics'!$C:$C,0)))</f>
        <v>Reduce Plant Downtime</v>
      </c>
      <c r="K317" s="340" t="str">
        <f>IF(ISBLANK(INDEX('Policy Characteristics'!E:E,MATCH($C317,'Policy Characteristics'!$C:$C,0))),"",INDEX('Policy Characteristics'!E:E,MATCH($C317,'Policy Characteristics'!$C:$C,0)))</f>
        <v>elec reduce plant downtime</v>
      </c>
      <c r="L317" s="362">
        <f>IF(ISBLANK(INDEX('Policy Characteristics'!F:F,MATCH($C317,'Policy Characteristics'!$C:$C,0))),"",INDEX('Policy Characteristics'!F:F,MATCH($C317,'Policy Characteristics'!$C:$C,0)))</f>
        <v>0</v>
      </c>
      <c r="M317" s="362">
        <f>IF(ISBLANK(INDEX('Policy Characteristics'!G:G,MATCH($C317,'Policy Characteristics'!$C:$C,0))),"",INDEX('Policy Characteristics'!G:G,MATCH($C317,'Policy Characteristics'!$C:$C,0)))</f>
        <v>0.6</v>
      </c>
      <c r="N317" s="362">
        <f>IF(ISBLANK(INDEX('Policy Characteristics'!H:H,MATCH($C317,'Policy Characteristics'!$C:$C,0))),"",INDEX('Policy Characteristics'!H:H,MATCH($C317,'Policy Characteristics'!$C:$C,0)))</f>
        <v>0.01</v>
      </c>
      <c r="O317" s="340" t="str">
        <f>IF(ISBLANK(INDEX('Policy Characteristics'!I:I,MATCH($C317,'Policy Characteristics'!$C:$C,0))),"",INDEX('Policy Characteristics'!I:I,MATCH($C317,'Policy Characteristics'!$C:$C,0)))</f>
        <v>% reduction in downtime</v>
      </c>
      <c r="P317" s="340"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7" s="340" t="str">
        <f>IF(ISBLANK(INDEX('Policy Characteristics'!K:K,MATCH($C317,'Policy Characteristics'!$C:$C,0))),"",INDEX('Policy Characteristics'!K:K,MATCH($C317,'Policy Characteristics'!$C:$C,0)))</f>
        <v>electricity-sector-main.html#red-downtime</v>
      </c>
      <c r="R317" s="340" t="str">
        <f>IF(ISBLANK(INDEX('Policy Characteristics'!L:L,MATCH($C317,'Policy Characteristics'!$C:$C,0))),"",INDEX('Policy Characteristics'!L:L,MATCH($C317,'Policy Characteristics'!$C:$C,0)))</f>
        <v>reduce-downtime.html</v>
      </c>
    </row>
    <row r="318" spans="1:18" s="2" customFormat="1" ht="30" x14ac:dyDescent="0.25">
      <c r="A318" s="340" t="str">
        <f>IF(ISBLANK(INDEX('Policy Characteristics'!A:A,MATCH($C318,'Policy Characteristics'!$C:$C,0))),"",INDEX('Policy Characteristics'!A:A,MATCH($C318,'Policy Characteristics'!$C:$C,0)))</f>
        <v>Electricity Supply</v>
      </c>
      <c r="B318" s="340" t="str">
        <f>IF(ISBLANK(INDEX('Policy Characteristics'!B:B,MATCH($C318,'Policy Characteristics'!$C:$C,0))),"",INDEX('Policy Characteristics'!B:B,MATCH($C318,'Policy Characteristics'!$C:$C,0)))</f>
        <v>Reduce Plant Downtime</v>
      </c>
      <c r="C318" s="346" t="str">
        <f t="shared" si="24"/>
        <v>Percentage Reduction in Plant Downtime</v>
      </c>
      <c r="D318" s="9" t="s">
        <v>2845</v>
      </c>
      <c r="E318" s="9" t="s">
        <v>269</v>
      </c>
      <c r="G318" s="9"/>
      <c r="H318" s="56">
        <v>688</v>
      </c>
      <c r="I318" s="9" t="s">
        <v>46</v>
      </c>
      <c r="J318" s="342" t="str">
        <f>IF(ISBLANK(INDEX('Policy Characteristics'!D:D,MATCH($C318,'Policy Characteristics'!$C:$C,0))),"",INDEX('Policy Characteristics'!D:D,MATCH($C318,'Policy Characteristics'!$C:$C,0)))</f>
        <v>Reduce Plant Downtime</v>
      </c>
      <c r="K318" s="340" t="str">
        <f>IF(ISBLANK(INDEX('Policy Characteristics'!E:E,MATCH($C318,'Policy Characteristics'!$C:$C,0))),"",INDEX('Policy Characteristics'!E:E,MATCH($C318,'Policy Characteristics'!$C:$C,0)))</f>
        <v>elec reduce plant downtime</v>
      </c>
      <c r="L318" s="362">
        <f>IF(ISBLANK(INDEX('Policy Characteristics'!F:F,MATCH($C318,'Policy Characteristics'!$C:$C,0))),"",INDEX('Policy Characteristics'!F:F,MATCH($C318,'Policy Characteristics'!$C:$C,0)))</f>
        <v>0</v>
      </c>
      <c r="M318" s="362">
        <f>IF(ISBLANK(INDEX('Policy Characteristics'!G:G,MATCH($C318,'Policy Characteristics'!$C:$C,0))),"",INDEX('Policy Characteristics'!G:G,MATCH($C318,'Policy Characteristics'!$C:$C,0)))</f>
        <v>0.6</v>
      </c>
      <c r="N318" s="362">
        <f>IF(ISBLANK(INDEX('Policy Characteristics'!H:H,MATCH($C318,'Policy Characteristics'!$C:$C,0))),"",INDEX('Policy Characteristics'!H:H,MATCH($C318,'Policy Characteristics'!$C:$C,0)))</f>
        <v>0.01</v>
      </c>
      <c r="O318" s="340" t="str">
        <f>IF(ISBLANK(INDEX('Policy Characteristics'!I:I,MATCH($C318,'Policy Characteristics'!$C:$C,0))),"",INDEX('Policy Characteristics'!I:I,MATCH($C318,'Policy Characteristics'!$C:$C,0)))</f>
        <v>% reduction in downtime</v>
      </c>
      <c r="P318" s="340"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8" s="340" t="str">
        <f>IF(ISBLANK(INDEX('Policy Characteristics'!K:K,MATCH($C318,'Policy Characteristics'!$C:$C,0))),"",INDEX('Policy Characteristics'!K:K,MATCH($C318,'Policy Characteristics'!$C:$C,0)))</f>
        <v>electricity-sector-main.html#red-downtime</v>
      </c>
      <c r="R318" s="340" t="str">
        <f>IF(ISBLANK(INDEX('Policy Characteristics'!L:L,MATCH($C318,'Policy Characteristics'!$C:$C,0))),"",INDEX('Policy Characteristics'!L:L,MATCH($C318,'Policy Characteristics'!$C:$C,0)))</f>
        <v>reduce-downtime.html</v>
      </c>
    </row>
    <row r="319" spans="1:18" s="2" customFormat="1" ht="30" x14ac:dyDescent="0.25">
      <c r="A319" s="340" t="str">
        <f>IF(ISBLANK(INDEX('Policy Characteristics'!A:A,MATCH($C319,'Policy Characteristics'!$C:$C,0))),"",INDEX('Policy Characteristics'!A:A,MATCH($C319,'Policy Characteristics'!$C:$C,0)))</f>
        <v>Electricity Supply</v>
      </c>
      <c r="B319" s="340" t="str">
        <f>IF(ISBLANK(INDEX('Policy Characteristics'!B:B,MATCH($C319,'Policy Characteristics'!$C:$C,0))),"",INDEX('Policy Characteristics'!B:B,MATCH($C319,'Policy Characteristics'!$C:$C,0)))</f>
        <v>Reduce Plant Downtime</v>
      </c>
      <c r="C319" s="346" t="str">
        <f t="shared" si="24"/>
        <v>Percentage Reduction in Plant Downtime</v>
      </c>
      <c r="D319" s="9" t="s">
        <v>2845</v>
      </c>
      <c r="E319" s="9" t="s">
        <v>270</v>
      </c>
      <c r="F319" s="9"/>
      <c r="G319" s="9"/>
      <c r="H319" s="56">
        <v>689</v>
      </c>
      <c r="I319" s="9" t="s">
        <v>46</v>
      </c>
      <c r="J319" s="342" t="str">
        <f>IF(ISBLANK(INDEX('Policy Characteristics'!D:D,MATCH($C319,'Policy Characteristics'!$C:$C,0))),"",INDEX('Policy Characteristics'!D:D,MATCH($C319,'Policy Characteristics'!$C:$C,0)))</f>
        <v>Reduce Plant Downtime</v>
      </c>
      <c r="K319" s="340" t="str">
        <f>IF(ISBLANK(INDEX('Policy Characteristics'!E:E,MATCH($C319,'Policy Characteristics'!$C:$C,0))),"",INDEX('Policy Characteristics'!E:E,MATCH($C319,'Policy Characteristics'!$C:$C,0)))</f>
        <v>elec reduce plant downtime</v>
      </c>
      <c r="L319" s="362">
        <f>IF(ISBLANK(INDEX('Policy Characteristics'!F:F,MATCH($C319,'Policy Characteristics'!$C:$C,0))),"",INDEX('Policy Characteristics'!F:F,MATCH($C319,'Policy Characteristics'!$C:$C,0)))</f>
        <v>0</v>
      </c>
      <c r="M319" s="362">
        <f>IF(ISBLANK(INDEX('Policy Characteristics'!G:G,MATCH($C319,'Policy Characteristics'!$C:$C,0))),"",INDEX('Policy Characteristics'!G:G,MATCH($C319,'Policy Characteristics'!$C:$C,0)))</f>
        <v>0.6</v>
      </c>
      <c r="N319" s="362">
        <f>IF(ISBLANK(INDEX('Policy Characteristics'!H:H,MATCH($C319,'Policy Characteristics'!$C:$C,0))),"",INDEX('Policy Characteristics'!H:H,MATCH($C319,'Policy Characteristics'!$C:$C,0)))</f>
        <v>0.01</v>
      </c>
      <c r="O319" s="340" t="str">
        <f>IF(ISBLANK(INDEX('Policy Characteristics'!I:I,MATCH($C319,'Policy Characteristics'!$C:$C,0))),"",INDEX('Policy Characteristics'!I:I,MATCH($C319,'Policy Characteristics'!$C:$C,0)))</f>
        <v>% reduction in downtime</v>
      </c>
      <c r="P319" s="340"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9" s="340" t="str">
        <f>IF(ISBLANK(INDEX('Policy Characteristics'!K:K,MATCH($C319,'Policy Characteristics'!$C:$C,0))),"",INDEX('Policy Characteristics'!K:K,MATCH($C319,'Policy Characteristics'!$C:$C,0)))</f>
        <v>electricity-sector-main.html#red-downtime</v>
      </c>
      <c r="R319" s="340" t="str">
        <f>IF(ISBLANK(INDEX('Policy Characteristics'!L:L,MATCH($C319,'Policy Characteristics'!$C:$C,0))),"",INDEX('Policy Characteristics'!L:L,MATCH($C319,'Policy Characteristics'!$C:$C,0)))</f>
        <v>reduce-downtime.html</v>
      </c>
    </row>
    <row r="320" spans="1:18" s="2" customFormat="1" ht="30" x14ac:dyDescent="0.25">
      <c r="A320" s="340" t="str">
        <f>IF(ISBLANK(INDEX('Policy Characteristics'!A:A,MATCH($C320,'Policy Characteristics'!$C:$C,0))),"",INDEX('Policy Characteristics'!A:A,MATCH($C320,'Policy Characteristics'!$C:$C,0)))</f>
        <v>Electricity Supply</v>
      </c>
      <c r="B320" s="340" t="str">
        <f>IF(ISBLANK(INDEX('Policy Characteristics'!B:B,MATCH($C320,'Policy Characteristics'!$C:$C,0))),"",INDEX('Policy Characteristics'!B:B,MATCH($C320,'Policy Characteristics'!$C:$C,0)))</f>
        <v>Reduce Plant Downtime</v>
      </c>
      <c r="C320" s="346" t="str">
        <f t="shared" si="24"/>
        <v>Percentage Reduction in Plant Downtime</v>
      </c>
      <c r="D320" s="9" t="s">
        <v>2845</v>
      </c>
      <c r="E320" s="9" t="s">
        <v>271</v>
      </c>
      <c r="F320" s="9"/>
      <c r="G320" s="9"/>
      <c r="H320" s="56">
        <v>690</v>
      </c>
      <c r="I320" s="9" t="s">
        <v>46</v>
      </c>
      <c r="J320" s="342" t="str">
        <f>IF(ISBLANK(INDEX('Policy Characteristics'!D:D,MATCH($C320,'Policy Characteristics'!$C:$C,0))),"",INDEX('Policy Characteristics'!D:D,MATCH($C320,'Policy Characteristics'!$C:$C,0)))</f>
        <v>Reduce Plant Downtime</v>
      </c>
      <c r="K320" s="340" t="str">
        <f>IF(ISBLANK(INDEX('Policy Characteristics'!E:E,MATCH($C320,'Policy Characteristics'!$C:$C,0))),"",INDEX('Policy Characteristics'!E:E,MATCH($C320,'Policy Characteristics'!$C:$C,0)))</f>
        <v>elec reduce plant downtime</v>
      </c>
      <c r="L320" s="362">
        <f>IF(ISBLANK(INDEX('Policy Characteristics'!F:F,MATCH($C320,'Policy Characteristics'!$C:$C,0))),"",INDEX('Policy Characteristics'!F:F,MATCH($C320,'Policy Characteristics'!$C:$C,0)))</f>
        <v>0</v>
      </c>
      <c r="M320" s="362">
        <f>IF(ISBLANK(INDEX('Policy Characteristics'!G:G,MATCH($C320,'Policy Characteristics'!$C:$C,0))),"",INDEX('Policy Characteristics'!G:G,MATCH($C320,'Policy Characteristics'!$C:$C,0)))</f>
        <v>0.6</v>
      </c>
      <c r="N320" s="362">
        <f>IF(ISBLANK(INDEX('Policy Characteristics'!H:H,MATCH($C320,'Policy Characteristics'!$C:$C,0))),"",INDEX('Policy Characteristics'!H:H,MATCH($C320,'Policy Characteristics'!$C:$C,0)))</f>
        <v>0.01</v>
      </c>
      <c r="O320" s="340" t="str">
        <f>IF(ISBLANK(INDEX('Policy Characteristics'!I:I,MATCH($C320,'Policy Characteristics'!$C:$C,0))),"",INDEX('Policy Characteristics'!I:I,MATCH($C320,'Policy Characteristics'!$C:$C,0)))</f>
        <v>% reduction in downtime</v>
      </c>
      <c r="P320" s="340"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20" s="340" t="str">
        <f>IF(ISBLANK(INDEX('Policy Characteristics'!K:K,MATCH($C320,'Policy Characteristics'!$C:$C,0))),"",INDEX('Policy Characteristics'!K:K,MATCH($C320,'Policy Characteristics'!$C:$C,0)))</f>
        <v>electricity-sector-main.html#red-downtime</v>
      </c>
      <c r="R320" s="340" t="str">
        <f>IF(ISBLANK(INDEX('Policy Characteristics'!L:L,MATCH($C320,'Policy Characteristics'!$C:$C,0))),"",INDEX('Policy Characteristics'!L:L,MATCH($C320,'Policy Characteristics'!$C:$C,0)))</f>
        <v>reduce-downtime.html</v>
      </c>
    </row>
    <row r="321" spans="1:18" s="2" customFormat="1" x14ac:dyDescent="0.25">
      <c r="A321" s="340" t="str">
        <f>IF(ISBLANK(INDEX('Policy Characteristics'!A:A,MATCH($C321,'Policy Characteristics'!$C:$C,0))),"",INDEX('Policy Characteristics'!A:A,MATCH($C321,'Policy Characteristics'!$C:$C,0)))</f>
        <v>Electricity Supply</v>
      </c>
      <c r="B321" s="340" t="str">
        <f>IF(ISBLANK(INDEX('Policy Characteristics'!B:B,MATCH($C321,'Policy Characteristics'!$C:$C,0))),"",INDEX('Policy Characteristics'!B:B,MATCH($C321,'Policy Characteristics'!$C:$C,0)))</f>
        <v>Reduce Soft Costs</v>
      </c>
      <c r="C321" s="347" t="s">
        <v>2363</v>
      </c>
      <c r="D321" s="9" t="s">
        <v>471</v>
      </c>
      <c r="E321" s="9"/>
      <c r="F321" s="9" t="s">
        <v>474</v>
      </c>
      <c r="G321" s="9"/>
      <c r="H321" s="56">
        <v>194</v>
      </c>
      <c r="I321" s="9" t="s">
        <v>45</v>
      </c>
      <c r="J321" s="342" t="str">
        <f>IF(ISBLANK(INDEX('Policy Characteristics'!D:D,MATCH($C321,'Policy Characteristics'!$C:$C,0))),"",INDEX('Policy Characteristics'!D:D,MATCH($C321,'Policy Characteristics'!$C:$C,0)))</f>
        <v>Reduce Soft Costs</v>
      </c>
      <c r="K321" s="340" t="str">
        <f>IF(ISBLANK(INDEX('Policy Characteristics'!E:E,MATCH($C321,'Policy Characteristics'!$C:$C,0))),"",INDEX('Policy Characteristics'!E:E,MATCH($C321,'Policy Characteristics'!$C:$C,0)))</f>
        <v>elec reduce soft costs</v>
      </c>
      <c r="L321" s="362">
        <f>IF(ISBLANK(INDEX('Policy Characteristics'!F:F,MATCH($C321,'Policy Characteristics'!$C:$C,0))),"",INDEX('Policy Characteristics'!F:F,MATCH($C321,'Policy Characteristics'!$C:$C,0)))</f>
        <v>0</v>
      </c>
      <c r="M321" s="362">
        <f>IF(ISBLANK(INDEX('Policy Characteristics'!G:G,MATCH($C321,'Policy Characteristics'!$C:$C,0))),"",INDEX('Policy Characteristics'!G:G,MATCH($C321,'Policy Characteristics'!$C:$C,0)))</f>
        <v>0.9</v>
      </c>
      <c r="N321" s="362">
        <f>IF(ISBLANK(INDEX('Policy Characteristics'!H:H,MATCH($C321,'Policy Characteristics'!$C:$C,0))),"",INDEX('Policy Characteristics'!H:H,MATCH($C321,'Policy Characteristics'!$C:$C,0)))</f>
        <v>0.01</v>
      </c>
      <c r="O321" s="340" t="str">
        <f>IF(ISBLANK(INDEX('Policy Characteristics'!I:I,MATCH($C321,'Policy Characteristics'!$C:$C,0))),"",INDEX('Policy Characteristics'!I:I,MATCH($C321,'Policy Characteristics'!$C:$C,0)))</f>
        <v>% reduction in soft costs</v>
      </c>
      <c r="P321" s="340"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340" t="str">
        <f>IF(ISBLANK(INDEX('Policy Characteristics'!K:K,MATCH($C321,'Policy Characteristics'!$C:$C,0))),"",INDEX('Policy Characteristics'!K:K,MATCH($C321,'Policy Characteristics'!$C:$C,0)))</f>
        <v>endogenous-learning.html#red-soft-costs</v>
      </c>
      <c r="R321" s="340" t="str">
        <f>IF(ISBLANK(INDEX('Policy Characteristics'!L:L,MATCH($C321,'Policy Characteristics'!$C:$C,0))),"",INDEX('Policy Characteristics'!L:L,MATCH($C321,'Policy Characteristics'!$C:$C,0)))</f>
        <v>reduce-soft-costs.html</v>
      </c>
    </row>
    <row r="322" spans="1:18" s="2" customFormat="1" x14ac:dyDescent="0.25">
      <c r="A322" s="340" t="str">
        <f>IF(ISBLANK(INDEX('Policy Characteristics'!A:A,MATCH($C322,'Policy Characteristics'!$C:$C,0))),"",INDEX('Policy Characteristics'!A:A,MATCH($C322,'Policy Characteristics'!$C:$C,0)))</f>
        <v>Electricity Supply</v>
      </c>
      <c r="B322" s="340" t="str">
        <f>IF(ISBLANK(INDEX('Policy Characteristics'!B:B,MATCH($C322,'Policy Characteristics'!$C:$C,0))),"",INDEX('Policy Characteristics'!B:B,MATCH($C322,'Policy Characteristics'!$C:$C,0)))</f>
        <v>Reduce Soft Costs</v>
      </c>
      <c r="C322" s="346" t="str">
        <f t="shared" ref="C322:C323" si="25">C$321</f>
        <v>Percent Reduction in Soft Costs of Capacity Construction</v>
      </c>
      <c r="D322" s="9" t="s">
        <v>81</v>
      </c>
      <c r="E322" s="9"/>
      <c r="F322" s="9" t="s">
        <v>95</v>
      </c>
      <c r="G322" s="9"/>
      <c r="H322" s="56">
        <v>195</v>
      </c>
      <c r="I322" s="9" t="s">
        <v>45</v>
      </c>
      <c r="J322" s="342" t="str">
        <f>IF(ISBLANK(INDEX('Policy Characteristics'!D:D,MATCH($C322,'Policy Characteristics'!$C:$C,0))),"",INDEX('Policy Characteristics'!D:D,MATCH($C322,'Policy Characteristics'!$C:$C,0)))</f>
        <v>Reduce Soft Costs</v>
      </c>
      <c r="K322" s="340" t="str">
        <f>IF(ISBLANK(INDEX('Policy Characteristics'!E:E,MATCH($C322,'Policy Characteristics'!$C:$C,0))),"",INDEX('Policy Characteristics'!E:E,MATCH($C322,'Policy Characteristics'!$C:$C,0)))</f>
        <v>elec reduce soft costs</v>
      </c>
      <c r="L322" s="362">
        <f>IF(ISBLANK(INDEX('Policy Characteristics'!F:F,MATCH($C322,'Policy Characteristics'!$C:$C,0))),"",INDEX('Policy Characteristics'!F:F,MATCH($C322,'Policy Characteristics'!$C:$C,0)))</f>
        <v>0</v>
      </c>
      <c r="M322" s="362">
        <f>IF(ISBLANK(INDEX('Policy Characteristics'!G:G,MATCH($C322,'Policy Characteristics'!$C:$C,0))),"",INDEX('Policy Characteristics'!G:G,MATCH($C322,'Policy Characteristics'!$C:$C,0)))</f>
        <v>0.9</v>
      </c>
      <c r="N322" s="362">
        <f>IF(ISBLANK(INDEX('Policy Characteristics'!H:H,MATCH($C322,'Policy Characteristics'!$C:$C,0))),"",INDEX('Policy Characteristics'!H:H,MATCH($C322,'Policy Characteristics'!$C:$C,0)))</f>
        <v>0.01</v>
      </c>
      <c r="O322" s="340" t="str">
        <f>IF(ISBLANK(INDEX('Policy Characteristics'!I:I,MATCH($C322,'Policy Characteristics'!$C:$C,0))),"",INDEX('Policy Characteristics'!I:I,MATCH($C322,'Policy Characteristics'!$C:$C,0)))</f>
        <v>% reduction in soft costs</v>
      </c>
      <c r="P322" s="340"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340" t="str">
        <f>IF(ISBLANK(INDEX('Policy Characteristics'!K:K,MATCH($C322,'Policy Characteristics'!$C:$C,0))),"",INDEX('Policy Characteristics'!K:K,MATCH($C322,'Policy Characteristics'!$C:$C,0)))</f>
        <v>endogenous-learning.html#red-soft-costs</v>
      </c>
      <c r="R322" s="340" t="str">
        <f>IF(ISBLANK(INDEX('Policy Characteristics'!L:L,MATCH($C322,'Policy Characteristics'!$C:$C,0))),"",INDEX('Policy Characteristics'!L:L,MATCH($C322,'Policy Characteristics'!$C:$C,0)))</f>
        <v>reduce-soft-costs.html</v>
      </c>
    </row>
    <row r="323" spans="1:18" s="2" customFormat="1" x14ac:dyDescent="0.25">
      <c r="A323" s="340" t="str">
        <f>IF(ISBLANK(INDEX('Policy Characteristics'!A:A,MATCH($C323,'Policy Characteristics'!$C:$C,0))),"",INDEX('Policy Characteristics'!A:A,MATCH($C323,'Policy Characteristics'!$C:$C,0)))</f>
        <v>Electricity Supply</v>
      </c>
      <c r="B323" s="340" t="str">
        <f>IF(ISBLANK(INDEX('Policy Characteristics'!B:B,MATCH($C323,'Policy Characteristics'!$C:$C,0))),"",INDEX('Policy Characteristics'!B:B,MATCH($C323,'Policy Characteristics'!$C:$C,0)))</f>
        <v>Reduce Soft Costs</v>
      </c>
      <c r="C323" s="346" t="str">
        <f t="shared" si="25"/>
        <v>Percent Reduction in Soft Costs of Capacity Construction</v>
      </c>
      <c r="D323" s="9" t="s">
        <v>476</v>
      </c>
      <c r="E323" s="9"/>
      <c r="F323" s="9" t="s">
        <v>477</v>
      </c>
      <c r="G323" s="9"/>
      <c r="H323" s="56">
        <v>196</v>
      </c>
      <c r="I323" s="9" t="s">
        <v>45</v>
      </c>
      <c r="J323" s="342" t="str">
        <f>IF(ISBLANK(INDEX('Policy Characteristics'!D:D,MATCH($C323,'Policy Characteristics'!$C:$C,0))),"",INDEX('Policy Characteristics'!D:D,MATCH($C323,'Policy Characteristics'!$C:$C,0)))</f>
        <v>Reduce Soft Costs</v>
      </c>
      <c r="K323" s="340" t="str">
        <f>IF(ISBLANK(INDEX('Policy Characteristics'!E:E,MATCH($C323,'Policy Characteristics'!$C:$C,0))),"",INDEX('Policy Characteristics'!E:E,MATCH($C323,'Policy Characteristics'!$C:$C,0)))</f>
        <v>elec reduce soft costs</v>
      </c>
      <c r="L323" s="362">
        <f>IF(ISBLANK(INDEX('Policy Characteristics'!F:F,MATCH($C323,'Policy Characteristics'!$C:$C,0))),"",INDEX('Policy Characteristics'!F:F,MATCH($C323,'Policy Characteristics'!$C:$C,0)))</f>
        <v>0</v>
      </c>
      <c r="M323" s="362">
        <f>IF(ISBLANK(INDEX('Policy Characteristics'!G:G,MATCH($C323,'Policy Characteristics'!$C:$C,0))),"",INDEX('Policy Characteristics'!G:G,MATCH($C323,'Policy Characteristics'!$C:$C,0)))</f>
        <v>0.9</v>
      </c>
      <c r="N323" s="362">
        <f>IF(ISBLANK(INDEX('Policy Characteristics'!H:H,MATCH($C323,'Policy Characteristics'!$C:$C,0))),"",INDEX('Policy Characteristics'!H:H,MATCH($C323,'Policy Characteristics'!$C:$C,0)))</f>
        <v>0.01</v>
      </c>
      <c r="O323" s="340" t="str">
        <f>IF(ISBLANK(INDEX('Policy Characteristics'!I:I,MATCH($C323,'Policy Characteristics'!$C:$C,0))),"",INDEX('Policy Characteristics'!I:I,MATCH($C323,'Policy Characteristics'!$C:$C,0)))</f>
        <v>% reduction in soft costs</v>
      </c>
      <c r="P323" s="340"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340" t="str">
        <f>IF(ISBLANK(INDEX('Policy Characteristics'!K:K,MATCH($C323,'Policy Characteristics'!$C:$C,0))),"",INDEX('Policy Characteristics'!K:K,MATCH($C323,'Policy Characteristics'!$C:$C,0)))</f>
        <v>endogenous-learning.html#red-soft-costs</v>
      </c>
      <c r="R323" s="340" t="str">
        <f>IF(ISBLANK(INDEX('Policy Characteristics'!L:L,MATCH($C323,'Policy Characteristics'!$C:$C,0))),"",INDEX('Policy Characteristics'!L:L,MATCH($C323,'Policy Characteristics'!$C:$C,0)))</f>
        <v>reduce-soft-costs.html</v>
      </c>
    </row>
    <row r="324" spans="1:18" s="2" customFormat="1" x14ac:dyDescent="0.25">
      <c r="A324" s="340" t="str">
        <f>IF(ISBLANK(INDEX('Policy Characteristics'!A:A,MATCH($C324,'Policy Characteristics'!$C:$C,0))),"",INDEX('Policy Characteristics'!A:A,MATCH($C324,'Policy Characteristics'!$C:$C,0)))</f>
        <v>Electricity Supply</v>
      </c>
      <c r="B324" s="340" t="str">
        <f>IF(ISBLANK(INDEX('Policy Characteristics'!B:B,MATCH($C324,'Policy Characteristics'!$C:$C,0))),"",INDEX('Policy Characteristics'!B:B,MATCH($C324,'Policy Characteristics'!$C:$C,0)))</f>
        <v>Reduce Transmission &amp; Distribution Losses</v>
      </c>
      <c r="C324" s="343" t="s">
        <v>297</v>
      </c>
      <c r="D324" s="9"/>
      <c r="E324" s="9"/>
      <c r="F324" s="9"/>
      <c r="G324" s="9"/>
      <c r="H324" s="56">
        <v>145</v>
      </c>
      <c r="I324" s="9" t="s">
        <v>45</v>
      </c>
      <c r="J324" s="342" t="str">
        <f>IF(ISBLANK(INDEX('Policy Characteristics'!D:D,MATCH($C324,'Policy Characteristics'!$C:$C,0))),"",INDEX('Policy Characteristics'!D:D,MATCH($C324,'Policy Characteristics'!$C:$C,0)))</f>
        <v>Reduce T&amp;D Losses</v>
      </c>
      <c r="K324" s="340" t="str">
        <f>IF(ISBLANK(INDEX('Policy Characteristics'!E:E,MATCH($C324,'Policy Characteristics'!$C:$C,0))),"",INDEX('Policy Characteristics'!E:E,MATCH($C324,'Policy Characteristics'!$C:$C,0)))</f>
        <v>elec avoid TND loss</v>
      </c>
      <c r="L324" s="362">
        <f>IF(ISBLANK(INDEX('Policy Characteristics'!F:F,MATCH($C324,'Policy Characteristics'!$C:$C,0))),"",INDEX('Policy Characteristics'!F:F,MATCH($C324,'Policy Characteristics'!$C:$C,0)))</f>
        <v>0</v>
      </c>
      <c r="M324" s="362">
        <f>IF(ISBLANK(INDEX('Policy Characteristics'!G:G,MATCH($C324,'Policy Characteristics'!$C:$C,0))),"",INDEX('Policy Characteristics'!G:G,MATCH($C324,'Policy Characteristics'!$C:$C,0)))</f>
        <v>0.4</v>
      </c>
      <c r="N324" s="362">
        <f>IF(ISBLANK(INDEX('Policy Characteristics'!H:H,MATCH($C324,'Policy Characteristics'!$C:$C,0))),"",INDEX('Policy Characteristics'!H:H,MATCH($C324,'Policy Characteristics'!$C:$C,0)))</f>
        <v>0.01</v>
      </c>
      <c r="O324" s="340" t="str">
        <f>IF(ISBLANK(INDEX('Policy Characteristics'!I:I,MATCH($C324,'Policy Characteristics'!$C:$C,0))),"",INDEX('Policy Characteristics'!I:I,MATCH($C324,'Policy Characteristics'!$C:$C,0)))</f>
        <v>% of losses avoided</v>
      </c>
      <c r="P324" s="340"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c r="Q324" s="340" t="str">
        <f>IF(ISBLANK(INDEX('Policy Characteristics'!K:K,MATCH($C324,'Policy Characteristics'!$C:$C,0))),"",INDEX('Policy Characteristics'!K:K,MATCH($C324,'Policy Characteristics'!$C:$C,0)))</f>
        <v>electricity-sector-main.html#red-tnd-losses</v>
      </c>
      <c r="R324" s="340" t="str">
        <f>IF(ISBLANK(INDEX('Policy Characteristics'!L:L,MATCH($C324,'Policy Characteristics'!$C:$C,0))),"",INDEX('Policy Characteristics'!L:L,MATCH($C324,'Policy Characteristics'!$C:$C,0)))</f>
        <v>reduce-tnd-losses.html</v>
      </c>
    </row>
    <row r="325" spans="1:18" s="2" customFormat="1" x14ac:dyDescent="0.25">
      <c r="A325" s="340" t="str">
        <f>IF(ISBLANK(INDEX('Policy Characteristics'!A:A,MATCH($C325,'Policy Characteristics'!$C:$C,0))),"",INDEX('Policy Characteristics'!A:A,MATCH($C325,'Policy Characteristics'!$C:$C,0)))</f>
        <v>Electricity Supply</v>
      </c>
      <c r="B325" s="340" t="str">
        <f>IF(ISBLANK(INDEX('Policy Characteristics'!B:B,MATCH($C325,'Policy Characteristics'!$C:$C,0))),"",INDEX('Policy Characteristics'!B:B,MATCH($C325,'Policy Characteristics'!$C:$C,0)))</f>
        <v>Subsidy for Capacity Construction</v>
      </c>
      <c r="C325" s="343" t="s">
        <v>2889</v>
      </c>
      <c r="D325" s="53" t="s">
        <v>470</v>
      </c>
      <c r="E325" s="53"/>
      <c r="F325" s="9" t="s">
        <v>469</v>
      </c>
      <c r="G325" s="9"/>
      <c r="H325" s="56">
        <v>691</v>
      </c>
      <c r="I325" s="9" t="s">
        <v>46</v>
      </c>
      <c r="J325" s="342" t="str">
        <f>IF(ISBLANK(INDEX('Policy Characteristics'!D:D,MATCH($C325,'Policy Characteristics'!$C:$C,0))),"",INDEX('Policy Characteristics'!D:D,MATCH($C325,'Policy Characteristics'!$C:$C,0)))</f>
        <v>Subsidy for Capacity Construction</v>
      </c>
      <c r="K325" s="340" t="str">
        <f>IF(ISBLANK(INDEX('Policy Characteristics'!E:E,MATCH($C325,'Policy Characteristics'!$C:$C,0))),"",INDEX('Policy Characteristics'!E:E,MATCH($C325,'Policy Characteristics'!$C:$C,0)))</f>
        <v>elec capacity construction subsidy</v>
      </c>
      <c r="L325" s="362">
        <f>IF(ISBLANK(INDEX('Policy Characteristics'!F:F,MATCH($C325,'Policy Characteristics'!$C:$C,0))),"",INDEX('Policy Characteristics'!F:F,MATCH($C325,'Policy Characteristics'!$C:$C,0)))</f>
        <v>0</v>
      </c>
      <c r="M325" s="362">
        <f>IF(ISBLANK(INDEX('Policy Characteristics'!G:G,MATCH($C325,'Policy Characteristics'!$C:$C,0))),"",INDEX('Policy Characteristics'!G:G,MATCH($C325,'Policy Characteristics'!$C:$C,0)))</f>
        <v>0.95</v>
      </c>
      <c r="N325" s="362">
        <f>IF(ISBLANK(INDEX('Policy Characteristics'!H:H,MATCH($C325,'Policy Characteristics'!$C:$C,0))),"",INDEX('Policy Characteristics'!H:H,MATCH($C325,'Policy Characteristics'!$C:$C,0)))</f>
        <v>0.01</v>
      </c>
      <c r="O325" s="340" t="str">
        <f>IF(ISBLANK(INDEX('Policy Characteristics'!I:I,MATCH($C325,'Policy Characteristics'!$C:$C,0))),"",INDEX('Policy Characteristics'!I:I,MATCH($C325,'Policy Characteristics'!$C:$C,0)))</f>
        <v>% of construction cost</v>
      </c>
      <c r="P325" s="340"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5" s="340" t="str">
        <f>IF(ISBLANK(INDEX('Policy Characteristics'!K:K,MATCH($C325,'Policy Characteristics'!$C:$C,0))),"",INDEX('Policy Characteristics'!K:K,MATCH($C325,'Policy Characteristics'!$C:$C,0)))</f>
        <v>electricity-sector-main.html#subsidies</v>
      </c>
      <c r="R325" s="340" t="str">
        <f>IF(ISBLANK(INDEX('Policy Characteristics'!L:L,MATCH($C325,'Policy Characteristics'!$C:$C,0))),"",INDEX('Policy Characteristics'!L:L,MATCH($C325,'Policy Characteristics'!$C:$C,0)))</f>
        <v/>
      </c>
    </row>
    <row r="326" spans="1:18" s="2" customFormat="1" x14ac:dyDescent="0.25">
      <c r="A326" s="340" t="str">
        <f>IF(ISBLANK(INDEX('Policy Characteristics'!A:A,MATCH($C326,'Policy Characteristics'!$C:$C,0))),"",INDEX('Policy Characteristics'!A:A,MATCH($C326,'Policy Characteristics'!$C:$C,0)))</f>
        <v>Electricity Supply</v>
      </c>
      <c r="B326" s="340" t="str">
        <f>IF(ISBLANK(INDEX('Policy Characteristics'!B:B,MATCH($C326,'Policy Characteristics'!$C:$C,0))),"",INDEX('Policy Characteristics'!B:B,MATCH($C326,'Policy Characteristics'!$C:$C,0)))</f>
        <v>Subsidy for Capacity Construction</v>
      </c>
      <c r="C326" s="346" t="str">
        <f t="shared" ref="C326:C337" si="26">C$325</f>
        <v>Perc Subsidy for Elec Capacity Construction</v>
      </c>
      <c r="D326" s="9" t="s">
        <v>78</v>
      </c>
      <c r="E326" s="55"/>
      <c r="F326" s="9" t="s">
        <v>92</v>
      </c>
      <c r="G326" s="9"/>
      <c r="H326" s="56">
        <v>692</v>
      </c>
      <c r="I326" s="9" t="s">
        <v>46</v>
      </c>
      <c r="J326" s="342" t="str">
        <f>IF(ISBLANK(INDEX('Policy Characteristics'!D:D,MATCH($C326,'Policy Characteristics'!$C:$C,0))),"",INDEX('Policy Characteristics'!D:D,MATCH($C326,'Policy Characteristics'!$C:$C,0)))</f>
        <v>Subsidy for Capacity Construction</v>
      </c>
      <c r="K326" s="340" t="str">
        <f>IF(ISBLANK(INDEX('Policy Characteristics'!E:E,MATCH($C326,'Policy Characteristics'!$C:$C,0))),"",INDEX('Policy Characteristics'!E:E,MATCH($C326,'Policy Characteristics'!$C:$C,0)))</f>
        <v>elec capacity construction subsidy</v>
      </c>
      <c r="L326" s="362">
        <f>IF(ISBLANK(INDEX('Policy Characteristics'!F:F,MATCH($C326,'Policy Characteristics'!$C:$C,0))),"",INDEX('Policy Characteristics'!F:F,MATCH($C326,'Policy Characteristics'!$C:$C,0)))</f>
        <v>0</v>
      </c>
      <c r="M326" s="362">
        <f>IF(ISBLANK(INDEX('Policy Characteristics'!G:G,MATCH($C326,'Policy Characteristics'!$C:$C,0))),"",INDEX('Policy Characteristics'!G:G,MATCH($C326,'Policy Characteristics'!$C:$C,0)))</f>
        <v>0.95</v>
      </c>
      <c r="N326" s="362">
        <f>IF(ISBLANK(INDEX('Policy Characteristics'!H:H,MATCH($C326,'Policy Characteristics'!$C:$C,0))),"",INDEX('Policy Characteristics'!H:H,MATCH($C326,'Policy Characteristics'!$C:$C,0)))</f>
        <v>0.01</v>
      </c>
      <c r="O326" s="340" t="str">
        <f>IF(ISBLANK(INDEX('Policy Characteristics'!I:I,MATCH($C326,'Policy Characteristics'!$C:$C,0))),"",INDEX('Policy Characteristics'!I:I,MATCH($C326,'Policy Characteristics'!$C:$C,0)))</f>
        <v>% of construction cost</v>
      </c>
      <c r="P326" s="340"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6" s="340" t="str">
        <f>IF(ISBLANK(INDEX('Policy Characteristics'!K:K,MATCH($C326,'Policy Characteristics'!$C:$C,0))),"",INDEX('Policy Characteristics'!K:K,MATCH($C326,'Policy Characteristics'!$C:$C,0)))</f>
        <v>electricity-sector-main.html#subsidies</v>
      </c>
      <c r="R326" s="340" t="str">
        <f>IF(ISBLANK(INDEX('Policy Characteristics'!L:L,MATCH($C326,'Policy Characteristics'!$C:$C,0))),"",INDEX('Policy Characteristics'!L:L,MATCH($C326,'Policy Characteristics'!$C:$C,0)))</f>
        <v/>
      </c>
    </row>
    <row r="327" spans="1:18" s="2" customFormat="1" x14ac:dyDescent="0.25">
      <c r="A327" s="340" t="str">
        <f>IF(ISBLANK(INDEX('Policy Characteristics'!A:A,MATCH($C327,'Policy Characteristics'!$C:$C,0))),"",INDEX('Policy Characteristics'!A:A,MATCH($C327,'Policy Characteristics'!$C:$C,0)))</f>
        <v>Electricity Supply</v>
      </c>
      <c r="B327" s="340" t="str">
        <f>IF(ISBLANK(INDEX('Policy Characteristics'!B:B,MATCH($C327,'Policy Characteristics'!$C:$C,0))),"",INDEX('Policy Characteristics'!B:B,MATCH($C327,'Policy Characteristics'!$C:$C,0)))</f>
        <v>Subsidy for Capacity Construction</v>
      </c>
      <c r="C327" s="346" t="str">
        <f t="shared" si="26"/>
        <v>Perc Subsidy for Elec Capacity Construction</v>
      </c>
      <c r="D327" s="9" t="s">
        <v>79</v>
      </c>
      <c r="E327" s="55"/>
      <c r="F327" s="9" t="s">
        <v>93</v>
      </c>
      <c r="G327" s="9"/>
      <c r="H327" s="56">
        <v>517</v>
      </c>
      <c r="I327" s="9" t="s">
        <v>45</v>
      </c>
      <c r="J327" s="342" t="str">
        <f>IF(ISBLANK(INDEX('Policy Characteristics'!D:D,MATCH($C327,'Policy Characteristics'!$C:$C,0))),"",INDEX('Policy Characteristics'!D:D,MATCH($C327,'Policy Characteristics'!$C:$C,0)))</f>
        <v>Subsidy for Capacity Construction</v>
      </c>
      <c r="K327" s="340" t="str">
        <f>IF(ISBLANK(INDEX('Policy Characteristics'!E:E,MATCH($C327,'Policy Characteristics'!$C:$C,0))),"",INDEX('Policy Characteristics'!E:E,MATCH($C327,'Policy Characteristics'!$C:$C,0)))</f>
        <v>elec capacity construction subsidy</v>
      </c>
      <c r="L327" s="362">
        <f>IF(ISBLANK(INDEX('Policy Characteristics'!F:F,MATCH($C327,'Policy Characteristics'!$C:$C,0))),"",INDEX('Policy Characteristics'!F:F,MATCH($C327,'Policy Characteristics'!$C:$C,0)))</f>
        <v>0</v>
      </c>
      <c r="M327" s="362">
        <f>IF(ISBLANK(INDEX('Policy Characteristics'!G:G,MATCH($C327,'Policy Characteristics'!$C:$C,0))),"",INDEX('Policy Characteristics'!G:G,MATCH($C327,'Policy Characteristics'!$C:$C,0)))</f>
        <v>0.95</v>
      </c>
      <c r="N327" s="362">
        <f>IF(ISBLANK(INDEX('Policy Characteristics'!H:H,MATCH($C327,'Policy Characteristics'!$C:$C,0))),"",INDEX('Policy Characteristics'!H:H,MATCH($C327,'Policy Characteristics'!$C:$C,0)))</f>
        <v>0.01</v>
      </c>
      <c r="O327" s="340" t="str">
        <f>IF(ISBLANK(INDEX('Policy Characteristics'!I:I,MATCH($C327,'Policy Characteristics'!$C:$C,0))),"",INDEX('Policy Characteristics'!I:I,MATCH($C327,'Policy Characteristics'!$C:$C,0)))</f>
        <v>% of construction cost</v>
      </c>
      <c r="P327" s="340"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7" s="340" t="str">
        <f>IF(ISBLANK(INDEX('Policy Characteristics'!K:K,MATCH($C327,'Policy Characteristics'!$C:$C,0))),"",INDEX('Policy Characteristics'!K:K,MATCH($C327,'Policy Characteristics'!$C:$C,0)))</f>
        <v>electricity-sector-main.html#subsidies</v>
      </c>
      <c r="R327" s="340" t="str">
        <f>IF(ISBLANK(INDEX('Policy Characteristics'!L:L,MATCH($C327,'Policy Characteristics'!$C:$C,0))),"",INDEX('Policy Characteristics'!L:L,MATCH($C327,'Policy Characteristics'!$C:$C,0)))</f>
        <v/>
      </c>
    </row>
    <row r="328" spans="1:18" s="2" customFormat="1" x14ac:dyDescent="0.25">
      <c r="A328" s="340" t="str">
        <f>IF(ISBLANK(INDEX('Policy Characteristics'!A:A,MATCH($C328,'Policy Characteristics'!$C:$C,0))),"",INDEX('Policy Characteristics'!A:A,MATCH($C328,'Policy Characteristics'!$C:$C,0)))</f>
        <v>Electricity Supply</v>
      </c>
      <c r="B328" s="340" t="str">
        <f>IF(ISBLANK(INDEX('Policy Characteristics'!B:B,MATCH($C328,'Policy Characteristics'!$C:$C,0))),"",INDEX('Policy Characteristics'!B:B,MATCH($C328,'Policy Characteristics'!$C:$C,0)))</f>
        <v>Subsidy for Capacity Construction</v>
      </c>
      <c r="C328" s="346" t="str">
        <f t="shared" si="26"/>
        <v>Perc Subsidy for Elec Capacity Construction</v>
      </c>
      <c r="D328" s="9" t="s">
        <v>80</v>
      </c>
      <c r="E328" s="55"/>
      <c r="F328" s="9" t="s">
        <v>94</v>
      </c>
      <c r="G328" s="9"/>
      <c r="H328" s="56">
        <v>693</v>
      </c>
      <c r="I328" s="9" t="s">
        <v>46</v>
      </c>
      <c r="J328" s="342" t="str">
        <f>IF(ISBLANK(INDEX('Policy Characteristics'!D:D,MATCH($C328,'Policy Characteristics'!$C:$C,0))),"",INDEX('Policy Characteristics'!D:D,MATCH($C328,'Policy Characteristics'!$C:$C,0)))</f>
        <v>Subsidy for Capacity Construction</v>
      </c>
      <c r="K328" s="340" t="str">
        <f>IF(ISBLANK(INDEX('Policy Characteristics'!E:E,MATCH($C328,'Policy Characteristics'!$C:$C,0))),"",INDEX('Policy Characteristics'!E:E,MATCH($C328,'Policy Characteristics'!$C:$C,0)))</f>
        <v>elec capacity construction subsidy</v>
      </c>
      <c r="L328" s="362">
        <f>IF(ISBLANK(INDEX('Policy Characteristics'!F:F,MATCH($C328,'Policy Characteristics'!$C:$C,0))),"",INDEX('Policy Characteristics'!F:F,MATCH($C328,'Policy Characteristics'!$C:$C,0)))</f>
        <v>0</v>
      </c>
      <c r="M328" s="362">
        <f>IF(ISBLANK(INDEX('Policy Characteristics'!G:G,MATCH($C328,'Policy Characteristics'!$C:$C,0))),"",INDEX('Policy Characteristics'!G:G,MATCH($C328,'Policy Characteristics'!$C:$C,0)))</f>
        <v>0.95</v>
      </c>
      <c r="N328" s="362">
        <f>IF(ISBLANK(INDEX('Policy Characteristics'!H:H,MATCH($C328,'Policy Characteristics'!$C:$C,0))),"",INDEX('Policy Characteristics'!H:H,MATCH($C328,'Policy Characteristics'!$C:$C,0)))</f>
        <v>0.01</v>
      </c>
      <c r="O328" s="340" t="str">
        <f>IF(ISBLANK(INDEX('Policy Characteristics'!I:I,MATCH($C328,'Policy Characteristics'!$C:$C,0))),"",INDEX('Policy Characteristics'!I:I,MATCH($C328,'Policy Characteristics'!$C:$C,0)))</f>
        <v>% of construction cost</v>
      </c>
      <c r="P328" s="340"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8" s="340" t="str">
        <f>IF(ISBLANK(INDEX('Policy Characteristics'!K:K,MATCH($C328,'Policy Characteristics'!$C:$C,0))),"",INDEX('Policy Characteristics'!K:K,MATCH($C328,'Policy Characteristics'!$C:$C,0)))</f>
        <v>electricity-sector-main.html#subsidies</v>
      </c>
      <c r="R328" s="340" t="str">
        <f>IF(ISBLANK(INDEX('Policy Characteristics'!L:L,MATCH($C328,'Policy Characteristics'!$C:$C,0))),"",INDEX('Policy Characteristics'!L:L,MATCH($C328,'Policy Characteristics'!$C:$C,0)))</f>
        <v/>
      </c>
    </row>
    <row r="329" spans="1:18" s="2" customFormat="1" x14ac:dyDescent="0.25">
      <c r="A329" s="340" t="str">
        <f>IF(ISBLANK(INDEX('Policy Characteristics'!A:A,MATCH($C329,'Policy Characteristics'!$C:$C,0))),"",INDEX('Policy Characteristics'!A:A,MATCH($C329,'Policy Characteristics'!$C:$C,0)))</f>
        <v>Electricity Supply</v>
      </c>
      <c r="B329" s="340" t="str">
        <f>IF(ISBLANK(INDEX('Policy Characteristics'!B:B,MATCH($C329,'Policy Characteristics'!$C:$C,0))),"",INDEX('Policy Characteristics'!B:B,MATCH($C329,'Policy Characteristics'!$C:$C,0)))</f>
        <v>Subsidy for Capacity Construction</v>
      </c>
      <c r="C329" s="346" t="str">
        <f t="shared" si="26"/>
        <v>Perc Subsidy for Elec Capacity Construction</v>
      </c>
      <c r="D329" s="9" t="s">
        <v>471</v>
      </c>
      <c r="E329" s="55"/>
      <c r="F329" s="9" t="s">
        <v>474</v>
      </c>
      <c r="G329" s="9"/>
      <c r="H329" s="56">
        <v>518</v>
      </c>
      <c r="I329" s="9" t="s">
        <v>45</v>
      </c>
      <c r="J329" s="342" t="str">
        <f>IF(ISBLANK(INDEX('Policy Characteristics'!D:D,MATCH($C329,'Policy Characteristics'!$C:$C,0))),"",INDEX('Policy Characteristics'!D:D,MATCH($C329,'Policy Characteristics'!$C:$C,0)))</f>
        <v>Subsidy for Capacity Construction</v>
      </c>
      <c r="K329" s="340" t="str">
        <f>IF(ISBLANK(INDEX('Policy Characteristics'!E:E,MATCH($C329,'Policy Characteristics'!$C:$C,0))),"",INDEX('Policy Characteristics'!E:E,MATCH($C329,'Policy Characteristics'!$C:$C,0)))</f>
        <v>elec capacity construction subsidy</v>
      </c>
      <c r="L329" s="362">
        <f>IF(ISBLANK(INDEX('Policy Characteristics'!F:F,MATCH($C329,'Policy Characteristics'!$C:$C,0))),"",INDEX('Policy Characteristics'!F:F,MATCH($C329,'Policy Characteristics'!$C:$C,0)))</f>
        <v>0</v>
      </c>
      <c r="M329" s="362">
        <f>IF(ISBLANK(INDEX('Policy Characteristics'!G:G,MATCH($C329,'Policy Characteristics'!$C:$C,0))),"",INDEX('Policy Characteristics'!G:G,MATCH($C329,'Policy Characteristics'!$C:$C,0)))</f>
        <v>0.95</v>
      </c>
      <c r="N329" s="362">
        <f>IF(ISBLANK(INDEX('Policy Characteristics'!H:H,MATCH($C329,'Policy Characteristics'!$C:$C,0))),"",INDEX('Policy Characteristics'!H:H,MATCH($C329,'Policy Characteristics'!$C:$C,0)))</f>
        <v>0.01</v>
      </c>
      <c r="O329" s="340" t="str">
        <f>IF(ISBLANK(INDEX('Policy Characteristics'!I:I,MATCH($C329,'Policy Characteristics'!$C:$C,0))),"",INDEX('Policy Characteristics'!I:I,MATCH($C329,'Policy Characteristics'!$C:$C,0)))</f>
        <v>% of construction cost</v>
      </c>
      <c r="P329" s="340"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9" s="340" t="str">
        <f>IF(ISBLANK(INDEX('Policy Characteristics'!K:K,MATCH($C329,'Policy Characteristics'!$C:$C,0))),"",INDEX('Policy Characteristics'!K:K,MATCH($C329,'Policy Characteristics'!$C:$C,0)))</f>
        <v>electricity-sector-main.html#subsidies</v>
      </c>
      <c r="R329" s="340" t="str">
        <f>IF(ISBLANK(INDEX('Policy Characteristics'!L:L,MATCH($C329,'Policy Characteristics'!$C:$C,0))),"",INDEX('Policy Characteristics'!L:L,MATCH($C329,'Policy Characteristics'!$C:$C,0)))</f>
        <v/>
      </c>
    </row>
    <row r="330" spans="1:18" s="2" customFormat="1" x14ac:dyDescent="0.25">
      <c r="A330" s="340" t="str">
        <f>IF(ISBLANK(INDEX('Policy Characteristics'!A:A,MATCH($C330,'Policy Characteristics'!$C:$C,0))),"",INDEX('Policy Characteristics'!A:A,MATCH($C330,'Policy Characteristics'!$C:$C,0)))</f>
        <v>Electricity Supply</v>
      </c>
      <c r="B330" s="340" t="str">
        <f>IF(ISBLANK(INDEX('Policy Characteristics'!B:B,MATCH($C330,'Policy Characteristics'!$C:$C,0))),"",INDEX('Policy Characteristics'!B:B,MATCH($C330,'Policy Characteristics'!$C:$C,0)))</f>
        <v>Subsidy for Capacity Construction</v>
      </c>
      <c r="C330" s="346" t="str">
        <f t="shared" si="26"/>
        <v>Perc Subsidy for Elec Capacity Construction</v>
      </c>
      <c r="D330" s="9" t="s">
        <v>81</v>
      </c>
      <c r="E330" s="55"/>
      <c r="F330" s="9" t="s">
        <v>95</v>
      </c>
      <c r="G330" s="9"/>
      <c r="H330" s="56">
        <v>519</v>
      </c>
      <c r="I330" s="9" t="s">
        <v>45</v>
      </c>
      <c r="J330" s="342" t="str">
        <f>IF(ISBLANK(INDEX('Policy Characteristics'!D:D,MATCH($C330,'Policy Characteristics'!$C:$C,0))),"",INDEX('Policy Characteristics'!D:D,MATCH($C330,'Policy Characteristics'!$C:$C,0)))</f>
        <v>Subsidy for Capacity Construction</v>
      </c>
      <c r="K330" s="340" t="str">
        <f>IF(ISBLANK(INDEX('Policy Characteristics'!E:E,MATCH($C330,'Policy Characteristics'!$C:$C,0))),"",INDEX('Policy Characteristics'!E:E,MATCH($C330,'Policy Characteristics'!$C:$C,0)))</f>
        <v>elec capacity construction subsidy</v>
      </c>
      <c r="L330" s="362">
        <f>IF(ISBLANK(INDEX('Policy Characteristics'!F:F,MATCH($C330,'Policy Characteristics'!$C:$C,0))),"",INDEX('Policy Characteristics'!F:F,MATCH($C330,'Policy Characteristics'!$C:$C,0)))</f>
        <v>0</v>
      </c>
      <c r="M330" s="362">
        <f>IF(ISBLANK(INDEX('Policy Characteristics'!G:G,MATCH($C330,'Policy Characteristics'!$C:$C,0))),"",INDEX('Policy Characteristics'!G:G,MATCH($C330,'Policy Characteristics'!$C:$C,0)))</f>
        <v>0.95</v>
      </c>
      <c r="N330" s="362">
        <f>IF(ISBLANK(INDEX('Policy Characteristics'!H:H,MATCH($C330,'Policy Characteristics'!$C:$C,0))),"",INDEX('Policy Characteristics'!H:H,MATCH($C330,'Policy Characteristics'!$C:$C,0)))</f>
        <v>0.01</v>
      </c>
      <c r="O330" s="340" t="str">
        <f>IF(ISBLANK(INDEX('Policy Characteristics'!I:I,MATCH($C330,'Policy Characteristics'!$C:$C,0))),"",INDEX('Policy Characteristics'!I:I,MATCH($C330,'Policy Characteristics'!$C:$C,0)))</f>
        <v>% of construction cost</v>
      </c>
      <c r="P330" s="340"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0" s="340" t="str">
        <f>IF(ISBLANK(INDEX('Policy Characteristics'!K:K,MATCH($C330,'Policy Characteristics'!$C:$C,0))),"",INDEX('Policy Characteristics'!K:K,MATCH($C330,'Policy Characteristics'!$C:$C,0)))</f>
        <v>electricity-sector-main.html#subsidies</v>
      </c>
      <c r="R330" s="340" t="str">
        <f>IF(ISBLANK(INDEX('Policy Characteristics'!L:L,MATCH($C330,'Policy Characteristics'!$C:$C,0))),"",INDEX('Policy Characteristics'!L:L,MATCH($C330,'Policy Characteristics'!$C:$C,0)))</f>
        <v/>
      </c>
    </row>
    <row r="331" spans="1:18" s="2" customFormat="1" x14ac:dyDescent="0.25">
      <c r="A331" s="340" t="str">
        <f>IF(ISBLANK(INDEX('Policy Characteristics'!A:A,MATCH($C331,'Policy Characteristics'!$C:$C,0))),"",INDEX('Policy Characteristics'!A:A,MATCH($C331,'Policy Characteristics'!$C:$C,0)))</f>
        <v>Electricity Supply</v>
      </c>
      <c r="B331" s="340" t="str">
        <f>IF(ISBLANK(INDEX('Policy Characteristics'!B:B,MATCH($C331,'Policy Characteristics'!$C:$C,0))),"",INDEX('Policy Characteristics'!B:B,MATCH($C331,'Policy Characteristics'!$C:$C,0)))</f>
        <v>Subsidy for Capacity Construction</v>
      </c>
      <c r="C331" s="346" t="str">
        <f t="shared" si="26"/>
        <v>Perc Subsidy for Elec Capacity Construction</v>
      </c>
      <c r="D331" s="9" t="s">
        <v>82</v>
      </c>
      <c r="E331" s="55"/>
      <c r="F331" s="9" t="s">
        <v>96</v>
      </c>
      <c r="G331" s="9"/>
      <c r="H331" s="56">
        <v>520</v>
      </c>
      <c r="I331" s="9" t="s">
        <v>45</v>
      </c>
      <c r="J331" s="342" t="str">
        <f>IF(ISBLANK(INDEX('Policy Characteristics'!D:D,MATCH($C331,'Policy Characteristics'!$C:$C,0))),"",INDEX('Policy Characteristics'!D:D,MATCH($C331,'Policy Characteristics'!$C:$C,0)))</f>
        <v>Subsidy for Capacity Construction</v>
      </c>
      <c r="K331" s="340" t="str">
        <f>IF(ISBLANK(INDEX('Policy Characteristics'!E:E,MATCH($C331,'Policy Characteristics'!$C:$C,0))),"",INDEX('Policy Characteristics'!E:E,MATCH($C331,'Policy Characteristics'!$C:$C,0)))</f>
        <v>elec capacity construction subsidy</v>
      </c>
      <c r="L331" s="362">
        <f>IF(ISBLANK(INDEX('Policy Characteristics'!F:F,MATCH($C331,'Policy Characteristics'!$C:$C,0))),"",INDEX('Policy Characteristics'!F:F,MATCH($C331,'Policy Characteristics'!$C:$C,0)))</f>
        <v>0</v>
      </c>
      <c r="M331" s="362">
        <f>IF(ISBLANK(INDEX('Policy Characteristics'!G:G,MATCH($C331,'Policy Characteristics'!$C:$C,0))),"",INDEX('Policy Characteristics'!G:G,MATCH($C331,'Policy Characteristics'!$C:$C,0)))</f>
        <v>0.95</v>
      </c>
      <c r="N331" s="362">
        <f>IF(ISBLANK(INDEX('Policy Characteristics'!H:H,MATCH($C331,'Policy Characteristics'!$C:$C,0))),"",INDEX('Policy Characteristics'!H:H,MATCH($C331,'Policy Characteristics'!$C:$C,0)))</f>
        <v>0.01</v>
      </c>
      <c r="O331" s="340" t="str">
        <f>IF(ISBLANK(INDEX('Policy Characteristics'!I:I,MATCH($C331,'Policy Characteristics'!$C:$C,0))),"",INDEX('Policy Characteristics'!I:I,MATCH($C331,'Policy Characteristics'!$C:$C,0)))</f>
        <v>% of construction cost</v>
      </c>
      <c r="P331" s="340"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1" s="340" t="str">
        <f>IF(ISBLANK(INDEX('Policy Characteristics'!K:K,MATCH($C331,'Policy Characteristics'!$C:$C,0))),"",INDEX('Policy Characteristics'!K:K,MATCH($C331,'Policy Characteristics'!$C:$C,0)))</f>
        <v>electricity-sector-main.html#subsidies</v>
      </c>
      <c r="R331" s="340" t="str">
        <f>IF(ISBLANK(INDEX('Policy Characteristics'!L:L,MATCH($C331,'Policy Characteristics'!$C:$C,0))),"",INDEX('Policy Characteristics'!L:L,MATCH($C331,'Policy Characteristics'!$C:$C,0)))</f>
        <v/>
      </c>
    </row>
    <row r="332" spans="1:18" s="2" customFormat="1" x14ac:dyDescent="0.25">
      <c r="A332" s="340" t="str">
        <f>IF(ISBLANK(INDEX('Policy Characteristics'!A:A,MATCH($C332,'Policy Characteristics'!$C:$C,0))),"",INDEX('Policy Characteristics'!A:A,MATCH($C332,'Policy Characteristics'!$C:$C,0)))</f>
        <v>Electricity Supply</v>
      </c>
      <c r="B332" s="340" t="str">
        <f>IF(ISBLANK(INDEX('Policy Characteristics'!B:B,MATCH($C332,'Policy Characteristics'!$C:$C,0))),"",INDEX('Policy Characteristics'!B:B,MATCH($C332,'Policy Characteristics'!$C:$C,0)))</f>
        <v>Subsidy for Capacity Construction</v>
      </c>
      <c r="C332" s="346" t="str">
        <f t="shared" si="26"/>
        <v>Perc Subsidy for Elec Capacity Construction</v>
      </c>
      <c r="D332" s="9" t="s">
        <v>83</v>
      </c>
      <c r="E332" s="55"/>
      <c r="F332" s="9" t="s">
        <v>97</v>
      </c>
      <c r="G332" s="9"/>
      <c r="H332" s="56">
        <v>521</v>
      </c>
      <c r="I332" s="9" t="s">
        <v>45</v>
      </c>
      <c r="J332" s="342" t="str">
        <f>IF(ISBLANK(INDEX('Policy Characteristics'!D:D,MATCH($C332,'Policy Characteristics'!$C:$C,0))),"",INDEX('Policy Characteristics'!D:D,MATCH($C332,'Policy Characteristics'!$C:$C,0)))</f>
        <v>Subsidy for Capacity Construction</v>
      </c>
      <c r="K332" s="340" t="str">
        <f>IF(ISBLANK(INDEX('Policy Characteristics'!E:E,MATCH($C332,'Policy Characteristics'!$C:$C,0))),"",INDEX('Policy Characteristics'!E:E,MATCH($C332,'Policy Characteristics'!$C:$C,0)))</f>
        <v>elec capacity construction subsidy</v>
      </c>
      <c r="L332" s="362">
        <f>IF(ISBLANK(INDEX('Policy Characteristics'!F:F,MATCH($C332,'Policy Characteristics'!$C:$C,0))),"",INDEX('Policy Characteristics'!F:F,MATCH($C332,'Policy Characteristics'!$C:$C,0)))</f>
        <v>0</v>
      </c>
      <c r="M332" s="362">
        <f>IF(ISBLANK(INDEX('Policy Characteristics'!G:G,MATCH($C332,'Policy Characteristics'!$C:$C,0))),"",INDEX('Policy Characteristics'!G:G,MATCH($C332,'Policy Characteristics'!$C:$C,0)))</f>
        <v>0.95</v>
      </c>
      <c r="N332" s="362">
        <f>IF(ISBLANK(INDEX('Policy Characteristics'!H:H,MATCH($C332,'Policy Characteristics'!$C:$C,0))),"",INDEX('Policy Characteristics'!H:H,MATCH($C332,'Policy Characteristics'!$C:$C,0)))</f>
        <v>0.01</v>
      </c>
      <c r="O332" s="340" t="str">
        <f>IF(ISBLANK(INDEX('Policy Characteristics'!I:I,MATCH($C332,'Policy Characteristics'!$C:$C,0))),"",INDEX('Policy Characteristics'!I:I,MATCH($C332,'Policy Characteristics'!$C:$C,0)))</f>
        <v>% of construction cost</v>
      </c>
      <c r="P332" s="340"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2" s="340" t="str">
        <f>IF(ISBLANK(INDEX('Policy Characteristics'!K:K,MATCH($C332,'Policy Characteristics'!$C:$C,0))),"",INDEX('Policy Characteristics'!K:K,MATCH($C332,'Policy Characteristics'!$C:$C,0)))</f>
        <v>electricity-sector-main.html#subsidies</v>
      </c>
      <c r="R332" s="340" t="str">
        <f>IF(ISBLANK(INDEX('Policy Characteristics'!L:L,MATCH($C332,'Policy Characteristics'!$C:$C,0))),"",INDEX('Policy Characteristics'!L:L,MATCH($C332,'Policy Characteristics'!$C:$C,0)))</f>
        <v/>
      </c>
    </row>
    <row r="333" spans="1:18" s="2" customFormat="1" x14ac:dyDescent="0.25">
      <c r="A333" s="340" t="str">
        <f>IF(ISBLANK(INDEX('Policy Characteristics'!A:A,MATCH($C333,'Policy Characteristics'!$C:$C,0))),"",INDEX('Policy Characteristics'!A:A,MATCH($C333,'Policy Characteristics'!$C:$C,0)))</f>
        <v>Electricity Supply</v>
      </c>
      <c r="B333" s="340" t="str">
        <f>IF(ISBLANK(INDEX('Policy Characteristics'!B:B,MATCH($C333,'Policy Characteristics'!$C:$C,0))),"",INDEX('Policy Characteristics'!B:B,MATCH($C333,'Policy Characteristics'!$C:$C,0)))</f>
        <v>Subsidy for Capacity Construction</v>
      </c>
      <c r="C333" s="346" t="str">
        <f t="shared" si="26"/>
        <v>Perc Subsidy for Elec Capacity Construction</v>
      </c>
      <c r="D333" s="9" t="s">
        <v>467</v>
      </c>
      <c r="E333" s="55"/>
      <c r="F333" s="9" t="s">
        <v>466</v>
      </c>
      <c r="G333" s="9"/>
      <c r="H333" s="56">
        <v>694</v>
      </c>
      <c r="I333" s="9" t="s">
        <v>46</v>
      </c>
      <c r="J333" s="342" t="str">
        <f>IF(ISBLANK(INDEX('Policy Characteristics'!D:D,MATCH($C333,'Policy Characteristics'!$C:$C,0))),"",INDEX('Policy Characteristics'!D:D,MATCH($C333,'Policy Characteristics'!$C:$C,0)))</f>
        <v>Subsidy for Capacity Construction</v>
      </c>
      <c r="K333" s="340" t="str">
        <f>IF(ISBLANK(INDEX('Policy Characteristics'!E:E,MATCH($C333,'Policy Characteristics'!$C:$C,0))),"",INDEX('Policy Characteristics'!E:E,MATCH($C333,'Policy Characteristics'!$C:$C,0)))</f>
        <v>elec capacity construction subsidy</v>
      </c>
      <c r="L333" s="362">
        <f>IF(ISBLANK(INDEX('Policy Characteristics'!F:F,MATCH($C333,'Policy Characteristics'!$C:$C,0))),"",INDEX('Policy Characteristics'!F:F,MATCH($C333,'Policy Characteristics'!$C:$C,0)))</f>
        <v>0</v>
      </c>
      <c r="M333" s="362">
        <f>IF(ISBLANK(INDEX('Policy Characteristics'!G:G,MATCH($C333,'Policy Characteristics'!$C:$C,0))),"",INDEX('Policy Characteristics'!G:G,MATCH($C333,'Policy Characteristics'!$C:$C,0)))</f>
        <v>0.95</v>
      </c>
      <c r="N333" s="362">
        <f>IF(ISBLANK(INDEX('Policy Characteristics'!H:H,MATCH($C333,'Policy Characteristics'!$C:$C,0))),"",INDEX('Policy Characteristics'!H:H,MATCH($C333,'Policy Characteristics'!$C:$C,0)))</f>
        <v>0.01</v>
      </c>
      <c r="O333" s="340" t="str">
        <f>IF(ISBLANK(INDEX('Policy Characteristics'!I:I,MATCH($C333,'Policy Characteristics'!$C:$C,0))),"",INDEX('Policy Characteristics'!I:I,MATCH($C333,'Policy Characteristics'!$C:$C,0)))</f>
        <v>% of construction cost</v>
      </c>
      <c r="P333" s="340"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3" s="340" t="str">
        <f>IF(ISBLANK(INDEX('Policy Characteristics'!K:K,MATCH($C333,'Policy Characteristics'!$C:$C,0))),"",INDEX('Policy Characteristics'!K:K,MATCH($C333,'Policy Characteristics'!$C:$C,0)))</f>
        <v>electricity-sector-main.html#subsidies</v>
      </c>
      <c r="R333" s="340" t="str">
        <f>IF(ISBLANK(INDEX('Policy Characteristics'!L:L,MATCH($C333,'Policy Characteristics'!$C:$C,0))),"",INDEX('Policy Characteristics'!L:L,MATCH($C333,'Policy Characteristics'!$C:$C,0)))</f>
        <v/>
      </c>
    </row>
    <row r="334" spans="1:18" s="2" customFormat="1" x14ac:dyDescent="0.25">
      <c r="A334" s="340" t="str">
        <f>IF(ISBLANK(INDEX('Policy Characteristics'!A:A,MATCH($C334,'Policy Characteristics'!$C:$C,0))),"",INDEX('Policy Characteristics'!A:A,MATCH($C334,'Policy Characteristics'!$C:$C,0)))</f>
        <v>Electricity Supply</v>
      </c>
      <c r="B334" s="340" t="str">
        <f>IF(ISBLANK(INDEX('Policy Characteristics'!B:B,MATCH($C334,'Policy Characteristics'!$C:$C,0))),"",INDEX('Policy Characteristics'!B:B,MATCH($C334,'Policy Characteristics'!$C:$C,0)))</f>
        <v>Subsidy for Capacity Construction</v>
      </c>
      <c r="C334" s="346" t="str">
        <f t="shared" si="26"/>
        <v>Perc Subsidy for Elec Capacity Construction</v>
      </c>
      <c r="D334" s="9" t="s">
        <v>476</v>
      </c>
      <c r="E334" s="55"/>
      <c r="F334" s="9" t="s">
        <v>477</v>
      </c>
      <c r="G334" s="9"/>
      <c r="H334" s="56">
        <v>522</v>
      </c>
      <c r="I334" s="9" t="s">
        <v>45</v>
      </c>
      <c r="J334" s="342" t="str">
        <f>IF(ISBLANK(INDEX('Policy Characteristics'!D:D,MATCH($C334,'Policy Characteristics'!$C:$C,0))),"",INDEX('Policy Characteristics'!D:D,MATCH($C334,'Policy Characteristics'!$C:$C,0)))</f>
        <v>Subsidy for Capacity Construction</v>
      </c>
      <c r="K334" s="340" t="str">
        <f>IF(ISBLANK(INDEX('Policy Characteristics'!E:E,MATCH($C334,'Policy Characteristics'!$C:$C,0))),"",INDEX('Policy Characteristics'!E:E,MATCH($C334,'Policy Characteristics'!$C:$C,0)))</f>
        <v>elec capacity construction subsidy</v>
      </c>
      <c r="L334" s="362">
        <f>IF(ISBLANK(INDEX('Policy Characteristics'!F:F,MATCH($C334,'Policy Characteristics'!$C:$C,0))),"",INDEX('Policy Characteristics'!F:F,MATCH($C334,'Policy Characteristics'!$C:$C,0)))</f>
        <v>0</v>
      </c>
      <c r="M334" s="362">
        <f>IF(ISBLANK(INDEX('Policy Characteristics'!G:G,MATCH($C334,'Policy Characteristics'!$C:$C,0))),"",INDEX('Policy Characteristics'!G:G,MATCH($C334,'Policy Characteristics'!$C:$C,0)))</f>
        <v>0.95</v>
      </c>
      <c r="N334" s="362">
        <f>IF(ISBLANK(INDEX('Policy Characteristics'!H:H,MATCH($C334,'Policy Characteristics'!$C:$C,0))),"",INDEX('Policy Characteristics'!H:H,MATCH($C334,'Policy Characteristics'!$C:$C,0)))</f>
        <v>0.01</v>
      </c>
      <c r="O334" s="340" t="str">
        <f>IF(ISBLANK(INDEX('Policy Characteristics'!I:I,MATCH($C334,'Policy Characteristics'!$C:$C,0))),"",INDEX('Policy Characteristics'!I:I,MATCH($C334,'Policy Characteristics'!$C:$C,0)))</f>
        <v>% of construction cost</v>
      </c>
      <c r="P334" s="340"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4" s="340" t="str">
        <f>IF(ISBLANK(INDEX('Policy Characteristics'!K:K,MATCH($C334,'Policy Characteristics'!$C:$C,0))),"",INDEX('Policy Characteristics'!K:K,MATCH($C334,'Policy Characteristics'!$C:$C,0)))</f>
        <v>electricity-sector-main.html#subsidies</v>
      </c>
      <c r="R334" s="340" t="str">
        <f>IF(ISBLANK(INDEX('Policy Characteristics'!L:L,MATCH($C334,'Policy Characteristics'!$C:$C,0))),"",INDEX('Policy Characteristics'!L:L,MATCH($C334,'Policy Characteristics'!$C:$C,0)))</f>
        <v/>
      </c>
    </row>
    <row r="335" spans="1:18" s="2" customFormat="1" x14ac:dyDescent="0.25">
      <c r="A335" s="340" t="str">
        <f>IF(ISBLANK(INDEX('Policy Characteristics'!A:A,MATCH($C335,'Policy Characteristics'!$C:$C,0))),"",INDEX('Policy Characteristics'!A:A,MATCH($C335,'Policy Characteristics'!$C:$C,0)))</f>
        <v>Electricity Supply</v>
      </c>
      <c r="B335" s="340" t="str">
        <f>IF(ISBLANK(INDEX('Policy Characteristics'!B:B,MATCH($C335,'Policy Characteristics'!$C:$C,0))),"",INDEX('Policy Characteristics'!B:B,MATCH($C335,'Policy Characteristics'!$C:$C,0)))</f>
        <v>Subsidy for Capacity Construction</v>
      </c>
      <c r="C335" s="346" t="str">
        <f t="shared" si="26"/>
        <v>Perc Subsidy for Elec Capacity Construction</v>
      </c>
      <c r="D335" s="9" t="s">
        <v>2843</v>
      </c>
      <c r="E335" s="53"/>
      <c r="F335" s="9" t="s">
        <v>2523</v>
      </c>
      <c r="G335" s="9"/>
      <c r="H335" s="56">
        <v>695</v>
      </c>
      <c r="I335" s="9" t="s">
        <v>46</v>
      </c>
      <c r="J335" s="342" t="str">
        <f>IF(ISBLANK(INDEX('Policy Characteristics'!D:D,MATCH($C335,'Policy Characteristics'!$C:$C,0))),"",INDEX('Policy Characteristics'!D:D,MATCH($C335,'Policy Characteristics'!$C:$C,0)))</f>
        <v>Subsidy for Capacity Construction</v>
      </c>
      <c r="K335" s="340" t="str">
        <f>IF(ISBLANK(INDEX('Policy Characteristics'!E:E,MATCH($C335,'Policy Characteristics'!$C:$C,0))),"",INDEX('Policy Characteristics'!E:E,MATCH($C335,'Policy Characteristics'!$C:$C,0)))</f>
        <v>elec capacity construction subsidy</v>
      </c>
      <c r="L335" s="362">
        <f>IF(ISBLANK(INDEX('Policy Characteristics'!F:F,MATCH($C335,'Policy Characteristics'!$C:$C,0))),"",INDEX('Policy Characteristics'!F:F,MATCH($C335,'Policy Characteristics'!$C:$C,0)))</f>
        <v>0</v>
      </c>
      <c r="M335" s="362">
        <f>IF(ISBLANK(INDEX('Policy Characteristics'!G:G,MATCH($C335,'Policy Characteristics'!$C:$C,0))),"",INDEX('Policy Characteristics'!G:G,MATCH($C335,'Policy Characteristics'!$C:$C,0)))</f>
        <v>0.95</v>
      </c>
      <c r="N335" s="362">
        <f>IF(ISBLANK(INDEX('Policy Characteristics'!H:H,MATCH($C335,'Policy Characteristics'!$C:$C,0))),"",INDEX('Policy Characteristics'!H:H,MATCH($C335,'Policy Characteristics'!$C:$C,0)))</f>
        <v>0.01</v>
      </c>
      <c r="O335" s="340" t="str">
        <f>IF(ISBLANK(INDEX('Policy Characteristics'!I:I,MATCH($C335,'Policy Characteristics'!$C:$C,0))),"",INDEX('Policy Characteristics'!I:I,MATCH($C335,'Policy Characteristics'!$C:$C,0)))</f>
        <v>% of construction cost</v>
      </c>
      <c r="P335" s="340"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5" s="340" t="str">
        <f>IF(ISBLANK(INDEX('Policy Characteristics'!K:K,MATCH($C335,'Policy Characteristics'!$C:$C,0))),"",INDEX('Policy Characteristics'!K:K,MATCH($C335,'Policy Characteristics'!$C:$C,0)))</f>
        <v>electricity-sector-main.html#subsidies</v>
      </c>
      <c r="R335" s="340" t="str">
        <f>IF(ISBLANK(INDEX('Policy Characteristics'!L:L,MATCH($C335,'Policy Characteristics'!$C:$C,0))),"",INDEX('Policy Characteristics'!L:L,MATCH($C335,'Policy Characteristics'!$C:$C,0)))</f>
        <v/>
      </c>
    </row>
    <row r="336" spans="1:18" s="2" customFormat="1" ht="30" x14ac:dyDescent="0.25">
      <c r="A336" s="340" t="str">
        <f>IF(ISBLANK(INDEX('Policy Characteristics'!A:A,MATCH($C336,'Policy Characteristics'!$C:$C,0))),"",INDEX('Policy Characteristics'!A:A,MATCH($C336,'Policy Characteristics'!$C:$C,0)))</f>
        <v>Electricity Supply</v>
      </c>
      <c r="B336" s="340" t="str">
        <f>IF(ISBLANK(INDEX('Policy Characteristics'!B:B,MATCH($C336,'Policy Characteristics'!$C:$C,0))),"",INDEX('Policy Characteristics'!B:B,MATCH($C336,'Policy Characteristics'!$C:$C,0)))</f>
        <v>Subsidy for Capacity Construction</v>
      </c>
      <c r="C336" s="346" t="str">
        <f t="shared" si="26"/>
        <v>Perc Subsidy for Elec Capacity Construction</v>
      </c>
      <c r="D336" s="9" t="s">
        <v>2844</v>
      </c>
      <c r="E336" s="53"/>
      <c r="F336" s="9" t="s">
        <v>2671</v>
      </c>
      <c r="G336" s="9"/>
      <c r="H336" s="56">
        <v>696</v>
      </c>
      <c r="I336" s="9" t="s">
        <v>46</v>
      </c>
      <c r="J336" s="342" t="str">
        <f>IF(ISBLANK(INDEX('Policy Characteristics'!D:D,MATCH($C336,'Policy Characteristics'!$C:$C,0))),"",INDEX('Policy Characteristics'!D:D,MATCH($C336,'Policy Characteristics'!$C:$C,0)))</f>
        <v>Subsidy for Capacity Construction</v>
      </c>
      <c r="K336" s="340" t="str">
        <f>IF(ISBLANK(INDEX('Policy Characteristics'!E:E,MATCH($C336,'Policy Characteristics'!$C:$C,0))),"",INDEX('Policy Characteristics'!E:E,MATCH($C336,'Policy Characteristics'!$C:$C,0)))</f>
        <v>elec capacity construction subsidy</v>
      </c>
      <c r="L336" s="362">
        <f>IF(ISBLANK(INDEX('Policy Characteristics'!F:F,MATCH($C336,'Policy Characteristics'!$C:$C,0))),"",INDEX('Policy Characteristics'!F:F,MATCH($C336,'Policy Characteristics'!$C:$C,0)))</f>
        <v>0</v>
      </c>
      <c r="M336" s="362">
        <f>IF(ISBLANK(INDEX('Policy Characteristics'!G:G,MATCH($C336,'Policy Characteristics'!$C:$C,0))),"",INDEX('Policy Characteristics'!G:G,MATCH($C336,'Policy Characteristics'!$C:$C,0)))</f>
        <v>0.95</v>
      </c>
      <c r="N336" s="362">
        <f>IF(ISBLANK(INDEX('Policy Characteristics'!H:H,MATCH($C336,'Policy Characteristics'!$C:$C,0))),"",INDEX('Policy Characteristics'!H:H,MATCH($C336,'Policy Characteristics'!$C:$C,0)))</f>
        <v>0.01</v>
      </c>
      <c r="O336" s="340" t="str">
        <f>IF(ISBLANK(INDEX('Policy Characteristics'!I:I,MATCH($C336,'Policy Characteristics'!$C:$C,0))),"",INDEX('Policy Characteristics'!I:I,MATCH($C336,'Policy Characteristics'!$C:$C,0)))</f>
        <v>% of construction cost</v>
      </c>
      <c r="P336" s="340"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6" s="340" t="str">
        <f>IF(ISBLANK(INDEX('Policy Characteristics'!K:K,MATCH($C336,'Policy Characteristics'!$C:$C,0))),"",INDEX('Policy Characteristics'!K:K,MATCH($C336,'Policy Characteristics'!$C:$C,0)))</f>
        <v>electricity-sector-main.html#subsidies</v>
      </c>
      <c r="R336" s="340" t="str">
        <f>IF(ISBLANK(INDEX('Policy Characteristics'!L:L,MATCH($C336,'Policy Characteristics'!$C:$C,0))),"",INDEX('Policy Characteristics'!L:L,MATCH($C336,'Policy Characteristics'!$C:$C,0)))</f>
        <v/>
      </c>
    </row>
    <row r="337" spans="1:18" s="2" customFormat="1" ht="30" x14ac:dyDescent="0.25">
      <c r="A337" s="340" t="str">
        <f>IF(ISBLANK(INDEX('Policy Characteristics'!A:A,MATCH($C337,'Policy Characteristics'!$C:$C,0))),"",INDEX('Policy Characteristics'!A:A,MATCH($C337,'Policy Characteristics'!$C:$C,0)))</f>
        <v>Electricity Supply</v>
      </c>
      <c r="B337" s="340" t="str">
        <f>IF(ISBLANK(INDEX('Policy Characteristics'!B:B,MATCH($C337,'Policy Characteristics'!$C:$C,0))),"",INDEX('Policy Characteristics'!B:B,MATCH($C337,'Policy Characteristics'!$C:$C,0)))</f>
        <v>Subsidy for Capacity Construction</v>
      </c>
      <c r="C337" s="346" t="str">
        <f t="shared" si="26"/>
        <v>Perc Subsidy for Elec Capacity Construction</v>
      </c>
      <c r="D337" s="9" t="s">
        <v>2845</v>
      </c>
      <c r="E337" s="53"/>
      <c r="F337" s="9" t="s">
        <v>2525</v>
      </c>
      <c r="G337" s="9"/>
      <c r="H337" s="56">
        <v>697</v>
      </c>
      <c r="I337" s="9" t="s">
        <v>46</v>
      </c>
      <c r="J337" s="342" t="str">
        <f>IF(ISBLANK(INDEX('Policy Characteristics'!D:D,MATCH($C337,'Policy Characteristics'!$C:$C,0))),"",INDEX('Policy Characteristics'!D:D,MATCH($C337,'Policy Characteristics'!$C:$C,0)))</f>
        <v>Subsidy for Capacity Construction</v>
      </c>
      <c r="K337" s="340" t="str">
        <f>IF(ISBLANK(INDEX('Policy Characteristics'!E:E,MATCH($C337,'Policy Characteristics'!$C:$C,0))),"",INDEX('Policy Characteristics'!E:E,MATCH($C337,'Policy Characteristics'!$C:$C,0)))</f>
        <v>elec capacity construction subsidy</v>
      </c>
      <c r="L337" s="362">
        <f>IF(ISBLANK(INDEX('Policy Characteristics'!F:F,MATCH($C337,'Policy Characteristics'!$C:$C,0))),"",INDEX('Policy Characteristics'!F:F,MATCH($C337,'Policy Characteristics'!$C:$C,0)))</f>
        <v>0</v>
      </c>
      <c r="M337" s="362">
        <f>IF(ISBLANK(INDEX('Policy Characteristics'!G:G,MATCH($C337,'Policy Characteristics'!$C:$C,0))),"",INDEX('Policy Characteristics'!G:G,MATCH($C337,'Policy Characteristics'!$C:$C,0)))</f>
        <v>0.95</v>
      </c>
      <c r="N337" s="362">
        <f>IF(ISBLANK(INDEX('Policy Characteristics'!H:H,MATCH($C337,'Policy Characteristics'!$C:$C,0))),"",INDEX('Policy Characteristics'!H:H,MATCH($C337,'Policy Characteristics'!$C:$C,0)))</f>
        <v>0.01</v>
      </c>
      <c r="O337" s="340" t="str">
        <f>IF(ISBLANK(INDEX('Policy Characteristics'!I:I,MATCH($C337,'Policy Characteristics'!$C:$C,0))),"",INDEX('Policy Characteristics'!I:I,MATCH($C337,'Policy Characteristics'!$C:$C,0)))</f>
        <v>% of construction cost</v>
      </c>
      <c r="P337" s="340"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7" s="340" t="str">
        <f>IF(ISBLANK(INDEX('Policy Characteristics'!K:K,MATCH($C337,'Policy Characteristics'!$C:$C,0))),"",INDEX('Policy Characteristics'!K:K,MATCH($C337,'Policy Characteristics'!$C:$C,0)))</f>
        <v>electricity-sector-main.html#subsidies</v>
      </c>
      <c r="R337" s="340" t="str">
        <f>IF(ISBLANK(INDEX('Policy Characteristics'!L:L,MATCH($C337,'Policy Characteristics'!$C:$C,0))),"",INDEX('Policy Characteristics'!L:L,MATCH($C337,'Policy Characteristics'!$C:$C,0)))</f>
        <v/>
      </c>
    </row>
    <row r="338" spans="1:18" s="5" customFormat="1" x14ac:dyDescent="0.25">
      <c r="A338" s="340" t="str">
        <f>IF(ISBLANK(INDEX('Policy Characteristics'!A:A,MATCH($C338,'Policy Characteristics'!$C:$C,0))),"",INDEX('Policy Characteristics'!A:A,MATCH($C338,'Policy Characteristics'!$C:$C,0)))</f>
        <v>Electricity Supply</v>
      </c>
      <c r="B338" s="340" t="str">
        <f>IF(ISBLANK(INDEX('Policy Characteristics'!B:B,MATCH($C338,'Policy Characteristics'!$C:$C,0))),"",INDEX('Policy Characteristics'!B:B,MATCH($C338,'Policy Characteristics'!$C:$C,0)))</f>
        <v>Subsidy for Electricity Production</v>
      </c>
      <c r="C338" s="345" t="s">
        <v>136</v>
      </c>
      <c r="D338" s="53" t="s">
        <v>470</v>
      </c>
      <c r="E338" s="53"/>
      <c r="F338" s="9" t="s">
        <v>469</v>
      </c>
      <c r="G338" s="53"/>
      <c r="H338" s="56">
        <v>698</v>
      </c>
      <c r="I338" s="9" t="s">
        <v>46</v>
      </c>
      <c r="J338" s="342" t="str">
        <f>IF(ISBLANK(INDEX('Policy Characteristics'!D:D,MATCH($C338,'Policy Characteristics'!$C:$C,0))),"",INDEX('Policy Characteristics'!D:D,MATCH($C338,'Policy Characteristics'!$C:$C,0)))</f>
        <v>Subsidy for Electricity Production</v>
      </c>
      <c r="K338" s="340" t="str">
        <f>IF(ISBLANK(INDEX('Policy Characteristics'!E:E,MATCH($C338,'Policy Characteristics'!$C:$C,0))),"",INDEX('Policy Characteristics'!E:E,MATCH($C338,'Policy Characteristics'!$C:$C,0)))</f>
        <v>elec generation subsidy</v>
      </c>
      <c r="L338" s="340">
        <f>IF(ISBLANK(INDEX('Policy Characteristics'!F:F,MATCH($C338,'Policy Characteristics'!$C:$C,0))),"",INDEX('Policy Characteristics'!F:F,MATCH($C338,'Policy Characteristics'!$C:$C,0)))</f>
        <v>0</v>
      </c>
      <c r="M338" s="340">
        <f>IF(ISBLANK(INDEX('Policy Characteristics'!G:G,MATCH($C338,'Policy Characteristics'!$C:$C,0))),"",INDEX('Policy Characteristics'!G:G,MATCH($C338,'Policy Characteristics'!$C:$C,0)))</f>
        <v>60</v>
      </c>
      <c r="N338" s="458">
        <f>IF(ISBLANK(INDEX('Policy Characteristics'!H:H,MATCH($C338,'Policy Characteristics'!$C:$C,0))),"",INDEX('Policy Characteristics'!H:H,MATCH($C338,'Policy Characteristics'!$C:$C,0)))</f>
        <v>1</v>
      </c>
      <c r="O338" s="340" t="str">
        <f>IF(ISBLANK(INDEX('Policy Characteristics'!I:I,MATCH($C338,'Policy Characteristics'!$C:$C,0))),"",INDEX('Policy Characteristics'!I:I,MATCH($C338,'Policy Characteristics'!$C:$C,0)))</f>
        <v>$/MWh</v>
      </c>
      <c r="P338" s="340"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38" s="340" t="str">
        <f>IF(ISBLANK(INDEX('Policy Characteristics'!K:K,MATCH($C338,'Policy Characteristics'!$C:$C,0))),"",INDEX('Policy Characteristics'!K:K,MATCH($C338,'Policy Characteristics'!$C:$C,0)))</f>
        <v>electricity-sector-main.html#subsidies</v>
      </c>
      <c r="R338" s="340" t="str">
        <f>IF(ISBLANK(INDEX('Policy Characteristics'!L:L,MATCH($C338,'Policy Characteristics'!$C:$C,0))),"",INDEX('Policy Characteristics'!L:L,MATCH($C338,'Policy Characteristics'!$C:$C,0)))</f>
        <v>subsidy-for-electricity-production.html</v>
      </c>
    </row>
    <row r="339" spans="1:18" s="5" customFormat="1" x14ac:dyDescent="0.25">
      <c r="A339" s="340" t="str">
        <f>IF(ISBLANK(INDEX('Policy Characteristics'!A:A,MATCH($C339,'Policy Characteristics'!$C:$C,0))),"",INDEX('Policy Characteristics'!A:A,MATCH($C339,'Policy Characteristics'!$C:$C,0)))</f>
        <v>Electricity Supply</v>
      </c>
      <c r="B339" s="340" t="str">
        <f>IF(ISBLANK(INDEX('Policy Characteristics'!B:B,MATCH($C339,'Policy Characteristics'!$C:$C,0))),"",INDEX('Policy Characteristics'!B:B,MATCH($C339,'Policy Characteristics'!$C:$C,0)))</f>
        <v>Subsidy for Electricity Production</v>
      </c>
      <c r="C339" s="344" t="str">
        <f t="shared" ref="C339:C350" si="27">C$338</f>
        <v>Subsidy for Elec Production by Fuel</v>
      </c>
      <c r="D339" s="9" t="s">
        <v>78</v>
      </c>
      <c r="E339" s="55"/>
      <c r="F339" s="9" t="s">
        <v>92</v>
      </c>
      <c r="G339" s="55"/>
      <c r="H339" s="56">
        <v>699</v>
      </c>
      <c r="I339" s="9" t="s">
        <v>46</v>
      </c>
      <c r="J339" s="342" t="str">
        <f>IF(ISBLANK(INDEX('Policy Characteristics'!D:D,MATCH($C339,'Policy Characteristics'!$C:$C,0))),"",INDEX('Policy Characteristics'!D:D,MATCH($C339,'Policy Characteristics'!$C:$C,0)))</f>
        <v>Subsidy for Electricity Production</v>
      </c>
      <c r="K339" s="340" t="str">
        <f>IF(ISBLANK(INDEX('Policy Characteristics'!E:E,MATCH($C339,'Policy Characteristics'!$C:$C,0))),"",INDEX('Policy Characteristics'!E:E,MATCH($C339,'Policy Characteristics'!$C:$C,0)))</f>
        <v>elec generation subsidy</v>
      </c>
      <c r="L339" s="340">
        <f>IF(ISBLANK(INDEX('Policy Characteristics'!F:F,MATCH($C339,'Policy Characteristics'!$C:$C,0))),"",INDEX('Policy Characteristics'!F:F,MATCH($C339,'Policy Characteristics'!$C:$C,0)))</f>
        <v>0</v>
      </c>
      <c r="M339" s="340">
        <f>IF(ISBLANK(INDEX('Policy Characteristics'!G:G,MATCH($C339,'Policy Characteristics'!$C:$C,0))),"",INDEX('Policy Characteristics'!G:G,MATCH($C339,'Policy Characteristics'!$C:$C,0)))</f>
        <v>60</v>
      </c>
      <c r="N339" s="458">
        <f>IF(ISBLANK(INDEX('Policy Characteristics'!H:H,MATCH($C339,'Policy Characteristics'!$C:$C,0))),"",INDEX('Policy Characteristics'!H:H,MATCH($C339,'Policy Characteristics'!$C:$C,0)))</f>
        <v>1</v>
      </c>
      <c r="O339" s="340" t="str">
        <f>IF(ISBLANK(INDEX('Policy Characteristics'!I:I,MATCH($C339,'Policy Characteristics'!$C:$C,0))),"",INDEX('Policy Characteristics'!I:I,MATCH($C339,'Policy Characteristics'!$C:$C,0)))</f>
        <v>$/MWh</v>
      </c>
      <c r="P339" s="340"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39" s="340" t="str">
        <f>IF(ISBLANK(INDEX('Policy Characteristics'!K:K,MATCH($C339,'Policy Characteristics'!$C:$C,0))),"",INDEX('Policy Characteristics'!K:K,MATCH($C339,'Policy Characteristics'!$C:$C,0)))</f>
        <v>electricity-sector-main.html#subsidies</v>
      </c>
      <c r="R339" s="340" t="str">
        <f>IF(ISBLANK(INDEX('Policy Characteristics'!L:L,MATCH($C339,'Policy Characteristics'!$C:$C,0))),"",INDEX('Policy Characteristics'!L:L,MATCH($C339,'Policy Characteristics'!$C:$C,0)))</f>
        <v>subsidy-for-electricity-production.html</v>
      </c>
    </row>
    <row r="340" spans="1:18" s="5" customFormat="1" x14ac:dyDescent="0.25">
      <c r="A340" s="340" t="str">
        <f>IF(ISBLANK(INDEX('Policy Characteristics'!A:A,MATCH($C340,'Policy Characteristics'!$C:$C,0))),"",INDEX('Policy Characteristics'!A:A,MATCH($C340,'Policy Characteristics'!$C:$C,0)))</f>
        <v>Electricity Supply</v>
      </c>
      <c r="B340" s="340" t="str">
        <f>IF(ISBLANK(INDEX('Policy Characteristics'!B:B,MATCH($C340,'Policy Characteristics'!$C:$C,0))),"",INDEX('Policy Characteristics'!B:B,MATCH($C340,'Policy Characteristics'!$C:$C,0)))</f>
        <v>Subsidy for Electricity Production</v>
      </c>
      <c r="C340" s="344" t="str">
        <f t="shared" si="27"/>
        <v>Subsidy for Elec Production by Fuel</v>
      </c>
      <c r="D340" s="9" t="s">
        <v>79</v>
      </c>
      <c r="E340" s="55"/>
      <c r="F340" s="9" t="s">
        <v>93</v>
      </c>
      <c r="G340" s="55"/>
      <c r="H340" s="54">
        <v>37</v>
      </c>
      <c r="I340" s="9" t="s">
        <v>45</v>
      </c>
      <c r="J340" s="342" t="str">
        <f>IF(ISBLANK(INDEX('Policy Characteristics'!D:D,MATCH($C340,'Policy Characteristics'!$C:$C,0))),"",INDEX('Policy Characteristics'!D:D,MATCH($C340,'Policy Characteristics'!$C:$C,0)))</f>
        <v>Subsidy for Electricity Production</v>
      </c>
      <c r="K340" s="340" t="str">
        <f>IF(ISBLANK(INDEX('Policy Characteristics'!E:E,MATCH($C340,'Policy Characteristics'!$C:$C,0))),"",INDEX('Policy Characteristics'!E:E,MATCH($C340,'Policy Characteristics'!$C:$C,0)))</f>
        <v>elec generation subsidy</v>
      </c>
      <c r="L340" s="340">
        <f>IF(ISBLANK(INDEX('Policy Characteristics'!F:F,MATCH($C340,'Policy Characteristics'!$C:$C,0))),"",INDEX('Policy Characteristics'!F:F,MATCH($C340,'Policy Characteristics'!$C:$C,0)))</f>
        <v>0</v>
      </c>
      <c r="M340" s="340">
        <f>IF(ISBLANK(INDEX('Policy Characteristics'!G:G,MATCH($C340,'Policy Characteristics'!$C:$C,0))),"",INDEX('Policy Characteristics'!G:G,MATCH($C340,'Policy Characteristics'!$C:$C,0)))</f>
        <v>60</v>
      </c>
      <c r="N340" s="458">
        <f>IF(ISBLANK(INDEX('Policy Characteristics'!H:H,MATCH($C340,'Policy Characteristics'!$C:$C,0))),"",INDEX('Policy Characteristics'!H:H,MATCH($C340,'Policy Characteristics'!$C:$C,0)))</f>
        <v>1</v>
      </c>
      <c r="O340" s="340" t="str">
        <f>IF(ISBLANK(INDEX('Policy Characteristics'!I:I,MATCH($C340,'Policy Characteristics'!$C:$C,0))),"",INDEX('Policy Characteristics'!I:I,MATCH($C340,'Policy Characteristics'!$C:$C,0)))</f>
        <v>$/MWh</v>
      </c>
      <c r="P340" s="340"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0" s="340" t="str">
        <f>IF(ISBLANK(INDEX('Policy Characteristics'!K:K,MATCH($C340,'Policy Characteristics'!$C:$C,0))),"",INDEX('Policy Characteristics'!K:K,MATCH($C340,'Policy Characteristics'!$C:$C,0)))</f>
        <v>electricity-sector-main.html#subsidies</v>
      </c>
      <c r="R340" s="340" t="str">
        <f>IF(ISBLANK(INDEX('Policy Characteristics'!L:L,MATCH($C340,'Policy Characteristics'!$C:$C,0))),"",INDEX('Policy Characteristics'!L:L,MATCH($C340,'Policy Characteristics'!$C:$C,0)))</f>
        <v>subsidy-for-electricity-production.html</v>
      </c>
    </row>
    <row r="341" spans="1:18" s="5" customFormat="1" x14ac:dyDescent="0.25">
      <c r="A341" s="340" t="str">
        <f>IF(ISBLANK(INDEX('Policy Characteristics'!A:A,MATCH($C341,'Policy Characteristics'!$C:$C,0))),"",INDEX('Policy Characteristics'!A:A,MATCH($C341,'Policy Characteristics'!$C:$C,0)))</f>
        <v>Electricity Supply</v>
      </c>
      <c r="B341" s="340" t="str">
        <f>IF(ISBLANK(INDEX('Policy Characteristics'!B:B,MATCH($C341,'Policy Characteristics'!$C:$C,0))),"",INDEX('Policy Characteristics'!B:B,MATCH($C341,'Policy Characteristics'!$C:$C,0)))</f>
        <v>Subsidy for Electricity Production</v>
      </c>
      <c r="C341" s="344" t="str">
        <f t="shared" si="27"/>
        <v>Subsidy for Elec Production by Fuel</v>
      </c>
      <c r="D341" s="9" t="s">
        <v>80</v>
      </c>
      <c r="E341" s="55"/>
      <c r="F341" s="9" t="s">
        <v>94</v>
      </c>
      <c r="G341" s="55"/>
      <c r="H341" s="54">
        <v>700</v>
      </c>
      <c r="I341" s="9" t="s">
        <v>46</v>
      </c>
      <c r="J341" s="342" t="str">
        <f>IF(ISBLANK(INDEX('Policy Characteristics'!D:D,MATCH($C341,'Policy Characteristics'!$C:$C,0))),"",INDEX('Policy Characteristics'!D:D,MATCH($C341,'Policy Characteristics'!$C:$C,0)))</f>
        <v>Subsidy for Electricity Production</v>
      </c>
      <c r="K341" s="340" t="str">
        <f>IF(ISBLANK(INDEX('Policy Characteristics'!E:E,MATCH($C341,'Policy Characteristics'!$C:$C,0))),"",INDEX('Policy Characteristics'!E:E,MATCH($C341,'Policy Characteristics'!$C:$C,0)))</f>
        <v>elec generation subsidy</v>
      </c>
      <c r="L341" s="340">
        <f>IF(ISBLANK(INDEX('Policy Characteristics'!F:F,MATCH($C341,'Policy Characteristics'!$C:$C,0))),"",INDEX('Policy Characteristics'!F:F,MATCH($C341,'Policy Characteristics'!$C:$C,0)))</f>
        <v>0</v>
      </c>
      <c r="M341" s="340">
        <f>IF(ISBLANK(INDEX('Policy Characteristics'!G:G,MATCH($C341,'Policy Characteristics'!$C:$C,0))),"",INDEX('Policy Characteristics'!G:G,MATCH($C341,'Policy Characteristics'!$C:$C,0)))</f>
        <v>60</v>
      </c>
      <c r="N341" s="458">
        <f>IF(ISBLANK(INDEX('Policy Characteristics'!H:H,MATCH($C341,'Policy Characteristics'!$C:$C,0))),"",INDEX('Policy Characteristics'!H:H,MATCH($C341,'Policy Characteristics'!$C:$C,0)))</f>
        <v>1</v>
      </c>
      <c r="O341" s="340" t="str">
        <f>IF(ISBLANK(INDEX('Policy Characteristics'!I:I,MATCH($C341,'Policy Characteristics'!$C:$C,0))),"",INDEX('Policy Characteristics'!I:I,MATCH($C341,'Policy Characteristics'!$C:$C,0)))</f>
        <v>$/MWh</v>
      </c>
      <c r="P341" s="340"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1" s="340" t="str">
        <f>IF(ISBLANK(INDEX('Policy Characteristics'!K:K,MATCH($C341,'Policy Characteristics'!$C:$C,0))),"",INDEX('Policy Characteristics'!K:K,MATCH($C341,'Policy Characteristics'!$C:$C,0)))</f>
        <v>electricity-sector-main.html#subsidies</v>
      </c>
      <c r="R341" s="340" t="str">
        <f>IF(ISBLANK(INDEX('Policy Characteristics'!L:L,MATCH($C341,'Policy Characteristics'!$C:$C,0))),"",INDEX('Policy Characteristics'!L:L,MATCH($C341,'Policy Characteristics'!$C:$C,0)))</f>
        <v>subsidy-for-electricity-production.html</v>
      </c>
    </row>
    <row r="342" spans="1:18" x14ac:dyDescent="0.25">
      <c r="A342" s="340" t="str">
        <f>IF(ISBLANK(INDEX('Policy Characteristics'!A:A,MATCH($C342,'Policy Characteristics'!$C:$C,0))),"",INDEX('Policy Characteristics'!A:A,MATCH($C342,'Policy Characteristics'!$C:$C,0)))</f>
        <v>Electricity Supply</v>
      </c>
      <c r="B342" s="340" t="str">
        <f>IF(ISBLANK(INDEX('Policy Characteristics'!B:B,MATCH($C342,'Policy Characteristics'!$C:$C,0))),"",INDEX('Policy Characteristics'!B:B,MATCH($C342,'Policy Characteristics'!$C:$C,0)))</f>
        <v>Subsidy for Electricity Production</v>
      </c>
      <c r="C342" s="344" t="str">
        <f t="shared" si="27"/>
        <v>Subsidy for Elec Production by Fuel</v>
      </c>
      <c r="D342" s="9" t="s">
        <v>471</v>
      </c>
      <c r="E342" s="55"/>
      <c r="F342" s="9" t="s">
        <v>474</v>
      </c>
      <c r="G342" s="55"/>
      <c r="H342" s="54">
        <v>39</v>
      </c>
      <c r="I342" s="9" t="s">
        <v>45</v>
      </c>
      <c r="J342" s="342" t="str">
        <f>IF(ISBLANK(INDEX('Policy Characteristics'!D:D,MATCH($C342,'Policy Characteristics'!$C:$C,0))),"",INDEX('Policy Characteristics'!D:D,MATCH($C342,'Policy Characteristics'!$C:$C,0)))</f>
        <v>Subsidy for Electricity Production</v>
      </c>
      <c r="K342" s="340" t="str">
        <f>IF(ISBLANK(INDEX('Policy Characteristics'!E:E,MATCH($C342,'Policy Characteristics'!$C:$C,0))),"",INDEX('Policy Characteristics'!E:E,MATCH($C342,'Policy Characteristics'!$C:$C,0)))</f>
        <v>elec generation subsidy</v>
      </c>
      <c r="L342" s="340">
        <f>IF(ISBLANK(INDEX('Policy Characteristics'!F:F,MATCH($C342,'Policy Characteristics'!$C:$C,0))),"",INDEX('Policy Characteristics'!F:F,MATCH($C342,'Policy Characteristics'!$C:$C,0)))</f>
        <v>0</v>
      </c>
      <c r="M342" s="340">
        <f>IF(ISBLANK(INDEX('Policy Characteristics'!G:G,MATCH($C342,'Policy Characteristics'!$C:$C,0))),"",INDEX('Policy Characteristics'!G:G,MATCH($C342,'Policy Characteristics'!$C:$C,0)))</f>
        <v>60</v>
      </c>
      <c r="N342" s="458">
        <f>IF(ISBLANK(INDEX('Policy Characteristics'!H:H,MATCH($C342,'Policy Characteristics'!$C:$C,0))),"",INDEX('Policy Characteristics'!H:H,MATCH($C342,'Policy Characteristics'!$C:$C,0)))</f>
        <v>1</v>
      </c>
      <c r="O342" s="340" t="str">
        <f>IF(ISBLANK(INDEX('Policy Characteristics'!I:I,MATCH($C342,'Policy Characteristics'!$C:$C,0))),"",INDEX('Policy Characteristics'!I:I,MATCH($C342,'Policy Characteristics'!$C:$C,0)))</f>
        <v>$/MWh</v>
      </c>
      <c r="P342" s="340"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2" s="340" t="str">
        <f>IF(ISBLANK(INDEX('Policy Characteristics'!K:K,MATCH($C342,'Policy Characteristics'!$C:$C,0))),"",INDEX('Policy Characteristics'!K:K,MATCH($C342,'Policy Characteristics'!$C:$C,0)))</f>
        <v>electricity-sector-main.html#subsidies</v>
      </c>
      <c r="R342" s="340" t="str">
        <f>IF(ISBLANK(INDEX('Policy Characteristics'!L:L,MATCH($C342,'Policy Characteristics'!$C:$C,0))),"",INDEX('Policy Characteristics'!L:L,MATCH($C342,'Policy Characteristics'!$C:$C,0)))</f>
        <v>subsidy-for-electricity-production.html</v>
      </c>
    </row>
    <row r="343" spans="1:18" x14ac:dyDescent="0.25">
      <c r="A343" s="340" t="str">
        <f>IF(ISBLANK(INDEX('Policy Characteristics'!A:A,MATCH($C343,'Policy Characteristics'!$C:$C,0))),"",INDEX('Policy Characteristics'!A:A,MATCH($C343,'Policy Characteristics'!$C:$C,0)))</f>
        <v>Electricity Supply</v>
      </c>
      <c r="B343" s="340" t="str">
        <f>IF(ISBLANK(INDEX('Policy Characteristics'!B:B,MATCH($C343,'Policy Characteristics'!$C:$C,0))),"",INDEX('Policy Characteristics'!B:B,MATCH($C343,'Policy Characteristics'!$C:$C,0)))</f>
        <v>Subsidy for Electricity Production</v>
      </c>
      <c r="C343" s="344" t="str">
        <f t="shared" si="27"/>
        <v>Subsidy for Elec Production by Fuel</v>
      </c>
      <c r="D343" s="9" t="s">
        <v>81</v>
      </c>
      <c r="E343" s="55"/>
      <c r="F343" s="9" t="s">
        <v>95</v>
      </c>
      <c r="G343" s="55"/>
      <c r="H343" s="54">
        <v>40</v>
      </c>
      <c r="I343" s="9" t="s">
        <v>45</v>
      </c>
      <c r="J343" s="342" t="str">
        <f>IF(ISBLANK(INDEX('Policy Characteristics'!D:D,MATCH($C343,'Policy Characteristics'!$C:$C,0))),"",INDEX('Policy Characteristics'!D:D,MATCH($C343,'Policy Characteristics'!$C:$C,0)))</f>
        <v>Subsidy for Electricity Production</v>
      </c>
      <c r="K343" s="340" t="str">
        <f>IF(ISBLANK(INDEX('Policy Characteristics'!E:E,MATCH($C343,'Policy Characteristics'!$C:$C,0))),"",INDEX('Policy Characteristics'!E:E,MATCH($C343,'Policy Characteristics'!$C:$C,0)))</f>
        <v>elec generation subsidy</v>
      </c>
      <c r="L343" s="340">
        <f>IF(ISBLANK(INDEX('Policy Characteristics'!F:F,MATCH($C343,'Policy Characteristics'!$C:$C,0))),"",INDEX('Policy Characteristics'!F:F,MATCH($C343,'Policy Characteristics'!$C:$C,0)))</f>
        <v>0</v>
      </c>
      <c r="M343" s="340">
        <f>IF(ISBLANK(INDEX('Policy Characteristics'!G:G,MATCH($C343,'Policy Characteristics'!$C:$C,0))),"",INDEX('Policy Characteristics'!G:G,MATCH($C343,'Policy Characteristics'!$C:$C,0)))</f>
        <v>60</v>
      </c>
      <c r="N343" s="458">
        <f>IF(ISBLANK(INDEX('Policy Characteristics'!H:H,MATCH($C343,'Policy Characteristics'!$C:$C,0))),"",INDEX('Policy Characteristics'!H:H,MATCH($C343,'Policy Characteristics'!$C:$C,0)))</f>
        <v>1</v>
      </c>
      <c r="O343" s="340" t="str">
        <f>IF(ISBLANK(INDEX('Policy Characteristics'!I:I,MATCH($C343,'Policy Characteristics'!$C:$C,0))),"",INDEX('Policy Characteristics'!I:I,MATCH($C343,'Policy Characteristics'!$C:$C,0)))</f>
        <v>$/MWh</v>
      </c>
      <c r="P343" s="340"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3" s="340" t="str">
        <f>IF(ISBLANK(INDEX('Policy Characteristics'!K:K,MATCH($C343,'Policy Characteristics'!$C:$C,0))),"",INDEX('Policy Characteristics'!K:K,MATCH($C343,'Policy Characteristics'!$C:$C,0)))</f>
        <v>electricity-sector-main.html#subsidies</v>
      </c>
      <c r="R343" s="340" t="str">
        <f>IF(ISBLANK(INDEX('Policy Characteristics'!L:L,MATCH($C343,'Policy Characteristics'!$C:$C,0))),"",INDEX('Policy Characteristics'!L:L,MATCH($C343,'Policy Characteristics'!$C:$C,0)))</f>
        <v>subsidy-for-electricity-production.html</v>
      </c>
    </row>
    <row r="344" spans="1:18" x14ac:dyDescent="0.25">
      <c r="A344" s="340" t="str">
        <f>IF(ISBLANK(INDEX('Policy Characteristics'!A:A,MATCH($C344,'Policy Characteristics'!$C:$C,0))),"",INDEX('Policy Characteristics'!A:A,MATCH($C344,'Policy Characteristics'!$C:$C,0)))</f>
        <v>Electricity Supply</v>
      </c>
      <c r="B344" s="340" t="str">
        <f>IF(ISBLANK(INDEX('Policy Characteristics'!B:B,MATCH($C344,'Policy Characteristics'!$C:$C,0))),"",INDEX('Policy Characteristics'!B:B,MATCH($C344,'Policy Characteristics'!$C:$C,0)))</f>
        <v>Subsidy for Electricity Production</v>
      </c>
      <c r="C344" s="344" t="str">
        <f t="shared" si="27"/>
        <v>Subsidy for Elec Production by Fuel</v>
      </c>
      <c r="D344" s="9" t="s">
        <v>82</v>
      </c>
      <c r="E344" s="55"/>
      <c r="F344" s="9" t="s">
        <v>96</v>
      </c>
      <c r="G344" s="55"/>
      <c r="H344" s="54">
        <v>41</v>
      </c>
      <c r="I344" s="9" t="s">
        <v>45</v>
      </c>
      <c r="J344" s="342" t="str">
        <f>IF(ISBLANK(INDEX('Policy Characteristics'!D:D,MATCH($C344,'Policy Characteristics'!$C:$C,0))),"",INDEX('Policy Characteristics'!D:D,MATCH($C344,'Policy Characteristics'!$C:$C,0)))</f>
        <v>Subsidy for Electricity Production</v>
      </c>
      <c r="K344" s="340" t="str">
        <f>IF(ISBLANK(INDEX('Policy Characteristics'!E:E,MATCH($C344,'Policy Characteristics'!$C:$C,0))),"",INDEX('Policy Characteristics'!E:E,MATCH($C344,'Policy Characteristics'!$C:$C,0)))</f>
        <v>elec generation subsidy</v>
      </c>
      <c r="L344" s="340">
        <f>IF(ISBLANK(INDEX('Policy Characteristics'!F:F,MATCH($C344,'Policy Characteristics'!$C:$C,0))),"",INDEX('Policy Characteristics'!F:F,MATCH($C344,'Policy Characteristics'!$C:$C,0)))</f>
        <v>0</v>
      </c>
      <c r="M344" s="340">
        <f>IF(ISBLANK(INDEX('Policy Characteristics'!G:G,MATCH($C344,'Policy Characteristics'!$C:$C,0))),"",INDEX('Policy Characteristics'!G:G,MATCH($C344,'Policy Characteristics'!$C:$C,0)))</f>
        <v>60</v>
      </c>
      <c r="N344" s="458">
        <f>IF(ISBLANK(INDEX('Policy Characteristics'!H:H,MATCH($C344,'Policy Characteristics'!$C:$C,0))),"",INDEX('Policy Characteristics'!H:H,MATCH($C344,'Policy Characteristics'!$C:$C,0)))</f>
        <v>1</v>
      </c>
      <c r="O344" s="340" t="str">
        <f>IF(ISBLANK(INDEX('Policy Characteristics'!I:I,MATCH($C344,'Policy Characteristics'!$C:$C,0))),"",INDEX('Policy Characteristics'!I:I,MATCH($C344,'Policy Characteristics'!$C:$C,0)))</f>
        <v>$/MWh</v>
      </c>
      <c r="P344" s="340"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4" s="340" t="str">
        <f>IF(ISBLANK(INDEX('Policy Characteristics'!K:K,MATCH($C344,'Policy Characteristics'!$C:$C,0))),"",INDEX('Policy Characteristics'!K:K,MATCH($C344,'Policy Characteristics'!$C:$C,0)))</f>
        <v>electricity-sector-main.html#subsidies</v>
      </c>
      <c r="R344" s="340" t="str">
        <f>IF(ISBLANK(INDEX('Policy Characteristics'!L:L,MATCH($C344,'Policy Characteristics'!$C:$C,0))),"",INDEX('Policy Characteristics'!L:L,MATCH($C344,'Policy Characteristics'!$C:$C,0)))</f>
        <v>subsidy-for-electricity-production.html</v>
      </c>
    </row>
    <row r="345" spans="1:18" x14ac:dyDescent="0.25">
      <c r="A345" s="340" t="str">
        <f>IF(ISBLANK(INDEX('Policy Characteristics'!A:A,MATCH($C345,'Policy Characteristics'!$C:$C,0))),"",INDEX('Policy Characteristics'!A:A,MATCH($C345,'Policy Characteristics'!$C:$C,0)))</f>
        <v>Electricity Supply</v>
      </c>
      <c r="B345" s="340" t="str">
        <f>IF(ISBLANK(INDEX('Policy Characteristics'!B:B,MATCH($C345,'Policy Characteristics'!$C:$C,0))),"",INDEX('Policy Characteristics'!B:B,MATCH($C345,'Policy Characteristics'!$C:$C,0)))</f>
        <v>Subsidy for Electricity Production</v>
      </c>
      <c r="C345" s="344" t="str">
        <f t="shared" si="27"/>
        <v>Subsidy for Elec Production by Fuel</v>
      </c>
      <c r="D345" s="9" t="s">
        <v>83</v>
      </c>
      <c r="E345" s="55"/>
      <c r="F345" s="9" t="s">
        <v>97</v>
      </c>
      <c r="G345" s="55"/>
      <c r="H345" s="54">
        <v>42</v>
      </c>
      <c r="I345" s="9" t="s">
        <v>45</v>
      </c>
      <c r="J345" s="342" t="str">
        <f>IF(ISBLANK(INDEX('Policy Characteristics'!D:D,MATCH($C345,'Policy Characteristics'!$C:$C,0))),"",INDEX('Policy Characteristics'!D:D,MATCH($C345,'Policy Characteristics'!$C:$C,0)))</f>
        <v>Subsidy for Electricity Production</v>
      </c>
      <c r="K345" s="340" t="str">
        <f>IF(ISBLANK(INDEX('Policy Characteristics'!E:E,MATCH($C345,'Policy Characteristics'!$C:$C,0))),"",INDEX('Policy Characteristics'!E:E,MATCH($C345,'Policy Characteristics'!$C:$C,0)))</f>
        <v>elec generation subsidy</v>
      </c>
      <c r="L345" s="340">
        <f>IF(ISBLANK(INDEX('Policy Characteristics'!F:F,MATCH($C345,'Policy Characteristics'!$C:$C,0))),"",INDEX('Policy Characteristics'!F:F,MATCH($C345,'Policy Characteristics'!$C:$C,0)))</f>
        <v>0</v>
      </c>
      <c r="M345" s="340">
        <f>IF(ISBLANK(INDEX('Policy Characteristics'!G:G,MATCH($C345,'Policy Characteristics'!$C:$C,0))),"",INDEX('Policy Characteristics'!G:G,MATCH($C345,'Policy Characteristics'!$C:$C,0)))</f>
        <v>60</v>
      </c>
      <c r="N345" s="458">
        <f>IF(ISBLANK(INDEX('Policy Characteristics'!H:H,MATCH($C345,'Policy Characteristics'!$C:$C,0))),"",INDEX('Policy Characteristics'!H:H,MATCH($C345,'Policy Characteristics'!$C:$C,0)))</f>
        <v>1</v>
      </c>
      <c r="O345" s="340" t="str">
        <f>IF(ISBLANK(INDEX('Policy Characteristics'!I:I,MATCH($C345,'Policy Characteristics'!$C:$C,0))),"",INDEX('Policy Characteristics'!I:I,MATCH($C345,'Policy Characteristics'!$C:$C,0)))</f>
        <v>$/MWh</v>
      </c>
      <c r="P345" s="340"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5" s="340" t="str">
        <f>IF(ISBLANK(INDEX('Policy Characteristics'!K:K,MATCH($C345,'Policy Characteristics'!$C:$C,0))),"",INDEX('Policy Characteristics'!K:K,MATCH($C345,'Policy Characteristics'!$C:$C,0)))</f>
        <v>electricity-sector-main.html#subsidies</v>
      </c>
      <c r="R345" s="340" t="str">
        <f>IF(ISBLANK(INDEX('Policy Characteristics'!L:L,MATCH($C345,'Policy Characteristics'!$C:$C,0))),"",INDEX('Policy Characteristics'!L:L,MATCH($C345,'Policy Characteristics'!$C:$C,0)))</f>
        <v>subsidy-for-electricity-production.html</v>
      </c>
    </row>
    <row r="346" spans="1:18" x14ac:dyDescent="0.25">
      <c r="A346" s="340" t="str">
        <f>IF(ISBLANK(INDEX('Policy Characteristics'!A:A,MATCH($C346,'Policy Characteristics'!$C:$C,0))),"",INDEX('Policy Characteristics'!A:A,MATCH($C346,'Policy Characteristics'!$C:$C,0)))</f>
        <v>Electricity Supply</v>
      </c>
      <c r="B346" s="340" t="str">
        <f>IF(ISBLANK(INDEX('Policy Characteristics'!B:B,MATCH($C346,'Policy Characteristics'!$C:$C,0))),"",INDEX('Policy Characteristics'!B:B,MATCH($C346,'Policy Characteristics'!$C:$C,0)))</f>
        <v>Subsidy for Electricity Production</v>
      </c>
      <c r="C346" s="344" t="str">
        <f t="shared" si="27"/>
        <v>Subsidy for Elec Production by Fuel</v>
      </c>
      <c r="D346" s="9" t="s">
        <v>467</v>
      </c>
      <c r="E346" s="55"/>
      <c r="F346" s="9" t="s">
        <v>466</v>
      </c>
      <c r="G346" s="55"/>
      <c r="H346" s="54">
        <v>701</v>
      </c>
      <c r="I346" s="9" t="s">
        <v>46</v>
      </c>
      <c r="J346" s="342" t="str">
        <f>IF(ISBLANK(INDEX('Policy Characteristics'!D:D,MATCH($C346,'Policy Characteristics'!$C:$C,0))),"",INDEX('Policy Characteristics'!D:D,MATCH($C346,'Policy Characteristics'!$C:$C,0)))</f>
        <v>Subsidy for Electricity Production</v>
      </c>
      <c r="K346" s="340" t="str">
        <f>IF(ISBLANK(INDEX('Policy Characteristics'!E:E,MATCH($C346,'Policy Characteristics'!$C:$C,0))),"",INDEX('Policy Characteristics'!E:E,MATCH($C346,'Policy Characteristics'!$C:$C,0)))</f>
        <v>elec generation subsidy</v>
      </c>
      <c r="L346" s="340">
        <f>IF(ISBLANK(INDEX('Policy Characteristics'!F:F,MATCH($C346,'Policy Characteristics'!$C:$C,0))),"",INDEX('Policy Characteristics'!F:F,MATCH($C346,'Policy Characteristics'!$C:$C,0)))</f>
        <v>0</v>
      </c>
      <c r="M346" s="340">
        <f>IF(ISBLANK(INDEX('Policy Characteristics'!G:G,MATCH($C346,'Policy Characteristics'!$C:$C,0))),"",INDEX('Policy Characteristics'!G:G,MATCH($C346,'Policy Characteristics'!$C:$C,0)))</f>
        <v>60</v>
      </c>
      <c r="N346" s="458">
        <f>IF(ISBLANK(INDEX('Policy Characteristics'!H:H,MATCH($C346,'Policy Characteristics'!$C:$C,0))),"",INDEX('Policy Characteristics'!H:H,MATCH($C346,'Policy Characteristics'!$C:$C,0)))</f>
        <v>1</v>
      </c>
      <c r="O346" s="340" t="str">
        <f>IF(ISBLANK(INDEX('Policy Characteristics'!I:I,MATCH($C346,'Policy Characteristics'!$C:$C,0))),"",INDEX('Policy Characteristics'!I:I,MATCH($C346,'Policy Characteristics'!$C:$C,0)))</f>
        <v>$/MWh</v>
      </c>
      <c r="P346" s="340"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6" s="340" t="str">
        <f>IF(ISBLANK(INDEX('Policy Characteristics'!K:K,MATCH($C346,'Policy Characteristics'!$C:$C,0))),"",INDEX('Policy Characteristics'!K:K,MATCH($C346,'Policy Characteristics'!$C:$C,0)))</f>
        <v>electricity-sector-main.html#subsidies</v>
      </c>
      <c r="R346" s="340" t="str">
        <f>IF(ISBLANK(INDEX('Policy Characteristics'!L:L,MATCH($C346,'Policy Characteristics'!$C:$C,0))),"",INDEX('Policy Characteristics'!L:L,MATCH($C346,'Policy Characteristics'!$C:$C,0)))</f>
        <v>subsidy-for-electricity-production.html</v>
      </c>
    </row>
    <row r="347" spans="1:18" x14ac:dyDescent="0.25">
      <c r="A347" s="340" t="str">
        <f>IF(ISBLANK(INDEX('Policy Characteristics'!A:A,MATCH($C347,'Policy Characteristics'!$C:$C,0))),"",INDEX('Policy Characteristics'!A:A,MATCH($C347,'Policy Characteristics'!$C:$C,0)))</f>
        <v>Electricity Supply</v>
      </c>
      <c r="B347" s="340" t="str">
        <f>IF(ISBLANK(INDEX('Policy Characteristics'!B:B,MATCH($C347,'Policy Characteristics'!$C:$C,0))),"",INDEX('Policy Characteristics'!B:B,MATCH($C347,'Policy Characteristics'!$C:$C,0)))</f>
        <v>Subsidy for Electricity Production</v>
      </c>
      <c r="C347" s="344" t="str">
        <f t="shared" si="27"/>
        <v>Subsidy for Elec Production by Fuel</v>
      </c>
      <c r="D347" s="9" t="s">
        <v>476</v>
      </c>
      <c r="E347" s="55"/>
      <c r="F347" s="9" t="s">
        <v>477</v>
      </c>
      <c r="G347" s="55"/>
      <c r="H347" s="54">
        <v>184</v>
      </c>
      <c r="I347" s="9" t="s">
        <v>45</v>
      </c>
      <c r="J347" s="342" t="str">
        <f>IF(ISBLANK(INDEX('Policy Characteristics'!D:D,MATCH($C347,'Policy Characteristics'!$C:$C,0))),"",INDEX('Policy Characteristics'!D:D,MATCH($C347,'Policy Characteristics'!$C:$C,0)))</f>
        <v>Subsidy for Electricity Production</v>
      </c>
      <c r="K347" s="340" t="str">
        <f>IF(ISBLANK(INDEX('Policy Characteristics'!E:E,MATCH($C347,'Policy Characteristics'!$C:$C,0))),"",INDEX('Policy Characteristics'!E:E,MATCH($C347,'Policy Characteristics'!$C:$C,0)))</f>
        <v>elec generation subsidy</v>
      </c>
      <c r="L347" s="340">
        <f>IF(ISBLANK(INDEX('Policy Characteristics'!F:F,MATCH($C347,'Policy Characteristics'!$C:$C,0))),"",INDEX('Policy Characteristics'!F:F,MATCH($C347,'Policy Characteristics'!$C:$C,0)))</f>
        <v>0</v>
      </c>
      <c r="M347" s="340">
        <f>IF(ISBLANK(INDEX('Policy Characteristics'!G:G,MATCH($C347,'Policy Characteristics'!$C:$C,0))),"",INDEX('Policy Characteristics'!G:G,MATCH($C347,'Policy Characteristics'!$C:$C,0)))</f>
        <v>60</v>
      </c>
      <c r="N347" s="458">
        <f>IF(ISBLANK(INDEX('Policy Characteristics'!H:H,MATCH($C347,'Policy Characteristics'!$C:$C,0))),"",INDEX('Policy Characteristics'!H:H,MATCH($C347,'Policy Characteristics'!$C:$C,0)))</f>
        <v>1</v>
      </c>
      <c r="O347" s="340" t="str">
        <f>IF(ISBLANK(INDEX('Policy Characteristics'!I:I,MATCH($C347,'Policy Characteristics'!$C:$C,0))),"",INDEX('Policy Characteristics'!I:I,MATCH($C347,'Policy Characteristics'!$C:$C,0)))</f>
        <v>$/MWh</v>
      </c>
      <c r="P347" s="340"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7" s="340" t="str">
        <f>IF(ISBLANK(INDEX('Policy Characteristics'!K:K,MATCH($C347,'Policy Characteristics'!$C:$C,0))),"",INDEX('Policy Characteristics'!K:K,MATCH($C347,'Policy Characteristics'!$C:$C,0)))</f>
        <v>electricity-sector-main.html#subsidies</v>
      </c>
      <c r="R347" s="340" t="str">
        <f>IF(ISBLANK(INDEX('Policy Characteristics'!L:L,MATCH($C347,'Policy Characteristics'!$C:$C,0))),"",INDEX('Policy Characteristics'!L:L,MATCH($C347,'Policy Characteristics'!$C:$C,0)))</f>
        <v>subsidy-for-electricity-production.html</v>
      </c>
    </row>
    <row r="348" spans="1:18" x14ac:dyDescent="0.25">
      <c r="A348" s="340" t="str">
        <f>IF(ISBLANK(INDEX('Policy Characteristics'!A:A,MATCH($C348,'Policy Characteristics'!$C:$C,0))),"",INDEX('Policy Characteristics'!A:A,MATCH($C348,'Policy Characteristics'!$C:$C,0)))</f>
        <v>Electricity Supply</v>
      </c>
      <c r="B348" s="340" t="str">
        <f>IF(ISBLANK(INDEX('Policy Characteristics'!B:B,MATCH($C348,'Policy Characteristics'!$C:$C,0))),"",INDEX('Policy Characteristics'!B:B,MATCH($C348,'Policy Characteristics'!$C:$C,0)))</f>
        <v>Subsidy for Electricity Production</v>
      </c>
      <c r="C348" s="344" t="str">
        <f t="shared" si="27"/>
        <v>Subsidy for Elec Production by Fuel</v>
      </c>
      <c r="D348" s="9" t="s">
        <v>2843</v>
      </c>
      <c r="E348" s="53"/>
      <c r="F348" s="9" t="s">
        <v>2523</v>
      </c>
      <c r="G348" s="55"/>
      <c r="H348" s="54">
        <v>702</v>
      </c>
      <c r="I348" s="9" t="s">
        <v>46</v>
      </c>
      <c r="J348" s="342" t="str">
        <f>IF(ISBLANK(INDEX('Policy Characteristics'!D:D,MATCH($C348,'Policy Characteristics'!$C:$C,0))),"",INDEX('Policy Characteristics'!D:D,MATCH($C348,'Policy Characteristics'!$C:$C,0)))</f>
        <v>Subsidy for Electricity Production</v>
      </c>
      <c r="K348" s="340" t="str">
        <f>IF(ISBLANK(INDEX('Policy Characteristics'!E:E,MATCH($C348,'Policy Characteristics'!$C:$C,0))),"",INDEX('Policy Characteristics'!E:E,MATCH($C348,'Policy Characteristics'!$C:$C,0)))</f>
        <v>elec generation subsidy</v>
      </c>
      <c r="L348" s="340">
        <f>IF(ISBLANK(INDEX('Policy Characteristics'!F:F,MATCH($C348,'Policy Characteristics'!$C:$C,0))),"",INDEX('Policy Characteristics'!F:F,MATCH($C348,'Policy Characteristics'!$C:$C,0)))</f>
        <v>0</v>
      </c>
      <c r="M348" s="340">
        <f>IF(ISBLANK(INDEX('Policy Characteristics'!G:G,MATCH($C348,'Policy Characteristics'!$C:$C,0))),"",INDEX('Policy Characteristics'!G:G,MATCH($C348,'Policy Characteristics'!$C:$C,0)))</f>
        <v>60</v>
      </c>
      <c r="N348" s="458">
        <f>IF(ISBLANK(INDEX('Policy Characteristics'!H:H,MATCH($C348,'Policy Characteristics'!$C:$C,0))),"",INDEX('Policy Characteristics'!H:H,MATCH($C348,'Policy Characteristics'!$C:$C,0)))</f>
        <v>1</v>
      </c>
      <c r="O348" s="340" t="str">
        <f>IF(ISBLANK(INDEX('Policy Characteristics'!I:I,MATCH($C348,'Policy Characteristics'!$C:$C,0))),"",INDEX('Policy Characteristics'!I:I,MATCH($C348,'Policy Characteristics'!$C:$C,0)))</f>
        <v>$/MWh</v>
      </c>
      <c r="P348" s="340"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8" s="340" t="str">
        <f>IF(ISBLANK(INDEX('Policy Characteristics'!K:K,MATCH($C348,'Policy Characteristics'!$C:$C,0))),"",INDEX('Policy Characteristics'!K:K,MATCH($C348,'Policy Characteristics'!$C:$C,0)))</f>
        <v>electricity-sector-main.html#subsidies</v>
      </c>
      <c r="R348" s="340" t="str">
        <f>IF(ISBLANK(INDEX('Policy Characteristics'!L:L,MATCH($C348,'Policy Characteristics'!$C:$C,0))),"",INDEX('Policy Characteristics'!L:L,MATCH($C348,'Policy Characteristics'!$C:$C,0)))</f>
        <v>subsidy-for-electricity-production.html</v>
      </c>
    </row>
    <row r="349" spans="1:18" ht="30" x14ac:dyDescent="0.25">
      <c r="A349" s="340" t="str">
        <f>IF(ISBLANK(INDEX('Policy Characteristics'!A:A,MATCH($C349,'Policy Characteristics'!$C:$C,0))),"",INDEX('Policy Characteristics'!A:A,MATCH($C349,'Policy Characteristics'!$C:$C,0)))</f>
        <v>Electricity Supply</v>
      </c>
      <c r="B349" s="340" t="str">
        <f>IF(ISBLANK(INDEX('Policy Characteristics'!B:B,MATCH($C349,'Policy Characteristics'!$C:$C,0))),"",INDEX('Policy Characteristics'!B:B,MATCH($C349,'Policy Characteristics'!$C:$C,0)))</f>
        <v>Subsidy for Electricity Production</v>
      </c>
      <c r="C349" s="344" t="str">
        <f t="shared" si="27"/>
        <v>Subsidy for Elec Production by Fuel</v>
      </c>
      <c r="D349" s="9" t="s">
        <v>2844</v>
      </c>
      <c r="E349" s="53"/>
      <c r="F349" s="9" t="s">
        <v>2671</v>
      </c>
      <c r="G349" s="55"/>
      <c r="H349" s="54">
        <v>703</v>
      </c>
      <c r="I349" s="9" t="s">
        <v>46</v>
      </c>
      <c r="J349" s="342" t="str">
        <f>IF(ISBLANK(INDEX('Policy Characteristics'!D:D,MATCH($C349,'Policy Characteristics'!$C:$C,0))),"",INDEX('Policy Characteristics'!D:D,MATCH($C349,'Policy Characteristics'!$C:$C,0)))</f>
        <v>Subsidy for Electricity Production</v>
      </c>
      <c r="K349" s="340" t="str">
        <f>IF(ISBLANK(INDEX('Policy Characteristics'!E:E,MATCH($C349,'Policy Characteristics'!$C:$C,0))),"",INDEX('Policy Characteristics'!E:E,MATCH($C349,'Policy Characteristics'!$C:$C,0)))</f>
        <v>elec generation subsidy</v>
      </c>
      <c r="L349" s="340">
        <f>IF(ISBLANK(INDEX('Policy Characteristics'!F:F,MATCH($C349,'Policy Characteristics'!$C:$C,0))),"",INDEX('Policy Characteristics'!F:F,MATCH($C349,'Policy Characteristics'!$C:$C,0)))</f>
        <v>0</v>
      </c>
      <c r="M349" s="340">
        <f>IF(ISBLANK(INDEX('Policy Characteristics'!G:G,MATCH($C349,'Policy Characteristics'!$C:$C,0))),"",INDEX('Policy Characteristics'!G:G,MATCH($C349,'Policy Characteristics'!$C:$C,0)))</f>
        <v>60</v>
      </c>
      <c r="N349" s="458">
        <f>IF(ISBLANK(INDEX('Policy Characteristics'!H:H,MATCH($C349,'Policy Characteristics'!$C:$C,0))),"",INDEX('Policy Characteristics'!H:H,MATCH($C349,'Policy Characteristics'!$C:$C,0)))</f>
        <v>1</v>
      </c>
      <c r="O349" s="340" t="str">
        <f>IF(ISBLANK(INDEX('Policy Characteristics'!I:I,MATCH($C349,'Policy Characteristics'!$C:$C,0))),"",INDEX('Policy Characteristics'!I:I,MATCH($C349,'Policy Characteristics'!$C:$C,0)))</f>
        <v>$/MWh</v>
      </c>
      <c r="P349" s="340"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9" s="340" t="str">
        <f>IF(ISBLANK(INDEX('Policy Characteristics'!K:K,MATCH($C349,'Policy Characteristics'!$C:$C,0))),"",INDEX('Policy Characteristics'!K:K,MATCH($C349,'Policy Characteristics'!$C:$C,0)))</f>
        <v>electricity-sector-main.html#subsidies</v>
      </c>
      <c r="R349" s="340" t="str">
        <f>IF(ISBLANK(INDEX('Policy Characteristics'!L:L,MATCH($C349,'Policy Characteristics'!$C:$C,0))),"",INDEX('Policy Characteristics'!L:L,MATCH($C349,'Policy Characteristics'!$C:$C,0)))</f>
        <v>subsidy-for-electricity-production.html</v>
      </c>
    </row>
    <row r="350" spans="1:18" ht="30" x14ac:dyDescent="0.25">
      <c r="A350" s="340" t="str">
        <f>IF(ISBLANK(INDEX('Policy Characteristics'!A:A,MATCH($C350,'Policy Characteristics'!$C:$C,0))),"",INDEX('Policy Characteristics'!A:A,MATCH($C350,'Policy Characteristics'!$C:$C,0)))</f>
        <v>Electricity Supply</v>
      </c>
      <c r="B350" s="340" t="str">
        <f>IF(ISBLANK(INDEX('Policy Characteristics'!B:B,MATCH($C350,'Policy Characteristics'!$C:$C,0))),"",INDEX('Policy Characteristics'!B:B,MATCH($C350,'Policy Characteristics'!$C:$C,0)))</f>
        <v>Subsidy for Electricity Production</v>
      </c>
      <c r="C350" s="344" t="str">
        <f t="shared" si="27"/>
        <v>Subsidy for Elec Production by Fuel</v>
      </c>
      <c r="D350" s="9" t="s">
        <v>2845</v>
      </c>
      <c r="E350" s="53"/>
      <c r="F350" s="9" t="s">
        <v>2525</v>
      </c>
      <c r="G350" s="55"/>
      <c r="H350" s="54">
        <v>704</v>
      </c>
      <c r="I350" s="9" t="s">
        <v>46</v>
      </c>
      <c r="J350" s="342" t="str">
        <f>IF(ISBLANK(INDEX('Policy Characteristics'!D:D,MATCH($C350,'Policy Characteristics'!$C:$C,0))),"",INDEX('Policy Characteristics'!D:D,MATCH($C350,'Policy Characteristics'!$C:$C,0)))</f>
        <v>Subsidy for Electricity Production</v>
      </c>
      <c r="K350" s="340" t="str">
        <f>IF(ISBLANK(INDEX('Policy Characteristics'!E:E,MATCH($C350,'Policy Characteristics'!$C:$C,0))),"",INDEX('Policy Characteristics'!E:E,MATCH($C350,'Policy Characteristics'!$C:$C,0)))</f>
        <v>elec generation subsidy</v>
      </c>
      <c r="L350" s="340">
        <f>IF(ISBLANK(INDEX('Policy Characteristics'!F:F,MATCH($C350,'Policy Characteristics'!$C:$C,0))),"",INDEX('Policy Characteristics'!F:F,MATCH($C350,'Policy Characteristics'!$C:$C,0)))</f>
        <v>0</v>
      </c>
      <c r="M350" s="340">
        <f>IF(ISBLANK(INDEX('Policy Characteristics'!G:G,MATCH($C350,'Policy Characteristics'!$C:$C,0))),"",INDEX('Policy Characteristics'!G:G,MATCH($C350,'Policy Characteristics'!$C:$C,0)))</f>
        <v>60</v>
      </c>
      <c r="N350" s="458">
        <f>IF(ISBLANK(INDEX('Policy Characteristics'!H:H,MATCH($C350,'Policy Characteristics'!$C:$C,0))),"",INDEX('Policy Characteristics'!H:H,MATCH($C350,'Policy Characteristics'!$C:$C,0)))</f>
        <v>1</v>
      </c>
      <c r="O350" s="340" t="str">
        <f>IF(ISBLANK(INDEX('Policy Characteristics'!I:I,MATCH($C350,'Policy Characteristics'!$C:$C,0))),"",INDEX('Policy Characteristics'!I:I,MATCH($C350,'Policy Characteristics'!$C:$C,0)))</f>
        <v>$/MWh</v>
      </c>
      <c r="P350" s="340"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50" s="340" t="str">
        <f>IF(ISBLANK(INDEX('Policy Characteristics'!K:K,MATCH($C350,'Policy Characteristics'!$C:$C,0))),"",INDEX('Policy Characteristics'!K:K,MATCH($C350,'Policy Characteristics'!$C:$C,0)))</f>
        <v>electricity-sector-main.html#subsidies</v>
      </c>
      <c r="R350" s="340" t="str">
        <f>IF(ISBLANK(INDEX('Policy Characteristics'!L:L,MATCH($C350,'Policy Characteristics'!$C:$C,0))),"",INDEX('Policy Characteristics'!L:L,MATCH($C350,'Policy Characteristics'!$C:$C,0)))</f>
        <v>subsidy-for-electricity-production.html</v>
      </c>
    </row>
    <row r="351" spans="1:18" ht="30" x14ac:dyDescent="0.25">
      <c r="A351" s="340" t="str">
        <f>IF(ISBLANK(INDEX('Policy Characteristics'!A:A,MATCH($C351,'Policy Characteristics'!$C:$C,0))),"",INDEX('Policy Characteristics'!A:A,MATCH($C351,'Policy Characteristics'!$C:$C,0)))</f>
        <v>Industry</v>
      </c>
      <c r="B351" s="340" t="str">
        <f>IF(ISBLANK(INDEX('Policy Characteristics'!B:B,MATCH($C351,'Policy Characteristics'!$C:$C,0))),"",INDEX('Policy Characteristics'!B:B,MATCH($C351,'Policy Characteristics'!$C:$C,0)))</f>
        <v>Buy In-Region Products</v>
      </c>
      <c r="C351" s="345" t="s">
        <v>3324</v>
      </c>
      <c r="D351" s="271" t="s">
        <v>3189</v>
      </c>
      <c r="E351" s="272"/>
      <c r="F351" s="188" t="s">
        <v>3214</v>
      </c>
      <c r="G351" s="53"/>
      <c r="H351" s="54">
        <v>1537</v>
      </c>
      <c r="I351" s="53" t="s">
        <v>45</v>
      </c>
      <c r="J351" s="342" t="str">
        <f>IF(ISBLANK(INDEX('Policy Characteristics'!D:D,MATCH($C351,'Policy Characteristics'!$C:$C,0))),"",INDEX('Policy Characteristics'!D:D,MATCH($C351,'Policy Characteristics'!$C:$C,0)))</f>
        <v>Buy In-Region Products</v>
      </c>
      <c r="K351" s="340" t="str">
        <f>IF(ISBLANK(INDEX('Policy Characteristics'!E:E,MATCH($C351,'Policy Characteristics'!$C:$C,0))),"",INDEX('Policy Characteristics'!E:E,MATCH($C351,'Policy Characteristics'!$C:$C,0)))</f>
        <v>indst buy in region outputs</v>
      </c>
      <c r="L351" s="362">
        <f>IF(ISBLANK(INDEX('Policy Characteristics'!F:F,MATCH($C351,'Policy Characteristics'!$C:$C,0))),"",INDEX('Policy Characteristics'!F:F,MATCH($C351,'Policy Characteristics'!$C:$C,0)))</f>
        <v>0</v>
      </c>
      <c r="M351" s="362">
        <f>IF(ISBLANK(INDEX('Policy Characteristics'!G:G,MATCH($C351,'Policy Characteristics'!$C:$C,0))),"",INDEX('Policy Characteristics'!G:G,MATCH($C351,'Policy Characteristics'!$C:$C,0)))</f>
        <v>0.5</v>
      </c>
      <c r="N351" s="362">
        <f>IF(ISBLANK(INDEX('Policy Characteristics'!H:H,MATCH($C351,'Policy Characteristics'!$C:$C,0))),"",INDEX('Policy Characteristics'!H:H,MATCH($C351,'Policy Characteristics'!$C:$C,0)))</f>
        <v>0.01</v>
      </c>
      <c r="O351" s="340" t="str">
        <f>IF(ISBLANK(INDEX('Policy Characteristics'!I:I,MATCH($C351,'Policy Characteristics'!$C:$C,0))),"",INDEX('Policy Characteristics'!I:I,MATCH($C351,'Policy Characteristics'!$C:$C,0)))</f>
        <v>% of imports shifted</v>
      </c>
      <c r="P351" s="340" t="str">
        <f>IF(ISBLANK(INDEX('Policy Characteristics'!J:J,MATCH($C351,'Policy Characteristics'!$C:$C,0))),"",INDEX('Policy Characteristics'!J:J,MATCH($C351,'Policy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1" s="340" t="str">
        <f>IF(ISBLANK(INDEX('Policy Characteristics'!K:K,MATCH($C351,'Policy Characteristics'!$C:$C,0))),"",INDEX('Policy Characteristics'!K:K,MATCH($C351,'Policy Characteristics'!$C:$C,0)))</f>
        <v/>
      </c>
      <c r="R351" s="340" t="str">
        <f>IF(ISBLANK(INDEX('Policy Characteristics'!L:L,MATCH($C351,'Policy Characteristics'!$C:$C,0))),"",INDEX('Policy Characteristics'!L:L,MATCH($C351,'Policy Characteristics'!$C:$C,0)))</f>
        <v/>
      </c>
    </row>
    <row r="352" spans="1:18" x14ac:dyDescent="0.25">
      <c r="A352" s="340" t="str">
        <f>IF(ISBLANK(INDEX('Policy Characteristics'!A:A,MATCH($C352,'Policy Characteristics'!$C:$C,0))),"",INDEX('Policy Characteristics'!A:A,MATCH($C352,'Policy Characteristics'!$C:$C,0)))</f>
        <v>Industry</v>
      </c>
      <c r="B352" s="340" t="str">
        <f>IF(ISBLANK(INDEX('Policy Characteristics'!B:B,MATCH($C352,'Policy Characteristics'!$C:$C,0))),"",INDEX('Policy Characteristics'!B:B,MATCH($C352,'Policy Characteristics'!$C:$C,0)))</f>
        <v>Buy In-Region Products</v>
      </c>
      <c r="C352" s="344" t="str">
        <f>C$351</f>
        <v>Fraction of Imported Industrial Outputs Shifted to In Region Suppliers</v>
      </c>
      <c r="D352" s="272" t="s">
        <v>3190</v>
      </c>
      <c r="E352" s="272"/>
      <c r="F352" s="188" t="s">
        <v>2857</v>
      </c>
      <c r="G352" s="55"/>
      <c r="H352" s="54">
        <v>1538</v>
      </c>
      <c r="I352" s="53" t="s">
        <v>45</v>
      </c>
      <c r="J352" s="342" t="str">
        <f>IF(ISBLANK(INDEX('Policy Characteristics'!D:D,MATCH($C352,'Policy Characteristics'!$C:$C,0))),"",INDEX('Policy Characteristics'!D:D,MATCH($C352,'Policy Characteristics'!$C:$C,0)))</f>
        <v>Buy In-Region Products</v>
      </c>
      <c r="K352" s="340" t="str">
        <f>IF(ISBLANK(INDEX('Policy Characteristics'!E:E,MATCH($C352,'Policy Characteristics'!$C:$C,0))),"",INDEX('Policy Characteristics'!E:E,MATCH($C352,'Policy Characteristics'!$C:$C,0)))</f>
        <v>indst buy in region outputs</v>
      </c>
      <c r="L352" s="362">
        <f>IF(ISBLANK(INDEX('Policy Characteristics'!F:F,MATCH($C352,'Policy Characteristics'!$C:$C,0))),"",INDEX('Policy Characteristics'!F:F,MATCH($C352,'Policy Characteristics'!$C:$C,0)))</f>
        <v>0</v>
      </c>
      <c r="M352" s="362">
        <f>IF(ISBLANK(INDEX('Policy Characteristics'!G:G,MATCH($C352,'Policy Characteristics'!$C:$C,0))),"",INDEX('Policy Characteristics'!G:G,MATCH($C352,'Policy Characteristics'!$C:$C,0)))</f>
        <v>0.5</v>
      </c>
      <c r="N352" s="362">
        <f>IF(ISBLANK(INDEX('Policy Characteristics'!H:H,MATCH($C352,'Policy Characteristics'!$C:$C,0))),"",INDEX('Policy Characteristics'!H:H,MATCH($C352,'Policy Characteristics'!$C:$C,0)))</f>
        <v>0.01</v>
      </c>
      <c r="O352" s="340" t="str">
        <f>IF(ISBLANK(INDEX('Policy Characteristics'!I:I,MATCH($C352,'Policy Characteristics'!$C:$C,0))),"",INDEX('Policy Characteristics'!I:I,MATCH($C352,'Policy Characteristics'!$C:$C,0)))</f>
        <v>% of imports shifted</v>
      </c>
      <c r="P352" s="340" t="str">
        <f>IF(ISBLANK(INDEX('Policy Characteristics'!J:J,MATCH($C352,'Policy Characteristics'!$C:$C,0))),"",INDEX('Policy Characteristics'!J:J,MATCH($C352,'Policy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2" s="340" t="str">
        <f>IF(ISBLANK(INDEX('Policy Characteristics'!K:K,MATCH($C352,'Policy Characteristics'!$C:$C,0))),"",INDEX('Policy Characteristics'!K:K,MATCH($C352,'Policy Characteristics'!$C:$C,0)))</f>
        <v/>
      </c>
      <c r="R352" s="340" t="str">
        <f>IF(ISBLANK(INDEX('Policy Characteristics'!L:L,MATCH($C352,'Policy Characteristics'!$C:$C,0))),"",INDEX('Policy Characteristics'!L:L,MATCH($C352,'Policy Characteristics'!$C:$C,0)))</f>
        <v/>
      </c>
    </row>
    <row r="353" spans="1:18" ht="30" x14ac:dyDescent="0.25">
      <c r="A353" s="340" t="str">
        <f>IF(ISBLANK(INDEX('Policy Characteristics'!A:A,MATCH($C353,'Policy Characteristics'!$C:$C,0))),"",INDEX('Policy Characteristics'!A:A,MATCH($C353,'Policy Characteristics'!$C:$C,0)))</f>
        <v>Industry</v>
      </c>
      <c r="B353" s="340" t="str">
        <f>IF(ISBLANK(INDEX('Policy Characteristics'!B:B,MATCH($C353,'Policy Characteristics'!$C:$C,0))),"",INDEX('Policy Characteristics'!B:B,MATCH($C353,'Policy Characteristics'!$C:$C,0)))</f>
        <v>Buy In-Region Products</v>
      </c>
      <c r="C353" s="344" t="str">
        <f t="shared" ref="C353:C375" si="28">C$351</f>
        <v>Fraction of Imported Industrial Outputs Shifted to In Region Suppliers</v>
      </c>
      <c r="D353" s="272" t="s">
        <v>3191</v>
      </c>
      <c r="E353" s="272"/>
      <c r="F353" s="188" t="s">
        <v>3155</v>
      </c>
      <c r="G353" s="55"/>
      <c r="H353" s="54">
        <v>1539</v>
      </c>
      <c r="I353" s="53" t="s">
        <v>45</v>
      </c>
      <c r="J353" s="342" t="str">
        <f>IF(ISBLANK(INDEX('Policy Characteristics'!D:D,MATCH($C353,'Policy Characteristics'!$C:$C,0))),"",INDEX('Policy Characteristics'!D:D,MATCH($C353,'Policy Characteristics'!$C:$C,0)))</f>
        <v>Buy In-Region Products</v>
      </c>
      <c r="K353" s="340" t="str">
        <f>IF(ISBLANK(INDEX('Policy Characteristics'!E:E,MATCH($C353,'Policy Characteristics'!$C:$C,0))),"",INDEX('Policy Characteristics'!E:E,MATCH($C353,'Policy Characteristics'!$C:$C,0)))</f>
        <v>indst buy in region outputs</v>
      </c>
      <c r="L353" s="362">
        <f>IF(ISBLANK(INDEX('Policy Characteristics'!F:F,MATCH($C353,'Policy Characteristics'!$C:$C,0))),"",INDEX('Policy Characteristics'!F:F,MATCH($C353,'Policy Characteristics'!$C:$C,0)))</f>
        <v>0</v>
      </c>
      <c r="M353" s="362">
        <f>IF(ISBLANK(INDEX('Policy Characteristics'!G:G,MATCH($C353,'Policy Characteristics'!$C:$C,0))),"",INDEX('Policy Characteristics'!G:G,MATCH($C353,'Policy Characteristics'!$C:$C,0)))</f>
        <v>0.5</v>
      </c>
      <c r="N353" s="362">
        <f>IF(ISBLANK(INDEX('Policy Characteristics'!H:H,MATCH($C353,'Policy Characteristics'!$C:$C,0))),"",INDEX('Policy Characteristics'!H:H,MATCH($C353,'Policy Characteristics'!$C:$C,0)))</f>
        <v>0.01</v>
      </c>
      <c r="O353" s="340" t="str">
        <f>IF(ISBLANK(INDEX('Policy Characteristics'!I:I,MATCH($C353,'Policy Characteristics'!$C:$C,0))),"",INDEX('Policy Characteristics'!I:I,MATCH($C353,'Policy Characteristics'!$C:$C,0)))</f>
        <v>% of imports shifted</v>
      </c>
      <c r="P353" s="340" t="str">
        <f>IF(ISBLANK(INDEX('Policy Characteristics'!J:J,MATCH($C353,'Policy Characteristics'!$C:$C,0))),"",INDEX('Policy Characteristics'!J:J,MATCH($C353,'Policy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3" s="340" t="str">
        <f>IF(ISBLANK(INDEX('Policy Characteristics'!K:K,MATCH($C353,'Policy Characteristics'!$C:$C,0))),"",INDEX('Policy Characteristics'!K:K,MATCH($C353,'Policy Characteristics'!$C:$C,0)))</f>
        <v/>
      </c>
      <c r="R353" s="340" t="str">
        <f>IF(ISBLANK(INDEX('Policy Characteristics'!L:L,MATCH($C353,'Policy Characteristics'!$C:$C,0))),"",INDEX('Policy Characteristics'!L:L,MATCH($C353,'Policy Characteristics'!$C:$C,0)))</f>
        <v/>
      </c>
    </row>
    <row r="354" spans="1:18" ht="30" x14ac:dyDescent="0.25">
      <c r="A354" s="340" t="str">
        <f>IF(ISBLANK(INDEX('Policy Characteristics'!A:A,MATCH($C354,'Policy Characteristics'!$C:$C,0))),"",INDEX('Policy Characteristics'!A:A,MATCH($C354,'Policy Characteristics'!$C:$C,0)))</f>
        <v>Industry</v>
      </c>
      <c r="B354" s="340" t="str">
        <f>IF(ISBLANK(INDEX('Policy Characteristics'!B:B,MATCH($C354,'Policy Characteristics'!$C:$C,0))),"",INDEX('Policy Characteristics'!B:B,MATCH($C354,'Policy Characteristics'!$C:$C,0)))</f>
        <v>Buy In-Region Products</v>
      </c>
      <c r="C354" s="344" t="str">
        <f t="shared" si="28"/>
        <v>Fraction of Imported Industrial Outputs Shifted to In Region Suppliers</v>
      </c>
      <c r="D354" s="272" t="s">
        <v>3192</v>
      </c>
      <c r="E354" s="272"/>
      <c r="F354" s="188" t="s">
        <v>3156</v>
      </c>
      <c r="G354" s="55"/>
      <c r="H354" s="54">
        <v>1540</v>
      </c>
      <c r="I354" s="53" t="s">
        <v>45</v>
      </c>
      <c r="J354" s="342" t="str">
        <f>IF(ISBLANK(INDEX('Policy Characteristics'!D:D,MATCH($C354,'Policy Characteristics'!$C:$C,0))),"",INDEX('Policy Characteristics'!D:D,MATCH($C354,'Policy Characteristics'!$C:$C,0)))</f>
        <v>Buy In-Region Products</v>
      </c>
      <c r="K354" s="340" t="str">
        <f>IF(ISBLANK(INDEX('Policy Characteristics'!E:E,MATCH($C354,'Policy Characteristics'!$C:$C,0))),"",INDEX('Policy Characteristics'!E:E,MATCH($C354,'Policy Characteristics'!$C:$C,0)))</f>
        <v>indst buy in region outputs</v>
      </c>
      <c r="L354" s="362">
        <f>IF(ISBLANK(INDEX('Policy Characteristics'!F:F,MATCH($C354,'Policy Characteristics'!$C:$C,0))),"",INDEX('Policy Characteristics'!F:F,MATCH($C354,'Policy Characteristics'!$C:$C,0)))</f>
        <v>0</v>
      </c>
      <c r="M354" s="362">
        <f>IF(ISBLANK(INDEX('Policy Characteristics'!G:G,MATCH($C354,'Policy Characteristics'!$C:$C,0))),"",INDEX('Policy Characteristics'!G:G,MATCH($C354,'Policy Characteristics'!$C:$C,0)))</f>
        <v>0.5</v>
      </c>
      <c r="N354" s="362">
        <f>IF(ISBLANK(INDEX('Policy Characteristics'!H:H,MATCH($C354,'Policy Characteristics'!$C:$C,0))),"",INDEX('Policy Characteristics'!H:H,MATCH($C354,'Policy Characteristics'!$C:$C,0)))</f>
        <v>0.01</v>
      </c>
      <c r="O354" s="340" t="str">
        <f>IF(ISBLANK(INDEX('Policy Characteristics'!I:I,MATCH($C354,'Policy Characteristics'!$C:$C,0))),"",INDEX('Policy Characteristics'!I:I,MATCH($C354,'Policy Characteristics'!$C:$C,0)))</f>
        <v>% of imports shifted</v>
      </c>
      <c r="P354" s="340" t="str">
        <f>IF(ISBLANK(INDEX('Policy Characteristics'!J:J,MATCH($C354,'Policy Characteristics'!$C:$C,0))),"",INDEX('Policy Characteristics'!J:J,MATCH($C354,'Policy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4" s="340" t="str">
        <f>IF(ISBLANK(INDEX('Policy Characteristics'!K:K,MATCH($C354,'Policy Characteristics'!$C:$C,0))),"",INDEX('Policy Characteristics'!K:K,MATCH($C354,'Policy Characteristics'!$C:$C,0)))</f>
        <v/>
      </c>
      <c r="R354" s="340" t="str">
        <f>IF(ISBLANK(INDEX('Policy Characteristics'!L:L,MATCH($C354,'Policy Characteristics'!$C:$C,0))),"",INDEX('Policy Characteristics'!L:L,MATCH($C354,'Policy Characteristics'!$C:$C,0)))</f>
        <v/>
      </c>
    </row>
    <row r="355" spans="1:18" ht="30" x14ac:dyDescent="0.25">
      <c r="A355" s="340" t="str">
        <f>IF(ISBLANK(INDEX('Policy Characteristics'!A:A,MATCH($C355,'Policy Characteristics'!$C:$C,0))),"",INDEX('Policy Characteristics'!A:A,MATCH($C355,'Policy Characteristics'!$C:$C,0)))</f>
        <v>Industry</v>
      </c>
      <c r="B355" s="340" t="str">
        <f>IF(ISBLANK(INDEX('Policy Characteristics'!B:B,MATCH($C355,'Policy Characteristics'!$C:$C,0))),"",INDEX('Policy Characteristics'!B:B,MATCH($C355,'Policy Characteristics'!$C:$C,0)))</f>
        <v>Buy In-Region Products</v>
      </c>
      <c r="C355" s="344" t="str">
        <f t="shared" si="28"/>
        <v>Fraction of Imported Industrial Outputs Shifted to In Region Suppliers</v>
      </c>
      <c r="D355" s="272" t="s">
        <v>3193</v>
      </c>
      <c r="E355" s="272"/>
      <c r="F355" s="188" t="s">
        <v>3157</v>
      </c>
      <c r="G355" s="55"/>
      <c r="H355" s="54">
        <v>1541</v>
      </c>
      <c r="I355" s="53" t="s">
        <v>45</v>
      </c>
      <c r="J355" s="342" t="str">
        <f>IF(ISBLANK(INDEX('Policy Characteristics'!D:D,MATCH($C355,'Policy Characteristics'!$C:$C,0))),"",INDEX('Policy Characteristics'!D:D,MATCH($C355,'Policy Characteristics'!$C:$C,0)))</f>
        <v>Buy In-Region Products</v>
      </c>
      <c r="K355" s="340" t="str">
        <f>IF(ISBLANK(INDEX('Policy Characteristics'!E:E,MATCH($C355,'Policy Characteristics'!$C:$C,0))),"",INDEX('Policy Characteristics'!E:E,MATCH($C355,'Policy Characteristics'!$C:$C,0)))</f>
        <v>indst buy in region outputs</v>
      </c>
      <c r="L355" s="362">
        <f>IF(ISBLANK(INDEX('Policy Characteristics'!F:F,MATCH($C355,'Policy Characteristics'!$C:$C,0))),"",INDEX('Policy Characteristics'!F:F,MATCH($C355,'Policy Characteristics'!$C:$C,0)))</f>
        <v>0</v>
      </c>
      <c r="M355" s="362">
        <f>IF(ISBLANK(INDEX('Policy Characteristics'!G:G,MATCH($C355,'Policy Characteristics'!$C:$C,0))),"",INDEX('Policy Characteristics'!G:G,MATCH($C355,'Policy Characteristics'!$C:$C,0)))</f>
        <v>0.5</v>
      </c>
      <c r="N355" s="362">
        <f>IF(ISBLANK(INDEX('Policy Characteristics'!H:H,MATCH($C355,'Policy Characteristics'!$C:$C,0))),"",INDEX('Policy Characteristics'!H:H,MATCH($C355,'Policy Characteristics'!$C:$C,0)))</f>
        <v>0.01</v>
      </c>
      <c r="O355" s="340" t="str">
        <f>IF(ISBLANK(INDEX('Policy Characteristics'!I:I,MATCH($C355,'Policy Characteristics'!$C:$C,0))),"",INDEX('Policy Characteristics'!I:I,MATCH($C355,'Policy Characteristics'!$C:$C,0)))</f>
        <v>% of imports shifted</v>
      </c>
      <c r="P355" s="340" t="str">
        <f>IF(ISBLANK(INDEX('Policy Characteristics'!J:J,MATCH($C355,'Policy Characteristics'!$C:$C,0))),"",INDEX('Policy Characteristics'!J:J,MATCH($C355,'Policy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5" s="340" t="str">
        <f>IF(ISBLANK(INDEX('Policy Characteristics'!K:K,MATCH($C355,'Policy Characteristics'!$C:$C,0))),"",INDEX('Policy Characteristics'!K:K,MATCH($C355,'Policy Characteristics'!$C:$C,0)))</f>
        <v/>
      </c>
      <c r="R355" s="340" t="str">
        <f>IF(ISBLANK(INDEX('Policy Characteristics'!L:L,MATCH($C355,'Policy Characteristics'!$C:$C,0))),"",INDEX('Policy Characteristics'!L:L,MATCH($C355,'Policy Characteristics'!$C:$C,0)))</f>
        <v/>
      </c>
    </row>
    <row r="356" spans="1:18" ht="30" x14ac:dyDescent="0.25">
      <c r="A356" s="340" t="str">
        <f>IF(ISBLANK(INDEX('Policy Characteristics'!A:A,MATCH($C356,'Policy Characteristics'!$C:$C,0))),"",INDEX('Policy Characteristics'!A:A,MATCH($C356,'Policy Characteristics'!$C:$C,0)))</f>
        <v>Industry</v>
      </c>
      <c r="B356" s="340" t="str">
        <f>IF(ISBLANK(INDEX('Policy Characteristics'!B:B,MATCH($C356,'Policy Characteristics'!$C:$C,0))),"",INDEX('Policy Characteristics'!B:B,MATCH($C356,'Policy Characteristics'!$C:$C,0)))</f>
        <v>Buy In-Region Products</v>
      </c>
      <c r="C356" s="344" t="str">
        <f t="shared" si="28"/>
        <v>Fraction of Imported Industrial Outputs Shifted to In Region Suppliers</v>
      </c>
      <c r="D356" s="272" t="s">
        <v>3194</v>
      </c>
      <c r="E356" s="272"/>
      <c r="F356" s="188" t="s">
        <v>3158</v>
      </c>
      <c r="G356" s="55"/>
      <c r="H356" s="54">
        <v>1542</v>
      </c>
      <c r="I356" s="53" t="s">
        <v>45</v>
      </c>
      <c r="J356" s="342" t="str">
        <f>IF(ISBLANK(INDEX('Policy Characteristics'!D:D,MATCH($C356,'Policy Characteristics'!$C:$C,0))),"",INDEX('Policy Characteristics'!D:D,MATCH($C356,'Policy Characteristics'!$C:$C,0)))</f>
        <v>Buy In-Region Products</v>
      </c>
      <c r="K356" s="340" t="str">
        <f>IF(ISBLANK(INDEX('Policy Characteristics'!E:E,MATCH($C356,'Policy Characteristics'!$C:$C,0))),"",INDEX('Policy Characteristics'!E:E,MATCH($C356,'Policy Characteristics'!$C:$C,0)))</f>
        <v>indst buy in region outputs</v>
      </c>
      <c r="L356" s="362">
        <f>IF(ISBLANK(INDEX('Policy Characteristics'!F:F,MATCH($C356,'Policy Characteristics'!$C:$C,0))),"",INDEX('Policy Characteristics'!F:F,MATCH($C356,'Policy Characteristics'!$C:$C,0)))</f>
        <v>0</v>
      </c>
      <c r="M356" s="362">
        <f>IF(ISBLANK(INDEX('Policy Characteristics'!G:G,MATCH($C356,'Policy Characteristics'!$C:$C,0))),"",INDEX('Policy Characteristics'!G:G,MATCH($C356,'Policy Characteristics'!$C:$C,0)))</f>
        <v>0.5</v>
      </c>
      <c r="N356" s="362">
        <f>IF(ISBLANK(INDEX('Policy Characteristics'!H:H,MATCH($C356,'Policy Characteristics'!$C:$C,0))),"",INDEX('Policy Characteristics'!H:H,MATCH($C356,'Policy Characteristics'!$C:$C,0)))</f>
        <v>0.01</v>
      </c>
      <c r="O356" s="340" t="str">
        <f>IF(ISBLANK(INDEX('Policy Characteristics'!I:I,MATCH($C356,'Policy Characteristics'!$C:$C,0))),"",INDEX('Policy Characteristics'!I:I,MATCH($C356,'Policy Characteristics'!$C:$C,0)))</f>
        <v>% of imports shifted</v>
      </c>
      <c r="P356" s="340" t="str">
        <f>IF(ISBLANK(INDEX('Policy Characteristics'!J:J,MATCH($C356,'Policy Characteristics'!$C:$C,0))),"",INDEX('Policy Characteristics'!J:J,MATCH($C356,'Policy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6" s="340" t="str">
        <f>IF(ISBLANK(INDEX('Policy Characteristics'!K:K,MATCH($C356,'Policy Characteristics'!$C:$C,0))),"",INDEX('Policy Characteristics'!K:K,MATCH($C356,'Policy Characteristics'!$C:$C,0)))</f>
        <v/>
      </c>
      <c r="R356" s="340" t="str">
        <f>IF(ISBLANK(INDEX('Policy Characteristics'!L:L,MATCH($C356,'Policy Characteristics'!$C:$C,0))),"",INDEX('Policy Characteristics'!L:L,MATCH($C356,'Policy Characteristics'!$C:$C,0)))</f>
        <v/>
      </c>
    </row>
    <row r="357" spans="1:18" x14ac:dyDescent="0.25">
      <c r="A357" s="340" t="str">
        <f>IF(ISBLANK(INDEX('Policy Characteristics'!A:A,MATCH($C357,'Policy Characteristics'!$C:$C,0))),"",INDEX('Policy Characteristics'!A:A,MATCH($C357,'Policy Characteristics'!$C:$C,0)))</f>
        <v>Industry</v>
      </c>
      <c r="B357" s="340" t="str">
        <f>IF(ISBLANK(INDEX('Policy Characteristics'!B:B,MATCH($C357,'Policy Characteristics'!$C:$C,0))),"",INDEX('Policy Characteristics'!B:B,MATCH($C357,'Policy Characteristics'!$C:$C,0)))</f>
        <v>Buy In-Region Products</v>
      </c>
      <c r="C357" s="344" t="str">
        <f t="shared" si="28"/>
        <v>Fraction of Imported Industrial Outputs Shifted to In Region Suppliers</v>
      </c>
      <c r="D357" s="272" t="s">
        <v>3195</v>
      </c>
      <c r="E357" s="272"/>
      <c r="F357" s="188" t="s">
        <v>3159</v>
      </c>
      <c r="G357" s="55"/>
      <c r="H357" s="54">
        <v>1543</v>
      </c>
      <c r="I357" s="53" t="s">
        <v>45</v>
      </c>
      <c r="J357" s="342" t="str">
        <f>IF(ISBLANK(INDEX('Policy Characteristics'!D:D,MATCH($C357,'Policy Characteristics'!$C:$C,0))),"",INDEX('Policy Characteristics'!D:D,MATCH($C357,'Policy Characteristics'!$C:$C,0)))</f>
        <v>Buy In-Region Products</v>
      </c>
      <c r="K357" s="340" t="str">
        <f>IF(ISBLANK(INDEX('Policy Characteristics'!E:E,MATCH($C357,'Policy Characteristics'!$C:$C,0))),"",INDEX('Policy Characteristics'!E:E,MATCH($C357,'Policy Characteristics'!$C:$C,0)))</f>
        <v>indst buy in region outputs</v>
      </c>
      <c r="L357" s="362">
        <f>IF(ISBLANK(INDEX('Policy Characteristics'!F:F,MATCH($C357,'Policy Characteristics'!$C:$C,0))),"",INDEX('Policy Characteristics'!F:F,MATCH($C357,'Policy Characteristics'!$C:$C,0)))</f>
        <v>0</v>
      </c>
      <c r="M357" s="362">
        <f>IF(ISBLANK(INDEX('Policy Characteristics'!G:G,MATCH($C357,'Policy Characteristics'!$C:$C,0))),"",INDEX('Policy Characteristics'!G:G,MATCH($C357,'Policy Characteristics'!$C:$C,0)))</f>
        <v>0.5</v>
      </c>
      <c r="N357" s="362">
        <f>IF(ISBLANK(INDEX('Policy Characteristics'!H:H,MATCH($C357,'Policy Characteristics'!$C:$C,0))),"",INDEX('Policy Characteristics'!H:H,MATCH($C357,'Policy Characteristics'!$C:$C,0)))</f>
        <v>0.01</v>
      </c>
      <c r="O357" s="340" t="str">
        <f>IF(ISBLANK(INDEX('Policy Characteristics'!I:I,MATCH($C357,'Policy Characteristics'!$C:$C,0))),"",INDEX('Policy Characteristics'!I:I,MATCH($C357,'Policy Characteristics'!$C:$C,0)))</f>
        <v>% of imports shifted</v>
      </c>
      <c r="P357" s="340" t="str">
        <f>IF(ISBLANK(INDEX('Policy Characteristics'!J:J,MATCH($C357,'Policy Characteristics'!$C:$C,0))),"",INDEX('Policy Characteristics'!J:J,MATCH($C357,'Policy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7" s="340" t="str">
        <f>IF(ISBLANK(INDEX('Policy Characteristics'!K:K,MATCH($C357,'Policy Characteristics'!$C:$C,0))),"",INDEX('Policy Characteristics'!K:K,MATCH($C357,'Policy Characteristics'!$C:$C,0)))</f>
        <v/>
      </c>
      <c r="R357" s="340" t="str">
        <f>IF(ISBLANK(INDEX('Policy Characteristics'!L:L,MATCH($C357,'Policy Characteristics'!$C:$C,0))),"",INDEX('Policy Characteristics'!L:L,MATCH($C357,'Policy Characteristics'!$C:$C,0)))</f>
        <v/>
      </c>
    </row>
    <row r="358" spans="1:18" ht="30" x14ac:dyDescent="0.25">
      <c r="A358" s="340" t="str">
        <f>IF(ISBLANK(INDEX('Policy Characteristics'!A:A,MATCH($C358,'Policy Characteristics'!$C:$C,0))),"",INDEX('Policy Characteristics'!A:A,MATCH($C358,'Policy Characteristics'!$C:$C,0)))</f>
        <v>Industry</v>
      </c>
      <c r="B358" s="340" t="str">
        <f>IF(ISBLANK(INDEX('Policy Characteristics'!B:B,MATCH($C358,'Policy Characteristics'!$C:$C,0))),"",INDEX('Policy Characteristics'!B:B,MATCH($C358,'Policy Characteristics'!$C:$C,0)))</f>
        <v>Buy In-Region Products</v>
      </c>
      <c r="C358" s="344" t="str">
        <f t="shared" si="28"/>
        <v>Fraction of Imported Industrial Outputs Shifted to In Region Suppliers</v>
      </c>
      <c r="D358" s="272" t="s">
        <v>3196</v>
      </c>
      <c r="E358" s="272"/>
      <c r="F358" s="188" t="s">
        <v>3160</v>
      </c>
      <c r="G358" s="55"/>
      <c r="H358" s="54">
        <v>1544</v>
      </c>
      <c r="I358" s="53" t="s">
        <v>45</v>
      </c>
      <c r="J358" s="342" t="str">
        <f>IF(ISBLANK(INDEX('Policy Characteristics'!D:D,MATCH($C358,'Policy Characteristics'!$C:$C,0))),"",INDEX('Policy Characteristics'!D:D,MATCH($C358,'Policy Characteristics'!$C:$C,0)))</f>
        <v>Buy In-Region Products</v>
      </c>
      <c r="K358" s="340" t="str">
        <f>IF(ISBLANK(INDEX('Policy Characteristics'!E:E,MATCH($C358,'Policy Characteristics'!$C:$C,0))),"",INDEX('Policy Characteristics'!E:E,MATCH($C358,'Policy Characteristics'!$C:$C,0)))</f>
        <v>indst buy in region outputs</v>
      </c>
      <c r="L358" s="362">
        <f>IF(ISBLANK(INDEX('Policy Characteristics'!F:F,MATCH($C358,'Policy Characteristics'!$C:$C,0))),"",INDEX('Policy Characteristics'!F:F,MATCH($C358,'Policy Characteristics'!$C:$C,0)))</f>
        <v>0</v>
      </c>
      <c r="M358" s="362">
        <f>IF(ISBLANK(INDEX('Policy Characteristics'!G:G,MATCH($C358,'Policy Characteristics'!$C:$C,0))),"",INDEX('Policy Characteristics'!G:G,MATCH($C358,'Policy Characteristics'!$C:$C,0)))</f>
        <v>0.5</v>
      </c>
      <c r="N358" s="362">
        <f>IF(ISBLANK(INDEX('Policy Characteristics'!H:H,MATCH($C358,'Policy Characteristics'!$C:$C,0))),"",INDEX('Policy Characteristics'!H:H,MATCH($C358,'Policy Characteristics'!$C:$C,0)))</f>
        <v>0.01</v>
      </c>
      <c r="O358" s="340" t="str">
        <f>IF(ISBLANK(INDEX('Policy Characteristics'!I:I,MATCH($C358,'Policy Characteristics'!$C:$C,0))),"",INDEX('Policy Characteristics'!I:I,MATCH($C358,'Policy Characteristics'!$C:$C,0)))</f>
        <v>% of imports shifted</v>
      </c>
      <c r="P358" s="340" t="str">
        <f>IF(ISBLANK(INDEX('Policy Characteristics'!J:J,MATCH($C358,'Policy Characteristics'!$C:$C,0))),"",INDEX('Policy Characteristics'!J:J,MATCH($C358,'Policy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8" s="340" t="str">
        <f>IF(ISBLANK(INDEX('Policy Characteristics'!K:K,MATCH($C358,'Policy Characteristics'!$C:$C,0))),"",INDEX('Policy Characteristics'!K:K,MATCH($C358,'Policy Characteristics'!$C:$C,0)))</f>
        <v/>
      </c>
      <c r="R358" s="340" t="str">
        <f>IF(ISBLANK(INDEX('Policy Characteristics'!L:L,MATCH($C358,'Policy Characteristics'!$C:$C,0))),"",INDEX('Policy Characteristics'!L:L,MATCH($C358,'Policy Characteristics'!$C:$C,0)))</f>
        <v/>
      </c>
    </row>
    <row r="359" spans="1:18" ht="30" x14ac:dyDescent="0.25">
      <c r="A359" s="340" t="str">
        <f>IF(ISBLANK(INDEX('Policy Characteristics'!A:A,MATCH($C359,'Policy Characteristics'!$C:$C,0))),"",INDEX('Policy Characteristics'!A:A,MATCH($C359,'Policy Characteristics'!$C:$C,0)))</f>
        <v>Industry</v>
      </c>
      <c r="B359" s="340" t="str">
        <f>IF(ISBLANK(INDEX('Policy Characteristics'!B:B,MATCH($C359,'Policy Characteristics'!$C:$C,0))),"",INDEX('Policy Characteristics'!B:B,MATCH($C359,'Policy Characteristics'!$C:$C,0)))</f>
        <v>Buy In-Region Products</v>
      </c>
      <c r="C359" s="344" t="str">
        <f t="shared" si="28"/>
        <v>Fraction of Imported Industrial Outputs Shifted to In Region Suppliers</v>
      </c>
      <c r="D359" s="272" t="s">
        <v>3197</v>
      </c>
      <c r="E359" s="272"/>
      <c r="F359" s="188" t="s">
        <v>3161</v>
      </c>
      <c r="G359" s="55"/>
      <c r="H359" s="54">
        <v>1545</v>
      </c>
      <c r="I359" s="53" t="s">
        <v>45</v>
      </c>
      <c r="J359" s="342" t="str">
        <f>IF(ISBLANK(INDEX('Policy Characteristics'!D:D,MATCH($C359,'Policy Characteristics'!$C:$C,0))),"",INDEX('Policy Characteristics'!D:D,MATCH($C359,'Policy Characteristics'!$C:$C,0)))</f>
        <v>Buy In-Region Products</v>
      </c>
      <c r="K359" s="340" t="str">
        <f>IF(ISBLANK(INDEX('Policy Characteristics'!E:E,MATCH($C359,'Policy Characteristics'!$C:$C,0))),"",INDEX('Policy Characteristics'!E:E,MATCH($C359,'Policy Characteristics'!$C:$C,0)))</f>
        <v>indst buy in region outputs</v>
      </c>
      <c r="L359" s="362">
        <f>IF(ISBLANK(INDEX('Policy Characteristics'!F:F,MATCH($C359,'Policy Characteristics'!$C:$C,0))),"",INDEX('Policy Characteristics'!F:F,MATCH($C359,'Policy Characteristics'!$C:$C,0)))</f>
        <v>0</v>
      </c>
      <c r="M359" s="362">
        <f>IF(ISBLANK(INDEX('Policy Characteristics'!G:G,MATCH($C359,'Policy Characteristics'!$C:$C,0))),"",INDEX('Policy Characteristics'!G:G,MATCH($C359,'Policy Characteristics'!$C:$C,0)))</f>
        <v>0.5</v>
      </c>
      <c r="N359" s="362">
        <f>IF(ISBLANK(INDEX('Policy Characteristics'!H:H,MATCH($C359,'Policy Characteristics'!$C:$C,0))),"",INDEX('Policy Characteristics'!H:H,MATCH($C359,'Policy Characteristics'!$C:$C,0)))</f>
        <v>0.01</v>
      </c>
      <c r="O359" s="340" t="str">
        <f>IF(ISBLANK(INDEX('Policy Characteristics'!I:I,MATCH($C359,'Policy Characteristics'!$C:$C,0))),"",INDEX('Policy Characteristics'!I:I,MATCH($C359,'Policy Characteristics'!$C:$C,0)))</f>
        <v>% of imports shifted</v>
      </c>
      <c r="P359" s="340" t="str">
        <f>IF(ISBLANK(INDEX('Policy Characteristics'!J:J,MATCH($C359,'Policy Characteristics'!$C:$C,0))),"",INDEX('Policy Characteristics'!J:J,MATCH($C359,'Policy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9" s="340" t="str">
        <f>IF(ISBLANK(INDEX('Policy Characteristics'!K:K,MATCH($C359,'Policy Characteristics'!$C:$C,0))),"",INDEX('Policy Characteristics'!K:K,MATCH($C359,'Policy Characteristics'!$C:$C,0)))</f>
        <v/>
      </c>
      <c r="R359" s="340" t="str">
        <f>IF(ISBLANK(INDEX('Policy Characteristics'!L:L,MATCH($C359,'Policy Characteristics'!$C:$C,0))),"",INDEX('Policy Characteristics'!L:L,MATCH($C359,'Policy Characteristics'!$C:$C,0)))</f>
        <v/>
      </c>
    </row>
    <row r="360" spans="1:18" x14ac:dyDescent="0.25">
      <c r="A360" s="340" t="str">
        <f>IF(ISBLANK(INDEX('Policy Characteristics'!A:A,MATCH($C360,'Policy Characteristics'!$C:$C,0))),"",INDEX('Policy Characteristics'!A:A,MATCH($C360,'Policy Characteristics'!$C:$C,0)))</f>
        <v>Industry</v>
      </c>
      <c r="B360" s="340" t="str">
        <f>IF(ISBLANK(INDEX('Policy Characteristics'!B:B,MATCH($C360,'Policy Characteristics'!$C:$C,0))),"",INDEX('Policy Characteristics'!B:B,MATCH($C360,'Policy Characteristics'!$C:$C,0)))</f>
        <v>Buy In-Region Products</v>
      </c>
      <c r="C360" s="344" t="str">
        <f t="shared" si="28"/>
        <v>Fraction of Imported Industrial Outputs Shifted to In Region Suppliers</v>
      </c>
      <c r="D360" s="272" t="s">
        <v>3198</v>
      </c>
      <c r="E360" s="272"/>
      <c r="F360" s="188" t="s">
        <v>2658</v>
      </c>
      <c r="G360" s="55"/>
      <c r="H360" s="54">
        <v>1546</v>
      </c>
      <c r="I360" s="53" t="s">
        <v>45</v>
      </c>
      <c r="J360" s="342" t="str">
        <f>IF(ISBLANK(INDEX('Policy Characteristics'!D:D,MATCH($C360,'Policy Characteristics'!$C:$C,0))),"",INDEX('Policy Characteristics'!D:D,MATCH($C360,'Policy Characteristics'!$C:$C,0)))</f>
        <v>Buy In-Region Products</v>
      </c>
      <c r="K360" s="340" t="str">
        <f>IF(ISBLANK(INDEX('Policy Characteristics'!E:E,MATCH($C360,'Policy Characteristics'!$C:$C,0))),"",INDEX('Policy Characteristics'!E:E,MATCH($C360,'Policy Characteristics'!$C:$C,0)))</f>
        <v>indst buy in region outputs</v>
      </c>
      <c r="L360" s="362">
        <f>IF(ISBLANK(INDEX('Policy Characteristics'!F:F,MATCH($C360,'Policy Characteristics'!$C:$C,0))),"",INDEX('Policy Characteristics'!F:F,MATCH($C360,'Policy Characteristics'!$C:$C,0)))</f>
        <v>0</v>
      </c>
      <c r="M360" s="362">
        <f>IF(ISBLANK(INDEX('Policy Characteristics'!G:G,MATCH($C360,'Policy Characteristics'!$C:$C,0))),"",INDEX('Policy Characteristics'!G:G,MATCH($C360,'Policy Characteristics'!$C:$C,0)))</f>
        <v>0.5</v>
      </c>
      <c r="N360" s="362">
        <f>IF(ISBLANK(INDEX('Policy Characteristics'!H:H,MATCH($C360,'Policy Characteristics'!$C:$C,0))),"",INDEX('Policy Characteristics'!H:H,MATCH($C360,'Policy Characteristics'!$C:$C,0)))</f>
        <v>0.01</v>
      </c>
      <c r="O360" s="340" t="str">
        <f>IF(ISBLANK(INDEX('Policy Characteristics'!I:I,MATCH($C360,'Policy Characteristics'!$C:$C,0))),"",INDEX('Policy Characteristics'!I:I,MATCH($C360,'Policy Characteristics'!$C:$C,0)))</f>
        <v>% of imports shifted</v>
      </c>
      <c r="P360" s="340" t="str">
        <f>IF(ISBLANK(INDEX('Policy Characteristics'!J:J,MATCH($C360,'Policy Characteristics'!$C:$C,0))),"",INDEX('Policy Characteristics'!J:J,MATCH($C360,'Policy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0" s="340" t="str">
        <f>IF(ISBLANK(INDEX('Policy Characteristics'!K:K,MATCH($C360,'Policy Characteristics'!$C:$C,0))),"",INDEX('Policy Characteristics'!K:K,MATCH($C360,'Policy Characteristics'!$C:$C,0)))</f>
        <v/>
      </c>
      <c r="R360" s="340" t="str">
        <f>IF(ISBLANK(INDEX('Policy Characteristics'!L:L,MATCH($C360,'Policy Characteristics'!$C:$C,0))),"",INDEX('Policy Characteristics'!L:L,MATCH($C360,'Policy Characteristics'!$C:$C,0)))</f>
        <v/>
      </c>
    </row>
    <row r="361" spans="1:18" ht="30" x14ac:dyDescent="0.25">
      <c r="A361" s="340" t="str">
        <f>IF(ISBLANK(INDEX('Policy Characteristics'!A:A,MATCH($C361,'Policy Characteristics'!$C:$C,0))),"",INDEX('Policy Characteristics'!A:A,MATCH($C361,'Policy Characteristics'!$C:$C,0)))</f>
        <v>Industry</v>
      </c>
      <c r="B361" s="340" t="str">
        <f>IF(ISBLANK(INDEX('Policy Characteristics'!B:B,MATCH($C361,'Policy Characteristics'!$C:$C,0))),"",INDEX('Policy Characteristics'!B:B,MATCH($C361,'Policy Characteristics'!$C:$C,0)))</f>
        <v>Buy In-Region Products</v>
      </c>
      <c r="C361" s="344" t="str">
        <f t="shared" si="28"/>
        <v>Fraction of Imported Industrial Outputs Shifted to In Region Suppliers</v>
      </c>
      <c r="D361" s="272" t="s">
        <v>3199</v>
      </c>
      <c r="E361" s="272"/>
      <c r="F361" s="188" t="s">
        <v>3162</v>
      </c>
      <c r="G361" s="55"/>
      <c r="H361" s="54">
        <v>1547</v>
      </c>
      <c r="I361" s="53" t="s">
        <v>45</v>
      </c>
      <c r="J361" s="342" t="str">
        <f>IF(ISBLANK(INDEX('Policy Characteristics'!D:D,MATCH($C361,'Policy Characteristics'!$C:$C,0))),"",INDEX('Policy Characteristics'!D:D,MATCH($C361,'Policy Characteristics'!$C:$C,0)))</f>
        <v>Buy In-Region Products</v>
      </c>
      <c r="K361" s="340" t="str">
        <f>IF(ISBLANK(INDEX('Policy Characteristics'!E:E,MATCH($C361,'Policy Characteristics'!$C:$C,0))),"",INDEX('Policy Characteristics'!E:E,MATCH($C361,'Policy Characteristics'!$C:$C,0)))</f>
        <v>indst buy in region outputs</v>
      </c>
      <c r="L361" s="362">
        <f>IF(ISBLANK(INDEX('Policy Characteristics'!F:F,MATCH($C361,'Policy Characteristics'!$C:$C,0))),"",INDEX('Policy Characteristics'!F:F,MATCH($C361,'Policy Characteristics'!$C:$C,0)))</f>
        <v>0</v>
      </c>
      <c r="M361" s="362">
        <f>IF(ISBLANK(INDEX('Policy Characteristics'!G:G,MATCH($C361,'Policy Characteristics'!$C:$C,0))),"",INDEX('Policy Characteristics'!G:G,MATCH($C361,'Policy Characteristics'!$C:$C,0)))</f>
        <v>0.5</v>
      </c>
      <c r="N361" s="362">
        <f>IF(ISBLANK(INDEX('Policy Characteristics'!H:H,MATCH($C361,'Policy Characteristics'!$C:$C,0))),"",INDEX('Policy Characteristics'!H:H,MATCH($C361,'Policy Characteristics'!$C:$C,0)))</f>
        <v>0.01</v>
      </c>
      <c r="O361" s="340" t="str">
        <f>IF(ISBLANK(INDEX('Policy Characteristics'!I:I,MATCH($C361,'Policy Characteristics'!$C:$C,0))),"",INDEX('Policy Characteristics'!I:I,MATCH($C361,'Policy Characteristics'!$C:$C,0)))</f>
        <v>% of imports shifted</v>
      </c>
      <c r="P361" s="340" t="str">
        <f>IF(ISBLANK(INDEX('Policy Characteristics'!J:J,MATCH($C361,'Policy Characteristics'!$C:$C,0))),"",INDEX('Policy Characteristics'!J:J,MATCH($C361,'Policy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1" s="340" t="str">
        <f>IF(ISBLANK(INDEX('Policy Characteristics'!K:K,MATCH($C361,'Policy Characteristics'!$C:$C,0))),"",INDEX('Policy Characteristics'!K:K,MATCH($C361,'Policy Characteristics'!$C:$C,0)))</f>
        <v/>
      </c>
      <c r="R361" s="340" t="str">
        <f>IF(ISBLANK(INDEX('Policy Characteristics'!L:L,MATCH($C361,'Policy Characteristics'!$C:$C,0))),"",INDEX('Policy Characteristics'!L:L,MATCH($C361,'Policy Characteristics'!$C:$C,0)))</f>
        <v/>
      </c>
    </row>
    <row r="362" spans="1:18" ht="30" x14ac:dyDescent="0.25">
      <c r="A362" s="340" t="str">
        <f>IF(ISBLANK(INDEX('Policy Characteristics'!A:A,MATCH($C362,'Policy Characteristics'!$C:$C,0))),"",INDEX('Policy Characteristics'!A:A,MATCH($C362,'Policy Characteristics'!$C:$C,0)))</f>
        <v>Industry</v>
      </c>
      <c r="B362" s="340" t="str">
        <f>IF(ISBLANK(INDEX('Policy Characteristics'!B:B,MATCH($C362,'Policy Characteristics'!$C:$C,0))),"",INDEX('Policy Characteristics'!B:B,MATCH($C362,'Policy Characteristics'!$C:$C,0)))</f>
        <v>Buy In-Region Products</v>
      </c>
      <c r="C362" s="344" t="str">
        <f t="shared" si="28"/>
        <v>Fraction of Imported Industrial Outputs Shifted to In Region Suppliers</v>
      </c>
      <c r="D362" s="272" t="s">
        <v>3200</v>
      </c>
      <c r="E362" s="272"/>
      <c r="F362" s="188" t="s">
        <v>3163</v>
      </c>
      <c r="G362" s="55"/>
      <c r="H362" s="54">
        <v>1548</v>
      </c>
      <c r="I362" s="53" t="s">
        <v>45</v>
      </c>
      <c r="J362" s="342" t="str">
        <f>IF(ISBLANK(INDEX('Policy Characteristics'!D:D,MATCH($C362,'Policy Characteristics'!$C:$C,0))),"",INDEX('Policy Characteristics'!D:D,MATCH($C362,'Policy Characteristics'!$C:$C,0)))</f>
        <v>Buy In-Region Products</v>
      </c>
      <c r="K362" s="340" t="str">
        <f>IF(ISBLANK(INDEX('Policy Characteristics'!E:E,MATCH($C362,'Policy Characteristics'!$C:$C,0))),"",INDEX('Policy Characteristics'!E:E,MATCH($C362,'Policy Characteristics'!$C:$C,0)))</f>
        <v>indst buy in region outputs</v>
      </c>
      <c r="L362" s="362">
        <f>IF(ISBLANK(INDEX('Policy Characteristics'!F:F,MATCH($C362,'Policy Characteristics'!$C:$C,0))),"",INDEX('Policy Characteristics'!F:F,MATCH($C362,'Policy Characteristics'!$C:$C,0)))</f>
        <v>0</v>
      </c>
      <c r="M362" s="362">
        <f>IF(ISBLANK(INDEX('Policy Characteristics'!G:G,MATCH($C362,'Policy Characteristics'!$C:$C,0))),"",INDEX('Policy Characteristics'!G:G,MATCH($C362,'Policy Characteristics'!$C:$C,0)))</f>
        <v>0.5</v>
      </c>
      <c r="N362" s="362">
        <f>IF(ISBLANK(INDEX('Policy Characteristics'!H:H,MATCH($C362,'Policy Characteristics'!$C:$C,0))),"",INDEX('Policy Characteristics'!H:H,MATCH($C362,'Policy Characteristics'!$C:$C,0)))</f>
        <v>0.01</v>
      </c>
      <c r="O362" s="340" t="str">
        <f>IF(ISBLANK(INDEX('Policy Characteristics'!I:I,MATCH($C362,'Policy Characteristics'!$C:$C,0))),"",INDEX('Policy Characteristics'!I:I,MATCH($C362,'Policy Characteristics'!$C:$C,0)))</f>
        <v>% of imports shifted</v>
      </c>
      <c r="P362" s="340" t="str">
        <f>IF(ISBLANK(INDEX('Policy Characteristics'!J:J,MATCH($C362,'Policy Characteristics'!$C:$C,0))),"",INDEX('Policy Characteristics'!J:J,MATCH($C362,'Policy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2" s="340" t="str">
        <f>IF(ISBLANK(INDEX('Policy Characteristics'!K:K,MATCH($C362,'Policy Characteristics'!$C:$C,0))),"",INDEX('Policy Characteristics'!K:K,MATCH($C362,'Policy Characteristics'!$C:$C,0)))</f>
        <v/>
      </c>
      <c r="R362" s="340" t="str">
        <f>IF(ISBLANK(INDEX('Policy Characteristics'!L:L,MATCH($C362,'Policy Characteristics'!$C:$C,0))),"",INDEX('Policy Characteristics'!L:L,MATCH($C362,'Policy Characteristics'!$C:$C,0)))</f>
        <v/>
      </c>
    </row>
    <row r="363" spans="1:18" ht="45" x14ac:dyDescent="0.25">
      <c r="A363" s="340" t="str">
        <f>IF(ISBLANK(INDEX('Policy Characteristics'!A:A,MATCH($C363,'Policy Characteristics'!$C:$C,0))),"",INDEX('Policy Characteristics'!A:A,MATCH($C363,'Policy Characteristics'!$C:$C,0)))</f>
        <v>Industry</v>
      </c>
      <c r="B363" s="340" t="str">
        <f>IF(ISBLANK(INDEX('Policy Characteristics'!B:B,MATCH($C363,'Policy Characteristics'!$C:$C,0))),"",INDEX('Policy Characteristics'!B:B,MATCH($C363,'Policy Characteristics'!$C:$C,0)))</f>
        <v>Buy In-Region Products</v>
      </c>
      <c r="C363" s="344" t="str">
        <f t="shared" si="28"/>
        <v>Fraction of Imported Industrial Outputs Shifted to In Region Suppliers</v>
      </c>
      <c r="D363" s="272" t="s">
        <v>3201</v>
      </c>
      <c r="E363" s="272"/>
      <c r="F363" s="188" t="s">
        <v>3164</v>
      </c>
      <c r="G363" s="55"/>
      <c r="H363" s="54">
        <v>1549</v>
      </c>
      <c r="I363" s="53" t="s">
        <v>45</v>
      </c>
      <c r="J363" s="342" t="str">
        <f>IF(ISBLANK(INDEX('Policy Characteristics'!D:D,MATCH($C363,'Policy Characteristics'!$C:$C,0))),"",INDEX('Policy Characteristics'!D:D,MATCH($C363,'Policy Characteristics'!$C:$C,0)))</f>
        <v>Buy In-Region Products</v>
      </c>
      <c r="K363" s="340" t="str">
        <f>IF(ISBLANK(INDEX('Policy Characteristics'!E:E,MATCH($C363,'Policy Characteristics'!$C:$C,0))),"",INDEX('Policy Characteristics'!E:E,MATCH($C363,'Policy Characteristics'!$C:$C,0)))</f>
        <v>indst buy in region outputs</v>
      </c>
      <c r="L363" s="362">
        <f>IF(ISBLANK(INDEX('Policy Characteristics'!F:F,MATCH($C363,'Policy Characteristics'!$C:$C,0))),"",INDEX('Policy Characteristics'!F:F,MATCH($C363,'Policy Characteristics'!$C:$C,0)))</f>
        <v>0</v>
      </c>
      <c r="M363" s="362">
        <f>IF(ISBLANK(INDEX('Policy Characteristics'!G:G,MATCH($C363,'Policy Characteristics'!$C:$C,0))),"",INDEX('Policy Characteristics'!G:G,MATCH($C363,'Policy Characteristics'!$C:$C,0)))</f>
        <v>0.5</v>
      </c>
      <c r="N363" s="362">
        <f>IF(ISBLANK(INDEX('Policy Characteristics'!H:H,MATCH($C363,'Policy Characteristics'!$C:$C,0))),"",INDEX('Policy Characteristics'!H:H,MATCH($C363,'Policy Characteristics'!$C:$C,0)))</f>
        <v>0.01</v>
      </c>
      <c r="O363" s="340" t="str">
        <f>IF(ISBLANK(INDEX('Policy Characteristics'!I:I,MATCH($C363,'Policy Characteristics'!$C:$C,0))),"",INDEX('Policy Characteristics'!I:I,MATCH($C363,'Policy Characteristics'!$C:$C,0)))</f>
        <v>% of imports shifted</v>
      </c>
      <c r="P363" s="340" t="str">
        <f>IF(ISBLANK(INDEX('Policy Characteristics'!J:J,MATCH($C363,'Policy Characteristics'!$C:$C,0))),"",INDEX('Policy Characteristics'!J:J,MATCH($C363,'Policy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3" s="340" t="str">
        <f>IF(ISBLANK(INDEX('Policy Characteristics'!K:K,MATCH($C363,'Policy Characteristics'!$C:$C,0))),"",INDEX('Policy Characteristics'!K:K,MATCH($C363,'Policy Characteristics'!$C:$C,0)))</f>
        <v/>
      </c>
      <c r="R363" s="340" t="str">
        <f>IF(ISBLANK(INDEX('Policy Characteristics'!L:L,MATCH($C363,'Policy Characteristics'!$C:$C,0))),"",INDEX('Policy Characteristics'!L:L,MATCH($C363,'Policy Characteristics'!$C:$C,0)))</f>
        <v/>
      </c>
    </row>
    <row r="364" spans="1:18" x14ac:dyDescent="0.25">
      <c r="A364" s="340" t="str">
        <f>IF(ISBLANK(INDEX('Policy Characteristics'!A:A,MATCH($C364,'Policy Characteristics'!$C:$C,0))),"",INDEX('Policy Characteristics'!A:A,MATCH($C364,'Policy Characteristics'!$C:$C,0)))</f>
        <v>Industry</v>
      </c>
      <c r="B364" s="340" t="str">
        <f>IF(ISBLANK(INDEX('Policy Characteristics'!B:B,MATCH($C364,'Policy Characteristics'!$C:$C,0))),"",INDEX('Policy Characteristics'!B:B,MATCH($C364,'Policy Characteristics'!$C:$C,0)))</f>
        <v>Buy In-Region Products</v>
      </c>
      <c r="C364" s="344" t="str">
        <f t="shared" si="28"/>
        <v>Fraction of Imported Industrial Outputs Shifted to In Region Suppliers</v>
      </c>
      <c r="D364" s="272" t="s">
        <v>3202</v>
      </c>
      <c r="E364" s="272"/>
      <c r="F364" s="188" t="s">
        <v>2659</v>
      </c>
      <c r="G364" s="55"/>
      <c r="H364" s="54">
        <v>1550</v>
      </c>
      <c r="I364" s="53" t="s">
        <v>45</v>
      </c>
      <c r="J364" s="342" t="str">
        <f>IF(ISBLANK(INDEX('Policy Characteristics'!D:D,MATCH($C364,'Policy Characteristics'!$C:$C,0))),"",INDEX('Policy Characteristics'!D:D,MATCH($C364,'Policy Characteristics'!$C:$C,0)))</f>
        <v>Buy In-Region Products</v>
      </c>
      <c r="K364" s="340" t="str">
        <f>IF(ISBLANK(INDEX('Policy Characteristics'!E:E,MATCH($C364,'Policy Characteristics'!$C:$C,0))),"",INDEX('Policy Characteristics'!E:E,MATCH($C364,'Policy Characteristics'!$C:$C,0)))</f>
        <v>indst buy in region outputs</v>
      </c>
      <c r="L364" s="362">
        <f>IF(ISBLANK(INDEX('Policy Characteristics'!F:F,MATCH($C364,'Policy Characteristics'!$C:$C,0))),"",INDEX('Policy Characteristics'!F:F,MATCH($C364,'Policy Characteristics'!$C:$C,0)))</f>
        <v>0</v>
      </c>
      <c r="M364" s="362">
        <f>IF(ISBLANK(INDEX('Policy Characteristics'!G:G,MATCH($C364,'Policy Characteristics'!$C:$C,0))),"",INDEX('Policy Characteristics'!G:G,MATCH($C364,'Policy Characteristics'!$C:$C,0)))</f>
        <v>0.5</v>
      </c>
      <c r="N364" s="362">
        <f>IF(ISBLANK(INDEX('Policy Characteristics'!H:H,MATCH($C364,'Policy Characteristics'!$C:$C,0))),"",INDEX('Policy Characteristics'!H:H,MATCH($C364,'Policy Characteristics'!$C:$C,0)))</f>
        <v>0.01</v>
      </c>
      <c r="O364" s="340" t="str">
        <f>IF(ISBLANK(INDEX('Policy Characteristics'!I:I,MATCH($C364,'Policy Characteristics'!$C:$C,0))),"",INDEX('Policy Characteristics'!I:I,MATCH($C364,'Policy Characteristics'!$C:$C,0)))</f>
        <v>% of imports shifted</v>
      </c>
      <c r="P364" s="340" t="str">
        <f>IF(ISBLANK(INDEX('Policy Characteristics'!J:J,MATCH($C364,'Policy Characteristics'!$C:$C,0))),"",INDEX('Policy Characteristics'!J:J,MATCH($C364,'Policy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4" s="340" t="str">
        <f>IF(ISBLANK(INDEX('Policy Characteristics'!K:K,MATCH($C364,'Policy Characteristics'!$C:$C,0))),"",INDEX('Policy Characteristics'!K:K,MATCH($C364,'Policy Characteristics'!$C:$C,0)))</f>
        <v/>
      </c>
      <c r="R364" s="340" t="str">
        <f>IF(ISBLANK(INDEX('Policy Characteristics'!L:L,MATCH($C364,'Policy Characteristics'!$C:$C,0))),"",INDEX('Policy Characteristics'!L:L,MATCH($C364,'Policy Characteristics'!$C:$C,0)))</f>
        <v/>
      </c>
    </row>
    <row r="365" spans="1:18" x14ac:dyDescent="0.25">
      <c r="A365" s="340" t="str">
        <f>IF(ISBLANK(INDEX('Policy Characteristics'!A:A,MATCH($C365,'Policy Characteristics'!$C:$C,0))),"",INDEX('Policy Characteristics'!A:A,MATCH($C365,'Policy Characteristics'!$C:$C,0)))</f>
        <v>Industry</v>
      </c>
      <c r="B365" s="340" t="str">
        <f>IF(ISBLANK(INDEX('Policy Characteristics'!B:B,MATCH($C365,'Policy Characteristics'!$C:$C,0))),"",INDEX('Policy Characteristics'!B:B,MATCH($C365,'Policy Characteristics'!$C:$C,0)))</f>
        <v>Buy In-Region Products</v>
      </c>
      <c r="C365" s="344" t="str">
        <f t="shared" si="28"/>
        <v>Fraction of Imported Industrial Outputs Shifted to In Region Suppliers</v>
      </c>
      <c r="D365" s="272" t="s">
        <v>3203</v>
      </c>
      <c r="E365" s="272"/>
      <c r="F365" s="188" t="s">
        <v>3165</v>
      </c>
      <c r="G365" s="55"/>
      <c r="H365" s="54">
        <v>1551</v>
      </c>
      <c r="I365" s="53" t="s">
        <v>45</v>
      </c>
      <c r="J365" s="342" t="str">
        <f>IF(ISBLANK(INDEX('Policy Characteristics'!D:D,MATCH($C365,'Policy Characteristics'!$C:$C,0))),"",INDEX('Policy Characteristics'!D:D,MATCH($C365,'Policy Characteristics'!$C:$C,0)))</f>
        <v>Buy In-Region Products</v>
      </c>
      <c r="K365" s="340" t="str">
        <f>IF(ISBLANK(INDEX('Policy Characteristics'!E:E,MATCH($C365,'Policy Characteristics'!$C:$C,0))),"",INDEX('Policy Characteristics'!E:E,MATCH($C365,'Policy Characteristics'!$C:$C,0)))</f>
        <v>indst buy in region outputs</v>
      </c>
      <c r="L365" s="362">
        <f>IF(ISBLANK(INDEX('Policy Characteristics'!F:F,MATCH($C365,'Policy Characteristics'!$C:$C,0))),"",INDEX('Policy Characteristics'!F:F,MATCH($C365,'Policy Characteristics'!$C:$C,0)))</f>
        <v>0</v>
      </c>
      <c r="M365" s="362">
        <f>IF(ISBLANK(INDEX('Policy Characteristics'!G:G,MATCH($C365,'Policy Characteristics'!$C:$C,0))),"",INDEX('Policy Characteristics'!G:G,MATCH($C365,'Policy Characteristics'!$C:$C,0)))</f>
        <v>0.5</v>
      </c>
      <c r="N365" s="362">
        <f>IF(ISBLANK(INDEX('Policy Characteristics'!H:H,MATCH($C365,'Policy Characteristics'!$C:$C,0))),"",INDEX('Policy Characteristics'!H:H,MATCH($C365,'Policy Characteristics'!$C:$C,0)))</f>
        <v>0.01</v>
      </c>
      <c r="O365" s="340" t="str">
        <f>IF(ISBLANK(INDEX('Policy Characteristics'!I:I,MATCH($C365,'Policy Characteristics'!$C:$C,0))),"",INDEX('Policy Characteristics'!I:I,MATCH($C365,'Policy Characteristics'!$C:$C,0)))</f>
        <v>% of imports shifted</v>
      </c>
      <c r="P365" s="340" t="str">
        <f>IF(ISBLANK(INDEX('Policy Characteristics'!J:J,MATCH($C365,'Policy Characteristics'!$C:$C,0))),"",INDEX('Policy Characteristics'!J:J,MATCH($C365,'Policy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5" s="340" t="str">
        <f>IF(ISBLANK(INDEX('Policy Characteristics'!K:K,MATCH($C365,'Policy Characteristics'!$C:$C,0))),"",INDEX('Policy Characteristics'!K:K,MATCH($C365,'Policy Characteristics'!$C:$C,0)))</f>
        <v/>
      </c>
      <c r="R365" s="340" t="str">
        <f>IF(ISBLANK(INDEX('Policy Characteristics'!L:L,MATCH($C365,'Policy Characteristics'!$C:$C,0))),"",INDEX('Policy Characteristics'!L:L,MATCH($C365,'Policy Characteristics'!$C:$C,0)))</f>
        <v/>
      </c>
    </row>
    <row r="366" spans="1:18" ht="45" x14ac:dyDescent="0.25">
      <c r="A366" s="340" t="str">
        <f>IF(ISBLANK(INDEX('Policy Characteristics'!A:A,MATCH($C366,'Policy Characteristics'!$C:$C,0))),"",INDEX('Policy Characteristics'!A:A,MATCH($C366,'Policy Characteristics'!$C:$C,0)))</f>
        <v>Industry</v>
      </c>
      <c r="B366" s="340" t="str">
        <f>IF(ISBLANK(INDEX('Policy Characteristics'!B:B,MATCH($C366,'Policy Characteristics'!$C:$C,0))),"",INDEX('Policy Characteristics'!B:B,MATCH($C366,'Policy Characteristics'!$C:$C,0)))</f>
        <v>Buy In-Region Products</v>
      </c>
      <c r="C366" s="344" t="str">
        <f t="shared" si="28"/>
        <v>Fraction of Imported Industrial Outputs Shifted to In Region Suppliers</v>
      </c>
      <c r="D366" s="272" t="s">
        <v>3204</v>
      </c>
      <c r="E366" s="272"/>
      <c r="F366" s="188" t="s">
        <v>3166</v>
      </c>
      <c r="G366" s="55"/>
      <c r="H366" s="54">
        <v>1552</v>
      </c>
      <c r="I366" s="53" t="s">
        <v>45</v>
      </c>
      <c r="J366" s="342" t="str">
        <f>IF(ISBLANK(INDEX('Policy Characteristics'!D:D,MATCH($C366,'Policy Characteristics'!$C:$C,0))),"",INDEX('Policy Characteristics'!D:D,MATCH($C366,'Policy Characteristics'!$C:$C,0)))</f>
        <v>Buy In-Region Products</v>
      </c>
      <c r="K366" s="340" t="str">
        <f>IF(ISBLANK(INDEX('Policy Characteristics'!E:E,MATCH($C366,'Policy Characteristics'!$C:$C,0))),"",INDEX('Policy Characteristics'!E:E,MATCH($C366,'Policy Characteristics'!$C:$C,0)))</f>
        <v>indst buy in region outputs</v>
      </c>
      <c r="L366" s="362">
        <f>IF(ISBLANK(INDEX('Policy Characteristics'!F:F,MATCH($C366,'Policy Characteristics'!$C:$C,0))),"",INDEX('Policy Characteristics'!F:F,MATCH($C366,'Policy Characteristics'!$C:$C,0)))</f>
        <v>0</v>
      </c>
      <c r="M366" s="362">
        <f>IF(ISBLANK(INDEX('Policy Characteristics'!G:G,MATCH($C366,'Policy Characteristics'!$C:$C,0))),"",INDEX('Policy Characteristics'!G:G,MATCH($C366,'Policy Characteristics'!$C:$C,0)))</f>
        <v>0.5</v>
      </c>
      <c r="N366" s="362">
        <f>IF(ISBLANK(INDEX('Policy Characteristics'!H:H,MATCH($C366,'Policy Characteristics'!$C:$C,0))),"",INDEX('Policy Characteristics'!H:H,MATCH($C366,'Policy Characteristics'!$C:$C,0)))</f>
        <v>0.01</v>
      </c>
      <c r="O366" s="340" t="str">
        <f>IF(ISBLANK(INDEX('Policy Characteristics'!I:I,MATCH($C366,'Policy Characteristics'!$C:$C,0))),"",INDEX('Policy Characteristics'!I:I,MATCH($C366,'Policy Characteristics'!$C:$C,0)))</f>
        <v>% of imports shifted</v>
      </c>
      <c r="P366" s="340" t="str">
        <f>IF(ISBLANK(INDEX('Policy Characteristics'!J:J,MATCH($C366,'Policy Characteristics'!$C:$C,0))),"",INDEX('Policy Characteristics'!J:J,MATCH($C366,'Policy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6" s="340" t="str">
        <f>IF(ISBLANK(INDEX('Policy Characteristics'!K:K,MATCH($C366,'Policy Characteristics'!$C:$C,0))),"",INDEX('Policy Characteristics'!K:K,MATCH($C366,'Policy Characteristics'!$C:$C,0)))</f>
        <v/>
      </c>
      <c r="R366" s="340" t="str">
        <f>IF(ISBLANK(INDEX('Policy Characteristics'!L:L,MATCH($C366,'Policy Characteristics'!$C:$C,0))),"",INDEX('Policy Characteristics'!L:L,MATCH($C366,'Policy Characteristics'!$C:$C,0)))</f>
        <v/>
      </c>
    </row>
    <row r="367" spans="1:18" ht="30" x14ac:dyDescent="0.25">
      <c r="A367" s="340" t="str">
        <f>IF(ISBLANK(INDEX('Policy Characteristics'!A:A,MATCH($C367,'Policy Characteristics'!$C:$C,0))),"",INDEX('Policy Characteristics'!A:A,MATCH($C367,'Policy Characteristics'!$C:$C,0)))</f>
        <v>Industry</v>
      </c>
      <c r="B367" s="340" t="str">
        <f>IF(ISBLANK(INDEX('Policy Characteristics'!B:B,MATCH($C367,'Policy Characteristics'!$C:$C,0))),"",INDEX('Policy Characteristics'!B:B,MATCH($C367,'Policy Characteristics'!$C:$C,0)))</f>
        <v>Buy In-Region Products</v>
      </c>
      <c r="C367" s="344" t="str">
        <f t="shared" si="28"/>
        <v>Fraction of Imported Industrial Outputs Shifted to In Region Suppliers</v>
      </c>
      <c r="D367" s="272" t="s">
        <v>3205</v>
      </c>
      <c r="E367" s="272"/>
      <c r="F367" s="188" t="s">
        <v>3167</v>
      </c>
      <c r="G367" s="55"/>
      <c r="H367" s="54">
        <v>1553</v>
      </c>
      <c r="I367" s="53" t="s">
        <v>45</v>
      </c>
      <c r="J367" s="342" t="str">
        <f>IF(ISBLANK(INDEX('Policy Characteristics'!D:D,MATCH($C367,'Policy Characteristics'!$C:$C,0))),"",INDEX('Policy Characteristics'!D:D,MATCH($C367,'Policy Characteristics'!$C:$C,0)))</f>
        <v>Buy In-Region Products</v>
      </c>
      <c r="K367" s="340" t="str">
        <f>IF(ISBLANK(INDEX('Policy Characteristics'!E:E,MATCH($C367,'Policy Characteristics'!$C:$C,0))),"",INDEX('Policy Characteristics'!E:E,MATCH($C367,'Policy Characteristics'!$C:$C,0)))</f>
        <v>indst buy in region outputs</v>
      </c>
      <c r="L367" s="362">
        <f>IF(ISBLANK(INDEX('Policy Characteristics'!F:F,MATCH($C367,'Policy Characteristics'!$C:$C,0))),"",INDEX('Policy Characteristics'!F:F,MATCH($C367,'Policy Characteristics'!$C:$C,0)))</f>
        <v>0</v>
      </c>
      <c r="M367" s="362">
        <f>IF(ISBLANK(INDEX('Policy Characteristics'!G:G,MATCH($C367,'Policy Characteristics'!$C:$C,0))),"",INDEX('Policy Characteristics'!G:G,MATCH($C367,'Policy Characteristics'!$C:$C,0)))</f>
        <v>0.5</v>
      </c>
      <c r="N367" s="362">
        <f>IF(ISBLANK(INDEX('Policy Characteristics'!H:H,MATCH($C367,'Policy Characteristics'!$C:$C,0))),"",INDEX('Policy Characteristics'!H:H,MATCH($C367,'Policy Characteristics'!$C:$C,0)))</f>
        <v>0.01</v>
      </c>
      <c r="O367" s="340" t="str">
        <f>IF(ISBLANK(INDEX('Policy Characteristics'!I:I,MATCH($C367,'Policy Characteristics'!$C:$C,0))),"",INDEX('Policy Characteristics'!I:I,MATCH($C367,'Policy Characteristics'!$C:$C,0)))</f>
        <v>% of imports shifted</v>
      </c>
      <c r="P367" s="340" t="str">
        <f>IF(ISBLANK(INDEX('Policy Characteristics'!J:J,MATCH($C367,'Policy Characteristics'!$C:$C,0))),"",INDEX('Policy Characteristics'!J:J,MATCH($C367,'Policy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7" s="340" t="str">
        <f>IF(ISBLANK(INDEX('Policy Characteristics'!K:K,MATCH($C367,'Policy Characteristics'!$C:$C,0))),"",INDEX('Policy Characteristics'!K:K,MATCH($C367,'Policy Characteristics'!$C:$C,0)))</f>
        <v/>
      </c>
      <c r="R367" s="340" t="str">
        <f>IF(ISBLANK(INDEX('Policy Characteristics'!L:L,MATCH($C367,'Policy Characteristics'!$C:$C,0))),"",INDEX('Policy Characteristics'!L:L,MATCH($C367,'Policy Characteristics'!$C:$C,0)))</f>
        <v/>
      </c>
    </row>
    <row r="368" spans="1:18" ht="45" x14ac:dyDescent="0.25">
      <c r="A368" s="340" t="str">
        <f>IF(ISBLANK(INDEX('Policy Characteristics'!A:A,MATCH($C368,'Policy Characteristics'!$C:$C,0))),"",INDEX('Policy Characteristics'!A:A,MATCH($C368,'Policy Characteristics'!$C:$C,0)))</f>
        <v>Industry</v>
      </c>
      <c r="B368" s="340" t="str">
        <f>IF(ISBLANK(INDEX('Policy Characteristics'!B:B,MATCH($C368,'Policy Characteristics'!$C:$C,0))),"",INDEX('Policy Characteristics'!B:B,MATCH($C368,'Policy Characteristics'!$C:$C,0)))</f>
        <v>Buy In-Region Products</v>
      </c>
      <c r="C368" s="344" t="str">
        <f t="shared" si="28"/>
        <v>Fraction of Imported Industrial Outputs Shifted to In Region Suppliers</v>
      </c>
      <c r="D368" s="272" t="s">
        <v>3206</v>
      </c>
      <c r="E368" s="272"/>
      <c r="F368" s="188" t="s">
        <v>3168</v>
      </c>
      <c r="G368" s="55"/>
      <c r="H368" s="54">
        <v>1554</v>
      </c>
      <c r="I368" s="53" t="s">
        <v>45</v>
      </c>
      <c r="J368" s="342" t="str">
        <f>IF(ISBLANK(INDEX('Policy Characteristics'!D:D,MATCH($C368,'Policy Characteristics'!$C:$C,0))),"",INDEX('Policy Characteristics'!D:D,MATCH($C368,'Policy Characteristics'!$C:$C,0)))</f>
        <v>Buy In-Region Products</v>
      </c>
      <c r="K368" s="340" t="str">
        <f>IF(ISBLANK(INDEX('Policy Characteristics'!E:E,MATCH($C368,'Policy Characteristics'!$C:$C,0))),"",INDEX('Policy Characteristics'!E:E,MATCH($C368,'Policy Characteristics'!$C:$C,0)))</f>
        <v>indst buy in region outputs</v>
      </c>
      <c r="L368" s="362">
        <f>IF(ISBLANK(INDEX('Policy Characteristics'!F:F,MATCH($C368,'Policy Characteristics'!$C:$C,0))),"",INDEX('Policy Characteristics'!F:F,MATCH($C368,'Policy Characteristics'!$C:$C,0)))</f>
        <v>0</v>
      </c>
      <c r="M368" s="362">
        <f>IF(ISBLANK(INDEX('Policy Characteristics'!G:G,MATCH($C368,'Policy Characteristics'!$C:$C,0))),"",INDEX('Policy Characteristics'!G:G,MATCH($C368,'Policy Characteristics'!$C:$C,0)))</f>
        <v>0.5</v>
      </c>
      <c r="N368" s="362">
        <f>IF(ISBLANK(INDEX('Policy Characteristics'!H:H,MATCH($C368,'Policy Characteristics'!$C:$C,0))),"",INDEX('Policy Characteristics'!H:H,MATCH($C368,'Policy Characteristics'!$C:$C,0)))</f>
        <v>0.01</v>
      </c>
      <c r="O368" s="340" t="str">
        <f>IF(ISBLANK(INDEX('Policy Characteristics'!I:I,MATCH($C368,'Policy Characteristics'!$C:$C,0))),"",INDEX('Policy Characteristics'!I:I,MATCH($C368,'Policy Characteristics'!$C:$C,0)))</f>
        <v>% of imports shifted</v>
      </c>
      <c r="P368" s="340" t="str">
        <f>IF(ISBLANK(INDEX('Policy Characteristics'!J:J,MATCH($C368,'Policy Characteristics'!$C:$C,0))),"",INDEX('Policy Characteristics'!J:J,MATCH($C368,'Policy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8" s="340" t="str">
        <f>IF(ISBLANK(INDEX('Policy Characteristics'!K:K,MATCH($C368,'Policy Characteristics'!$C:$C,0))),"",INDEX('Policy Characteristics'!K:K,MATCH($C368,'Policy Characteristics'!$C:$C,0)))</f>
        <v/>
      </c>
      <c r="R368" s="340" t="str">
        <f>IF(ISBLANK(INDEX('Policy Characteristics'!L:L,MATCH($C368,'Policy Characteristics'!$C:$C,0))),"",INDEX('Policy Characteristics'!L:L,MATCH($C368,'Policy Characteristics'!$C:$C,0)))</f>
        <v/>
      </c>
    </row>
    <row r="369" spans="1:18" x14ac:dyDescent="0.25">
      <c r="A369" s="340" t="str">
        <f>IF(ISBLANK(INDEX('Policy Characteristics'!A:A,MATCH($C369,'Policy Characteristics'!$C:$C,0))),"",INDEX('Policy Characteristics'!A:A,MATCH($C369,'Policy Characteristics'!$C:$C,0)))</f>
        <v>Industry</v>
      </c>
      <c r="B369" s="340" t="str">
        <f>IF(ISBLANK(INDEX('Policy Characteristics'!B:B,MATCH($C369,'Policy Characteristics'!$C:$C,0))),"",INDEX('Policy Characteristics'!B:B,MATCH($C369,'Policy Characteristics'!$C:$C,0)))</f>
        <v>Buy In-Region Products</v>
      </c>
      <c r="C369" s="344" t="str">
        <f t="shared" si="28"/>
        <v>Fraction of Imported Industrial Outputs Shifted to In Region Suppliers</v>
      </c>
      <c r="D369" s="272" t="s">
        <v>3207</v>
      </c>
      <c r="E369" s="272"/>
      <c r="F369" s="188" t="s">
        <v>3169</v>
      </c>
      <c r="G369" s="55"/>
      <c r="H369" s="54">
        <v>1555</v>
      </c>
      <c r="I369" s="53" t="s">
        <v>45</v>
      </c>
      <c r="J369" s="342" t="str">
        <f>IF(ISBLANK(INDEX('Policy Characteristics'!D:D,MATCH($C369,'Policy Characteristics'!$C:$C,0))),"",INDEX('Policy Characteristics'!D:D,MATCH($C369,'Policy Characteristics'!$C:$C,0)))</f>
        <v>Buy In-Region Products</v>
      </c>
      <c r="K369" s="340" t="str">
        <f>IF(ISBLANK(INDEX('Policy Characteristics'!E:E,MATCH($C369,'Policy Characteristics'!$C:$C,0))),"",INDEX('Policy Characteristics'!E:E,MATCH($C369,'Policy Characteristics'!$C:$C,0)))</f>
        <v>indst buy in region outputs</v>
      </c>
      <c r="L369" s="362">
        <f>IF(ISBLANK(INDEX('Policy Characteristics'!F:F,MATCH($C369,'Policy Characteristics'!$C:$C,0))),"",INDEX('Policy Characteristics'!F:F,MATCH($C369,'Policy Characteristics'!$C:$C,0)))</f>
        <v>0</v>
      </c>
      <c r="M369" s="362">
        <f>IF(ISBLANK(INDEX('Policy Characteristics'!G:G,MATCH($C369,'Policy Characteristics'!$C:$C,0))),"",INDEX('Policy Characteristics'!G:G,MATCH($C369,'Policy Characteristics'!$C:$C,0)))</f>
        <v>0.5</v>
      </c>
      <c r="N369" s="362">
        <f>IF(ISBLANK(INDEX('Policy Characteristics'!H:H,MATCH($C369,'Policy Characteristics'!$C:$C,0))),"",INDEX('Policy Characteristics'!H:H,MATCH($C369,'Policy Characteristics'!$C:$C,0)))</f>
        <v>0.01</v>
      </c>
      <c r="O369" s="340" t="str">
        <f>IF(ISBLANK(INDEX('Policy Characteristics'!I:I,MATCH($C369,'Policy Characteristics'!$C:$C,0))),"",INDEX('Policy Characteristics'!I:I,MATCH($C369,'Policy Characteristics'!$C:$C,0)))</f>
        <v>% of imports shifted</v>
      </c>
      <c r="P369" s="340" t="str">
        <f>IF(ISBLANK(INDEX('Policy Characteristics'!J:J,MATCH($C369,'Policy Characteristics'!$C:$C,0))),"",INDEX('Policy Characteristics'!J:J,MATCH($C369,'Policy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9" s="340" t="str">
        <f>IF(ISBLANK(INDEX('Policy Characteristics'!K:K,MATCH($C369,'Policy Characteristics'!$C:$C,0))),"",INDEX('Policy Characteristics'!K:K,MATCH($C369,'Policy Characteristics'!$C:$C,0)))</f>
        <v/>
      </c>
      <c r="R369" s="340" t="str">
        <f>IF(ISBLANK(INDEX('Policy Characteristics'!L:L,MATCH($C369,'Policy Characteristics'!$C:$C,0))),"",INDEX('Policy Characteristics'!L:L,MATCH($C369,'Policy Characteristics'!$C:$C,0)))</f>
        <v/>
      </c>
    </row>
    <row r="370" spans="1:18" x14ac:dyDescent="0.25">
      <c r="A370" s="340" t="str">
        <f>IF(ISBLANK(INDEX('Policy Characteristics'!A:A,MATCH($C370,'Policy Characteristics'!$C:$C,0))),"",INDEX('Policy Characteristics'!A:A,MATCH($C370,'Policy Characteristics'!$C:$C,0)))</f>
        <v>Industry</v>
      </c>
      <c r="B370" s="340" t="str">
        <f>IF(ISBLANK(INDEX('Policy Characteristics'!B:B,MATCH($C370,'Policy Characteristics'!$C:$C,0))),"",INDEX('Policy Characteristics'!B:B,MATCH($C370,'Policy Characteristics'!$C:$C,0)))</f>
        <v>Buy In-Region Products</v>
      </c>
      <c r="C370" s="344" t="str">
        <f t="shared" si="28"/>
        <v>Fraction of Imported Industrial Outputs Shifted to In Region Suppliers</v>
      </c>
      <c r="D370" s="272" t="s">
        <v>3208</v>
      </c>
      <c r="E370" s="272"/>
      <c r="F370" s="188" t="s">
        <v>3170</v>
      </c>
      <c r="G370" s="55"/>
      <c r="H370" s="54">
        <v>1556</v>
      </c>
      <c r="I370" s="53" t="s">
        <v>45</v>
      </c>
      <c r="J370" s="342" t="str">
        <f>IF(ISBLANK(INDEX('Policy Characteristics'!D:D,MATCH($C370,'Policy Characteristics'!$C:$C,0))),"",INDEX('Policy Characteristics'!D:D,MATCH($C370,'Policy Characteristics'!$C:$C,0)))</f>
        <v>Buy In-Region Products</v>
      </c>
      <c r="K370" s="340" t="str">
        <f>IF(ISBLANK(INDEX('Policy Characteristics'!E:E,MATCH($C370,'Policy Characteristics'!$C:$C,0))),"",INDEX('Policy Characteristics'!E:E,MATCH($C370,'Policy Characteristics'!$C:$C,0)))</f>
        <v>indst buy in region outputs</v>
      </c>
      <c r="L370" s="362">
        <f>IF(ISBLANK(INDEX('Policy Characteristics'!F:F,MATCH($C370,'Policy Characteristics'!$C:$C,0))),"",INDEX('Policy Characteristics'!F:F,MATCH($C370,'Policy Characteristics'!$C:$C,0)))</f>
        <v>0</v>
      </c>
      <c r="M370" s="362">
        <f>IF(ISBLANK(INDEX('Policy Characteristics'!G:G,MATCH($C370,'Policy Characteristics'!$C:$C,0))),"",INDEX('Policy Characteristics'!G:G,MATCH($C370,'Policy Characteristics'!$C:$C,0)))</f>
        <v>0.5</v>
      </c>
      <c r="N370" s="362">
        <f>IF(ISBLANK(INDEX('Policy Characteristics'!H:H,MATCH($C370,'Policy Characteristics'!$C:$C,0))),"",INDEX('Policy Characteristics'!H:H,MATCH($C370,'Policy Characteristics'!$C:$C,0)))</f>
        <v>0.01</v>
      </c>
      <c r="O370" s="340" t="str">
        <f>IF(ISBLANK(INDEX('Policy Characteristics'!I:I,MATCH($C370,'Policy Characteristics'!$C:$C,0))),"",INDEX('Policy Characteristics'!I:I,MATCH($C370,'Policy Characteristics'!$C:$C,0)))</f>
        <v>% of imports shifted</v>
      </c>
      <c r="P370" s="340" t="str">
        <f>IF(ISBLANK(INDEX('Policy Characteristics'!J:J,MATCH($C370,'Policy Characteristics'!$C:$C,0))),"",INDEX('Policy Characteristics'!J:J,MATCH($C370,'Policy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0" s="340" t="str">
        <f>IF(ISBLANK(INDEX('Policy Characteristics'!K:K,MATCH($C370,'Policy Characteristics'!$C:$C,0))),"",INDEX('Policy Characteristics'!K:K,MATCH($C370,'Policy Characteristics'!$C:$C,0)))</f>
        <v/>
      </c>
      <c r="R370" s="340" t="str">
        <f>IF(ISBLANK(INDEX('Policy Characteristics'!L:L,MATCH($C370,'Policy Characteristics'!$C:$C,0))),"",INDEX('Policy Characteristics'!L:L,MATCH($C370,'Policy Characteristics'!$C:$C,0)))</f>
        <v/>
      </c>
    </row>
    <row r="371" spans="1:18" x14ac:dyDescent="0.25">
      <c r="A371" s="340" t="str">
        <f>IF(ISBLANK(INDEX('Policy Characteristics'!A:A,MATCH($C371,'Policy Characteristics'!$C:$C,0))),"",INDEX('Policy Characteristics'!A:A,MATCH($C371,'Policy Characteristics'!$C:$C,0)))</f>
        <v>Industry</v>
      </c>
      <c r="B371" s="340" t="str">
        <f>IF(ISBLANK(INDEX('Policy Characteristics'!B:B,MATCH($C371,'Policy Characteristics'!$C:$C,0))),"",INDEX('Policy Characteristics'!B:B,MATCH($C371,'Policy Characteristics'!$C:$C,0)))</f>
        <v>Buy In-Region Products</v>
      </c>
      <c r="C371" s="344" t="str">
        <f t="shared" si="28"/>
        <v>Fraction of Imported Industrial Outputs Shifted to In Region Suppliers</v>
      </c>
      <c r="D371" s="272" t="s">
        <v>3209</v>
      </c>
      <c r="E371" s="272"/>
      <c r="F371" s="188" t="s">
        <v>3171</v>
      </c>
      <c r="G371" s="55"/>
      <c r="H371" s="54">
        <v>1557</v>
      </c>
      <c r="I371" s="53" t="s">
        <v>45</v>
      </c>
      <c r="J371" s="342" t="str">
        <f>IF(ISBLANK(INDEX('Policy Characteristics'!D:D,MATCH($C371,'Policy Characteristics'!$C:$C,0))),"",INDEX('Policy Characteristics'!D:D,MATCH($C371,'Policy Characteristics'!$C:$C,0)))</f>
        <v>Buy In-Region Products</v>
      </c>
      <c r="K371" s="340" t="str">
        <f>IF(ISBLANK(INDEX('Policy Characteristics'!E:E,MATCH($C371,'Policy Characteristics'!$C:$C,0))),"",INDEX('Policy Characteristics'!E:E,MATCH($C371,'Policy Characteristics'!$C:$C,0)))</f>
        <v>indst buy in region outputs</v>
      </c>
      <c r="L371" s="362">
        <f>IF(ISBLANK(INDEX('Policy Characteristics'!F:F,MATCH($C371,'Policy Characteristics'!$C:$C,0))),"",INDEX('Policy Characteristics'!F:F,MATCH($C371,'Policy Characteristics'!$C:$C,0)))</f>
        <v>0</v>
      </c>
      <c r="M371" s="362">
        <f>IF(ISBLANK(INDEX('Policy Characteristics'!G:G,MATCH($C371,'Policy Characteristics'!$C:$C,0))),"",INDEX('Policy Characteristics'!G:G,MATCH($C371,'Policy Characteristics'!$C:$C,0)))</f>
        <v>0.5</v>
      </c>
      <c r="N371" s="362">
        <f>IF(ISBLANK(INDEX('Policy Characteristics'!H:H,MATCH($C371,'Policy Characteristics'!$C:$C,0))),"",INDEX('Policy Characteristics'!H:H,MATCH($C371,'Policy Characteristics'!$C:$C,0)))</f>
        <v>0.01</v>
      </c>
      <c r="O371" s="340" t="str">
        <f>IF(ISBLANK(INDEX('Policy Characteristics'!I:I,MATCH($C371,'Policy Characteristics'!$C:$C,0))),"",INDEX('Policy Characteristics'!I:I,MATCH($C371,'Policy Characteristics'!$C:$C,0)))</f>
        <v>% of imports shifted</v>
      </c>
      <c r="P371" s="340" t="str">
        <f>IF(ISBLANK(INDEX('Policy Characteristics'!J:J,MATCH($C371,'Policy Characteristics'!$C:$C,0))),"",INDEX('Policy Characteristics'!J:J,MATCH($C371,'Policy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1" s="340" t="str">
        <f>IF(ISBLANK(INDEX('Policy Characteristics'!K:K,MATCH($C371,'Policy Characteristics'!$C:$C,0))),"",INDEX('Policy Characteristics'!K:K,MATCH($C371,'Policy Characteristics'!$C:$C,0)))</f>
        <v/>
      </c>
      <c r="R371" s="340" t="str">
        <f>IF(ISBLANK(INDEX('Policy Characteristics'!L:L,MATCH($C371,'Policy Characteristics'!$C:$C,0))),"",INDEX('Policy Characteristics'!L:L,MATCH($C371,'Policy Characteristics'!$C:$C,0)))</f>
        <v/>
      </c>
    </row>
    <row r="372" spans="1:18" ht="30" x14ac:dyDescent="0.25">
      <c r="A372" s="340" t="str">
        <f>IF(ISBLANK(INDEX('Policy Characteristics'!A:A,MATCH($C372,'Policy Characteristics'!$C:$C,0))),"",INDEX('Policy Characteristics'!A:A,MATCH($C372,'Policy Characteristics'!$C:$C,0)))</f>
        <v>Industry</v>
      </c>
      <c r="B372" s="340" t="str">
        <f>IF(ISBLANK(INDEX('Policy Characteristics'!B:B,MATCH($C372,'Policy Characteristics'!$C:$C,0))),"",INDEX('Policy Characteristics'!B:B,MATCH($C372,'Policy Characteristics'!$C:$C,0)))</f>
        <v>Buy In-Region Products</v>
      </c>
      <c r="C372" s="344" t="str">
        <f t="shared" si="28"/>
        <v>Fraction of Imported Industrial Outputs Shifted to In Region Suppliers</v>
      </c>
      <c r="D372" s="272" t="s">
        <v>3210</v>
      </c>
      <c r="E372" s="272"/>
      <c r="F372" s="188" t="s">
        <v>3172</v>
      </c>
      <c r="G372" s="55"/>
      <c r="H372" s="54">
        <v>1558</v>
      </c>
      <c r="I372" s="53" t="s">
        <v>45</v>
      </c>
      <c r="J372" s="342" t="str">
        <f>IF(ISBLANK(INDEX('Policy Characteristics'!D:D,MATCH($C372,'Policy Characteristics'!$C:$C,0))),"",INDEX('Policy Characteristics'!D:D,MATCH($C372,'Policy Characteristics'!$C:$C,0)))</f>
        <v>Buy In-Region Products</v>
      </c>
      <c r="K372" s="340" t="str">
        <f>IF(ISBLANK(INDEX('Policy Characteristics'!E:E,MATCH($C372,'Policy Characteristics'!$C:$C,0))),"",INDEX('Policy Characteristics'!E:E,MATCH($C372,'Policy Characteristics'!$C:$C,0)))</f>
        <v>indst buy in region outputs</v>
      </c>
      <c r="L372" s="362">
        <f>IF(ISBLANK(INDEX('Policy Characteristics'!F:F,MATCH($C372,'Policy Characteristics'!$C:$C,0))),"",INDEX('Policy Characteristics'!F:F,MATCH($C372,'Policy Characteristics'!$C:$C,0)))</f>
        <v>0</v>
      </c>
      <c r="M372" s="362">
        <f>IF(ISBLANK(INDEX('Policy Characteristics'!G:G,MATCH($C372,'Policy Characteristics'!$C:$C,0))),"",INDEX('Policy Characteristics'!G:G,MATCH($C372,'Policy Characteristics'!$C:$C,0)))</f>
        <v>0.5</v>
      </c>
      <c r="N372" s="362">
        <f>IF(ISBLANK(INDEX('Policy Characteristics'!H:H,MATCH($C372,'Policy Characteristics'!$C:$C,0))),"",INDEX('Policy Characteristics'!H:H,MATCH($C372,'Policy Characteristics'!$C:$C,0)))</f>
        <v>0.01</v>
      </c>
      <c r="O372" s="340" t="str">
        <f>IF(ISBLANK(INDEX('Policy Characteristics'!I:I,MATCH($C372,'Policy Characteristics'!$C:$C,0))),"",INDEX('Policy Characteristics'!I:I,MATCH($C372,'Policy Characteristics'!$C:$C,0)))</f>
        <v>% of imports shifted</v>
      </c>
      <c r="P372" s="340" t="str">
        <f>IF(ISBLANK(INDEX('Policy Characteristics'!J:J,MATCH($C372,'Policy Characteristics'!$C:$C,0))),"",INDEX('Policy Characteristics'!J:J,MATCH($C372,'Policy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2" s="340" t="str">
        <f>IF(ISBLANK(INDEX('Policy Characteristics'!K:K,MATCH($C372,'Policy Characteristics'!$C:$C,0))),"",INDEX('Policy Characteristics'!K:K,MATCH($C372,'Policy Characteristics'!$C:$C,0)))</f>
        <v/>
      </c>
      <c r="R372" s="340" t="str">
        <f>IF(ISBLANK(INDEX('Policy Characteristics'!L:L,MATCH($C372,'Policy Characteristics'!$C:$C,0))),"",INDEX('Policy Characteristics'!L:L,MATCH($C372,'Policy Characteristics'!$C:$C,0)))</f>
        <v/>
      </c>
    </row>
    <row r="373" spans="1:18" ht="30" x14ac:dyDescent="0.25">
      <c r="A373" s="340" t="str">
        <f>IF(ISBLANK(INDEX('Policy Characteristics'!A:A,MATCH($C373,'Policy Characteristics'!$C:$C,0))),"",INDEX('Policy Characteristics'!A:A,MATCH($C373,'Policy Characteristics'!$C:$C,0)))</f>
        <v>Industry</v>
      </c>
      <c r="B373" s="340" t="str">
        <f>IF(ISBLANK(INDEX('Policy Characteristics'!B:B,MATCH($C373,'Policy Characteristics'!$C:$C,0))),"",INDEX('Policy Characteristics'!B:B,MATCH($C373,'Policy Characteristics'!$C:$C,0)))</f>
        <v>Buy In-Region Products</v>
      </c>
      <c r="C373" s="344" t="str">
        <f t="shared" si="28"/>
        <v>Fraction of Imported Industrial Outputs Shifted to In Region Suppliers</v>
      </c>
      <c r="D373" s="272" t="s">
        <v>3211</v>
      </c>
      <c r="E373" s="272"/>
      <c r="F373" s="188" t="s">
        <v>3173</v>
      </c>
      <c r="G373" s="55"/>
      <c r="H373" s="54">
        <v>1559</v>
      </c>
      <c r="I373" s="53" t="s">
        <v>45</v>
      </c>
      <c r="J373" s="342" t="str">
        <f>IF(ISBLANK(INDEX('Policy Characteristics'!D:D,MATCH($C373,'Policy Characteristics'!$C:$C,0))),"",INDEX('Policy Characteristics'!D:D,MATCH($C373,'Policy Characteristics'!$C:$C,0)))</f>
        <v>Buy In-Region Products</v>
      </c>
      <c r="K373" s="340" t="str">
        <f>IF(ISBLANK(INDEX('Policy Characteristics'!E:E,MATCH($C373,'Policy Characteristics'!$C:$C,0))),"",INDEX('Policy Characteristics'!E:E,MATCH($C373,'Policy Characteristics'!$C:$C,0)))</f>
        <v>indst buy in region outputs</v>
      </c>
      <c r="L373" s="362">
        <f>IF(ISBLANK(INDEX('Policy Characteristics'!F:F,MATCH($C373,'Policy Characteristics'!$C:$C,0))),"",INDEX('Policy Characteristics'!F:F,MATCH($C373,'Policy Characteristics'!$C:$C,0)))</f>
        <v>0</v>
      </c>
      <c r="M373" s="362">
        <f>IF(ISBLANK(INDEX('Policy Characteristics'!G:G,MATCH($C373,'Policy Characteristics'!$C:$C,0))),"",INDEX('Policy Characteristics'!G:G,MATCH($C373,'Policy Characteristics'!$C:$C,0)))</f>
        <v>0.5</v>
      </c>
      <c r="N373" s="362">
        <f>IF(ISBLANK(INDEX('Policy Characteristics'!H:H,MATCH($C373,'Policy Characteristics'!$C:$C,0))),"",INDEX('Policy Characteristics'!H:H,MATCH($C373,'Policy Characteristics'!$C:$C,0)))</f>
        <v>0.01</v>
      </c>
      <c r="O373" s="340" t="str">
        <f>IF(ISBLANK(INDEX('Policy Characteristics'!I:I,MATCH($C373,'Policy Characteristics'!$C:$C,0))),"",INDEX('Policy Characteristics'!I:I,MATCH($C373,'Policy Characteristics'!$C:$C,0)))</f>
        <v>% of imports shifted</v>
      </c>
      <c r="P373" s="340" t="str">
        <f>IF(ISBLANK(INDEX('Policy Characteristics'!J:J,MATCH($C373,'Policy Characteristics'!$C:$C,0))),"",INDEX('Policy Characteristics'!J:J,MATCH($C373,'Policy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3" s="340" t="str">
        <f>IF(ISBLANK(INDEX('Policy Characteristics'!K:K,MATCH($C373,'Policy Characteristics'!$C:$C,0))),"",INDEX('Policy Characteristics'!K:K,MATCH($C373,'Policy Characteristics'!$C:$C,0)))</f>
        <v/>
      </c>
      <c r="R373" s="340" t="str">
        <f>IF(ISBLANK(INDEX('Policy Characteristics'!L:L,MATCH($C373,'Policy Characteristics'!$C:$C,0))),"",INDEX('Policy Characteristics'!L:L,MATCH($C373,'Policy Characteristics'!$C:$C,0)))</f>
        <v/>
      </c>
    </row>
    <row r="374" spans="1:18" x14ac:dyDescent="0.25">
      <c r="A374" s="340" t="str">
        <f>IF(ISBLANK(INDEX('Policy Characteristics'!A:A,MATCH($C374,'Policy Characteristics'!$C:$C,0))),"",INDEX('Policy Characteristics'!A:A,MATCH($C374,'Policy Characteristics'!$C:$C,0)))</f>
        <v>Industry</v>
      </c>
      <c r="B374" s="340" t="str">
        <f>IF(ISBLANK(INDEX('Policy Characteristics'!B:B,MATCH($C374,'Policy Characteristics'!$C:$C,0))),"",INDEX('Policy Characteristics'!B:B,MATCH($C374,'Policy Characteristics'!$C:$C,0)))</f>
        <v>Buy In-Region Products</v>
      </c>
      <c r="C374" s="344" t="str">
        <f t="shared" si="28"/>
        <v>Fraction of Imported Industrial Outputs Shifted to In Region Suppliers</v>
      </c>
      <c r="D374" s="272" t="s">
        <v>3212</v>
      </c>
      <c r="E374" s="272"/>
      <c r="F374" s="188" t="s">
        <v>3215</v>
      </c>
      <c r="G374" s="55"/>
      <c r="H374" s="54">
        <v>1560</v>
      </c>
      <c r="I374" s="53" t="s">
        <v>45</v>
      </c>
      <c r="J374" s="342" t="str">
        <f>IF(ISBLANK(INDEX('Policy Characteristics'!D:D,MATCH($C374,'Policy Characteristics'!$C:$C,0))),"",INDEX('Policy Characteristics'!D:D,MATCH($C374,'Policy Characteristics'!$C:$C,0)))</f>
        <v>Buy In-Region Products</v>
      </c>
      <c r="K374" s="340" t="str">
        <f>IF(ISBLANK(INDEX('Policy Characteristics'!E:E,MATCH($C374,'Policy Characteristics'!$C:$C,0))),"",INDEX('Policy Characteristics'!E:E,MATCH($C374,'Policy Characteristics'!$C:$C,0)))</f>
        <v>indst buy in region outputs</v>
      </c>
      <c r="L374" s="362">
        <f>IF(ISBLANK(INDEX('Policy Characteristics'!F:F,MATCH($C374,'Policy Characteristics'!$C:$C,0))),"",INDEX('Policy Characteristics'!F:F,MATCH($C374,'Policy Characteristics'!$C:$C,0)))</f>
        <v>0</v>
      </c>
      <c r="M374" s="362">
        <f>IF(ISBLANK(INDEX('Policy Characteristics'!G:G,MATCH($C374,'Policy Characteristics'!$C:$C,0))),"",INDEX('Policy Characteristics'!G:G,MATCH($C374,'Policy Characteristics'!$C:$C,0)))</f>
        <v>0.5</v>
      </c>
      <c r="N374" s="362">
        <f>IF(ISBLANK(INDEX('Policy Characteristics'!H:H,MATCH($C374,'Policy Characteristics'!$C:$C,0))),"",INDEX('Policy Characteristics'!H:H,MATCH($C374,'Policy Characteristics'!$C:$C,0)))</f>
        <v>0.01</v>
      </c>
      <c r="O374" s="340" t="str">
        <f>IF(ISBLANK(INDEX('Policy Characteristics'!I:I,MATCH($C374,'Policy Characteristics'!$C:$C,0))),"",INDEX('Policy Characteristics'!I:I,MATCH($C374,'Policy Characteristics'!$C:$C,0)))</f>
        <v>% of imports shifted</v>
      </c>
      <c r="P374" s="340" t="str">
        <f>IF(ISBLANK(INDEX('Policy Characteristics'!J:J,MATCH($C374,'Policy Characteristics'!$C:$C,0))),"",INDEX('Policy Characteristics'!J:J,MATCH($C374,'Policy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4" s="340" t="str">
        <f>IF(ISBLANK(INDEX('Policy Characteristics'!K:K,MATCH($C374,'Policy Characteristics'!$C:$C,0))),"",INDEX('Policy Characteristics'!K:K,MATCH($C374,'Policy Characteristics'!$C:$C,0)))</f>
        <v/>
      </c>
      <c r="R374" s="340" t="str">
        <f>IF(ISBLANK(INDEX('Policy Characteristics'!L:L,MATCH($C374,'Policy Characteristics'!$C:$C,0))),"",INDEX('Policy Characteristics'!L:L,MATCH($C374,'Policy Characteristics'!$C:$C,0)))</f>
        <v/>
      </c>
    </row>
    <row r="375" spans="1:18" x14ac:dyDescent="0.25">
      <c r="A375" s="340" t="str">
        <f>IF(ISBLANK(INDEX('Policy Characteristics'!A:A,MATCH($C375,'Policy Characteristics'!$C:$C,0))),"",INDEX('Policy Characteristics'!A:A,MATCH($C375,'Policy Characteristics'!$C:$C,0)))</f>
        <v>Industry</v>
      </c>
      <c r="B375" s="340" t="str">
        <f>IF(ISBLANK(INDEX('Policy Characteristics'!B:B,MATCH($C375,'Policy Characteristics'!$C:$C,0))),"",INDEX('Policy Characteristics'!B:B,MATCH($C375,'Policy Characteristics'!$C:$C,0)))</f>
        <v>Buy In-Region Products</v>
      </c>
      <c r="C375" s="344" t="str">
        <f t="shared" si="28"/>
        <v>Fraction of Imported Industrial Outputs Shifted to In Region Suppliers</v>
      </c>
      <c r="D375" s="272" t="s">
        <v>3213</v>
      </c>
      <c r="E375" s="272"/>
      <c r="F375" s="188" t="s">
        <v>3174</v>
      </c>
      <c r="G375" s="55"/>
      <c r="H375" s="54">
        <v>1561</v>
      </c>
      <c r="I375" s="53" t="s">
        <v>45</v>
      </c>
      <c r="J375" s="342" t="str">
        <f>IF(ISBLANK(INDEX('Policy Characteristics'!D:D,MATCH($C375,'Policy Characteristics'!$C:$C,0))),"",INDEX('Policy Characteristics'!D:D,MATCH($C375,'Policy Characteristics'!$C:$C,0)))</f>
        <v>Buy In-Region Products</v>
      </c>
      <c r="K375" s="340" t="str">
        <f>IF(ISBLANK(INDEX('Policy Characteristics'!E:E,MATCH($C375,'Policy Characteristics'!$C:$C,0))),"",INDEX('Policy Characteristics'!E:E,MATCH($C375,'Policy Characteristics'!$C:$C,0)))</f>
        <v>indst buy in region outputs</v>
      </c>
      <c r="L375" s="362">
        <f>IF(ISBLANK(INDEX('Policy Characteristics'!F:F,MATCH($C375,'Policy Characteristics'!$C:$C,0))),"",INDEX('Policy Characteristics'!F:F,MATCH($C375,'Policy Characteristics'!$C:$C,0)))</f>
        <v>0</v>
      </c>
      <c r="M375" s="362">
        <f>IF(ISBLANK(INDEX('Policy Characteristics'!G:G,MATCH($C375,'Policy Characteristics'!$C:$C,0))),"",INDEX('Policy Characteristics'!G:G,MATCH($C375,'Policy Characteristics'!$C:$C,0)))</f>
        <v>0.5</v>
      </c>
      <c r="N375" s="362">
        <f>IF(ISBLANK(INDEX('Policy Characteristics'!H:H,MATCH($C375,'Policy Characteristics'!$C:$C,0))),"",INDEX('Policy Characteristics'!H:H,MATCH($C375,'Policy Characteristics'!$C:$C,0)))</f>
        <v>0.01</v>
      </c>
      <c r="O375" s="340" t="str">
        <f>IF(ISBLANK(INDEX('Policy Characteristics'!I:I,MATCH($C375,'Policy Characteristics'!$C:$C,0))),"",INDEX('Policy Characteristics'!I:I,MATCH($C375,'Policy Characteristics'!$C:$C,0)))</f>
        <v>% of imports shifted</v>
      </c>
      <c r="P375" s="340" t="str">
        <f>IF(ISBLANK(INDEX('Policy Characteristics'!J:J,MATCH($C375,'Policy Characteristics'!$C:$C,0))),"",INDEX('Policy Characteristics'!J:J,MATCH($C375,'Policy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5" s="340" t="str">
        <f>IF(ISBLANK(INDEX('Policy Characteristics'!K:K,MATCH($C375,'Policy Characteristics'!$C:$C,0))),"",INDEX('Policy Characteristics'!K:K,MATCH($C375,'Policy Characteristics'!$C:$C,0)))</f>
        <v/>
      </c>
      <c r="R375" s="340" t="str">
        <f>IF(ISBLANK(INDEX('Policy Characteristics'!L:L,MATCH($C375,'Policy Characteristics'!$C:$C,0))),"",INDEX('Policy Characteristics'!L:L,MATCH($C375,'Policy Characteristics'!$C:$C,0)))</f>
        <v/>
      </c>
    </row>
    <row r="376" spans="1:18" ht="30" x14ac:dyDescent="0.25">
      <c r="A376" s="340" t="str">
        <f>IF(ISBLANK(INDEX('Policy Characteristics'!A:A,MATCH($C376,'Policy Characteristics'!$C:$C,0))),"",INDEX('Policy Characteristics'!A:A,MATCH($C376,'Policy Characteristics'!$C:$C,0)))</f>
        <v>Industry</v>
      </c>
      <c r="B376" s="340" t="str">
        <f>IF(ISBLANK(INDEX('Policy Characteristics'!B:B,MATCH($C376,'Policy Characteristics'!$C:$C,0))),"",INDEX('Policy Characteristics'!B:B,MATCH($C376,'Policy Characteristics'!$C:$C,0)))</f>
        <v>Carbon Capture and Sequestration</v>
      </c>
      <c r="C376" s="345" t="s">
        <v>3150</v>
      </c>
      <c r="D376" s="271" t="s">
        <v>3189</v>
      </c>
      <c r="E376" s="272" t="s">
        <v>3152</v>
      </c>
      <c r="F376" s="188" t="s">
        <v>3214</v>
      </c>
      <c r="G376" s="53" t="s">
        <v>3153</v>
      </c>
      <c r="H376" s="54">
        <v>908</v>
      </c>
      <c r="I376" s="9" t="s">
        <v>46</v>
      </c>
      <c r="J376" s="342" t="str">
        <f>IF(ISBLANK(INDEX('Policy Characteristics'!D:D,MATCH($C376,'Policy Characteristics'!$C:$C,0))),"",INDEX('Policy Characteristics'!D:D,MATCH($C376,'Policy Characteristics'!$C:$C,0)))</f>
        <v>Industry CCS</v>
      </c>
      <c r="K376" s="340" t="str">
        <f>IF(ISBLANK(INDEX('Policy Characteristics'!E:E,MATCH($C376,'Policy Characteristics'!$C:$C,0))),"",INDEX('Policy Characteristics'!E:E,MATCH($C376,'Policy Characteristics'!$C:$C,0)))</f>
        <v>indst CCS</v>
      </c>
      <c r="L376" s="362">
        <f>IF(ISBLANK(INDEX('Policy Characteristics'!F:F,MATCH($C376,'Policy Characteristics'!$C:$C,0))),"",INDEX('Policy Characteristics'!F:F,MATCH($C376,'Policy Characteristics'!$C:$C,0)))</f>
        <v>0</v>
      </c>
      <c r="M376" s="362">
        <f>IF(ISBLANK(INDEX('Policy Characteristics'!G:G,MATCH($C376,'Policy Characteristics'!$C:$C,0))),"",INDEX('Policy Characteristics'!G:G,MATCH($C376,'Policy Characteristics'!$C:$C,0)))</f>
        <v>1</v>
      </c>
      <c r="N376" s="362">
        <f>IF(ISBLANK(INDEX('Policy Characteristics'!H:H,MATCH($C376,'Policy Characteristics'!$C:$C,0))),"",INDEX('Policy Characteristics'!H:H,MATCH($C376,'Policy Characteristics'!$C:$C,0)))</f>
        <v>0.01</v>
      </c>
      <c r="O376" s="340" t="str">
        <f>IF(ISBLANK(INDEX('Policy Characteristics'!I:I,MATCH($C376,'Policy Characteristics'!$C:$C,0))),"",INDEX('Policy Characteristics'!I:I,MATCH($C376,'Policy Characteristics'!$C:$C,0)))</f>
        <v>% of CO2 captured</v>
      </c>
      <c r="P376" s="340" t="str">
        <f>IF(ISBLANK(INDEX('Policy Characteristics'!J:J,MATCH($C376,'Policy Characteristics'!$C:$C,0))),"",INDEX('Policy Characteristics'!J:J,MATCH($C376,'Policy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340" t="str">
        <f>IF(ISBLANK(INDEX('Policy Characteristics'!K:K,MATCH($C376,'Policy Characteristics'!$C:$C,0))),"",INDEX('Policy Characteristics'!K:K,MATCH($C376,'Policy Characteristics'!$C:$C,0)))</f>
        <v>ccs.html#ccs</v>
      </c>
      <c r="R376" s="340" t="str">
        <f>IF(ISBLANK(INDEX('Policy Characteristics'!L:L,MATCH($C376,'Policy Characteristics'!$C:$C,0))),"",INDEX('Policy Characteristics'!L:L,MATCH($C376,'Policy Characteristics'!$C:$C,0)))</f>
        <v>carbon-capture-and-sequestration.html</v>
      </c>
    </row>
    <row r="377" spans="1:18" ht="30" x14ac:dyDescent="0.25">
      <c r="A377" s="340" t="str">
        <f>IF(ISBLANK(INDEX('Policy Characteristics'!A:A,MATCH($C377,'Policy Characteristics'!$C:$C,0))),"",INDEX('Policy Characteristics'!A:A,MATCH($C377,'Policy Characteristics'!$C:$C,0)))</f>
        <v>Industry</v>
      </c>
      <c r="B377" s="340" t="str">
        <f>IF(ISBLANK(INDEX('Policy Characteristics'!B:B,MATCH($C377,'Policy Characteristics'!$C:$C,0))),"",INDEX('Policy Characteristics'!B:B,MATCH($C377,'Policy Characteristics'!$C:$C,0)))</f>
        <v>Carbon Capture and Sequestration</v>
      </c>
      <c r="C377" s="344" t="str">
        <f t="shared" ref="C377:C392" si="29">C$376</f>
        <v>Industry Sector Fraction of Potential Additional CCS Achieved</v>
      </c>
      <c r="D377" s="271" t="s">
        <v>3189</v>
      </c>
      <c r="E377" s="272" t="s">
        <v>2610</v>
      </c>
      <c r="F377" s="188" t="s">
        <v>3214</v>
      </c>
      <c r="G377" s="53" t="s">
        <v>3154</v>
      </c>
      <c r="H377" s="54">
        <v>909</v>
      </c>
      <c r="I377" s="9" t="s">
        <v>46</v>
      </c>
      <c r="J377" s="342" t="str">
        <f>IF(ISBLANK(INDEX('Policy Characteristics'!D:D,MATCH($C377,'Policy Characteristics'!$C:$C,0))),"",INDEX('Policy Characteristics'!D:D,MATCH($C377,'Policy Characteristics'!$C:$C,0)))</f>
        <v>Industry CCS</v>
      </c>
      <c r="K377" s="340" t="str">
        <f>IF(ISBLANK(INDEX('Policy Characteristics'!E:E,MATCH($C377,'Policy Characteristics'!$C:$C,0))),"",INDEX('Policy Characteristics'!E:E,MATCH($C377,'Policy Characteristics'!$C:$C,0)))</f>
        <v>indst CCS</v>
      </c>
      <c r="L377" s="362">
        <f>IF(ISBLANK(INDEX('Policy Characteristics'!F:F,MATCH($C377,'Policy Characteristics'!$C:$C,0))),"",INDEX('Policy Characteristics'!F:F,MATCH($C377,'Policy Characteristics'!$C:$C,0)))</f>
        <v>0</v>
      </c>
      <c r="M377" s="362">
        <f>IF(ISBLANK(INDEX('Policy Characteristics'!G:G,MATCH($C377,'Policy Characteristics'!$C:$C,0))),"",INDEX('Policy Characteristics'!G:G,MATCH($C377,'Policy Characteristics'!$C:$C,0)))</f>
        <v>1</v>
      </c>
      <c r="N377" s="362">
        <f>IF(ISBLANK(INDEX('Policy Characteristics'!H:H,MATCH($C377,'Policy Characteristics'!$C:$C,0))),"",INDEX('Policy Characteristics'!H:H,MATCH($C377,'Policy Characteristics'!$C:$C,0)))</f>
        <v>0.01</v>
      </c>
      <c r="O377" s="340" t="str">
        <f>IF(ISBLANK(INDEX('Policy Characteristics'!I:I,MATCH($C377,'Policy Characteristics'!$C:$C,0))),"",INDEX('Policy Characteristics'!I:I,MATCH($C377,'Policy Characteristics'!$C:$C,0)))</f>
        <v>% of CO2 captured</v>
      </c>
      <c r="P377" s="340" t="str">
        <f>IF(ISBLANK(INDEX('Policy Characteristics'!J:J,MATCH($C377,'Policy Characteristics'!$C:$C,0))),"",INDEX('Policy Characteristics'!J:J,MATCH($C377,'Policy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340" t="str">
        <f>IF(ISBLANK(INDEX('Policy Characteristics'!K:K,MATCH($C377,'Policy Characteristics'!$C:$C,0))),"",INDEX('Policy Characteristics'!K:K,MATCH($C377,'Policy Characteristics'!$C:$C,0)))</f>
        <v>ccs.html#ccs</v>
      </c>
      <c r="R377" s="340" t="str">
        <f>IF(ISBLANK(INDEX('Policy Characteristics'!L:L,MATCH($C377,'Policy Characteristics'!$C:$C,0))),"",INDEX('Policy Characteristics'!L:L,MATCH($C377,'Policy Characteristics'!$C:$C,0)))</f>
        <v>carbon-capture-and-sequestration.html</v>
      </c>
    </row>
    <row r="378" spans="1:18" ht="30" x14ac:dyDescent="0.25">
      <c r="A378" s="340" t="str">
        <f>IF(ISBLANK(INDEX('Policy Characteristics'!A:A,MATCH($C378,'Policy Characteristics'!$C:$C,0))),"",INDEX('Policy Characteristics'!A:A,MATCH($C378,'Policy Characteristics'!$C:$C,0)))</f>
        <v>Industry</v>
      </c>
      <c r="B378" s="340" t="str">
        <f>IF(ISBLANK(INDEX('Policy Characteristics'!B:B,MATCH($C378,'Policy Characteristics'!$C:$C,0))),"",INDEX('Policy Characteristics'!B:B,MATCH($C378,'Policy Characteristics'!$C:$C,0)))</f>
        <v>Carbon Capture and Sequestration</v>
      </c>
      <c r="C378" s="344" t="str">
        <f t="shared" si="29"/>
        <v>Industry Sector Fraction of Potential Additional CCS Achieved</v>
      </c>
      <c r="D378" s="272" t="s">
        <v>3190</v>
      </c>
      <c r="E378" s="272" t="s">
        <v>3152</v>
      </c>
      <c r="F378" s="188" t="s">
        <v>2857</v>
      </c>
      <c r="G378" s="53" t="s">
        <v>3153</v>
      </c>
      <c r="H378" s="54">
        <v>910</v>
      </c>
      <c r="I378" s="9" t="s">
        <v>46</v>
      </c>
      <c r="J378" s="342" t="str">
        <f>IF(ISBLANK(INDEX('Policy Characteristics'!D:D,MATCH($C378,'Policy Characteristics'!$C:$C,0))),"",INDEX('Policy Characteristics'!D:D,MATCH($C378,'Policy Characteristics'!$C:$C,0)))</f>
        <v>Industry CCS</v>
      </c>
      <c r="K378" s="340" t="str">
        <f>IF(ISBLANK(INDEX('Policy Characteristics'!E:E,MATCH($C378,'Policy Characteristics'!$C:$C,0))),"",INDEX('Policy Characteristics'!E:E,MATCH($C378,'Policy Characteristics'!$C:$C,0)))</f>
        <v>indst CCS</v>
      </c>
      <c r="L378" s="362">
        <f>IF(ISBLANK(INDEX('Policy Characteristics'!F:F,MATCH($C378,'Policy Characteristics'!$C:$C,0))),"",INDEX('Policy Characteristics'!F:F,MATCH($C378,'Policy Characteristics'!$C:$C,0)))</f>
        <v>0</v>
      </c>
      <c r="M378" s="362">
        <f>IF(ISBLANK(INDEX('Policy Characteristics'!G:G,MATCH($C378,'Policy Characteristics'!$C:$C,0))),"",INDEX('Policy Characteristics'!G:G,MATCH($C378,'Policy Characteristics'!$C:$C,0)))</f>
        <v>1</v>
      </c>
      <c r="N378" s="362">
        <f>IF(ISBLANK(INDEX('Policy Characteristics'!H:H,MATCH($C378,'Policy Characteristics'!$C:$C,0))),"",INDEX('Policy Characteristics'!H:H,MATCH($C378,'Policy Characteristics'!$C:$C,0)))</f>
        <v>0.01</v>
      </c>
      <c r="O378" s="340" t="str">
        <f>IF(ISBLANK(INDEX('Policy Characteristics'!I:I,MATCH($C378,'Policy Characteristics'!$C:$C,0))),"",INDEX('Policy Characteristics'!I:I,MATCH($C378,'Policy Characteristics'!$C:$C,0)))</f>
        <v>% of CO2 captured</v>
      </c>
      <c r="P378" s="340" t="str">
        <f>IF(ISBLANK(INDEX('Policy Characteristics'!J:J,MATCH($C378,'Policy Characteristics'!$C:$C,0))),"",INDEX('Policy Characteristics'!J:J,MATCH($C378,'Policy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340" t="str">
        <f>IF(ISBLANK(INDEX('Policy Characteristics'!K:K,MATCH($C378,'Policy Characteristics'!$C:$C,0))),"",INDEX('Policy Characteristics'!K:K,MATCH($C378,'Policy Characteristics'!$C:$C,0)))</f>
        <v>ccs.html#ccs</v>
      </c>
      <c r="R378" s="340" t="str">
        <f>IF(ISBLANK(INDEX('Policy Characteristics'!L:L,MATCH($C378,'Policy Characteristics'!$C:$C,0))),"",INDEX('Policy Characteristics'!L:L,MATCH($C378,'Policy Characteristics'!$C:$C,0)))</f>
        <v>carbon-capture-and-sequestration.html</v>
      </c>
    </row>
    <row r="379" spans="1:18" x14ac:dyDescent="0.25">
      <c r="A379" s="340" t="str">
        <f>IF(ISBLANK(INDEX('Policy Characteristics'!A:A,MATCH($C379,'Policy Characteristics'!$C:$C,0))),"",INDEX('Policy Characteristics'!A:A,MATCH($C379,'Policy Characteristics'!$C:$C,0)))</f>
        <v>Industry</v>
      </c>
      <c r="B379" s="340" t="str">
        <f>IF(ISBLANK(INDEX('Policy Characteristics'!B:B,MATCH($C379,'Policy Characteristics'!$C:$C,0))),"",INDEX('Policy Characteristics'!B:B,MATCH($C379,'Policy Characteristics'!$C:$C,0)))</f>
        <v>Carbon Capture and Sequestration</v>
      </c>
      <c r="C379" s="344" t="str">
        <f t="shared" si="29"/>
        <v>Industry Sector Fraction of Potential Additional CCS Achieved</v>
      </c>
      <c r="D379" s="272" t="s">
        <v>3190</v>
      </c>
      <c r="E379" s="272" t="s">
        <v>2610</v>
      </c>
      <c r="F379" s="188" t="s">
        <v>2857</v>
      </c>
      <c r="G379" s="53" t="s">
        <v>3154</v>
      </c>
      <c r="H379" s="54">
        <v>911</v>
      </c>
      <c r="I379" s="9" t="s">
        <v>46</v>
      </c>
      <c r="J379" s="342" t="str">
        <f>IF(ISBLANK(INDEX('Policy Characteristics'!D:D,MATCH($C379,'Policy Characteristics'!$C:$C,0))),"",INDEX('Policy Characteristics'!D:D,MATCH($C379,'Policy Characteristics'!$C:$C,0)))</f>
        <v>Industry CCS</v>
      </c>
      <c r="K379" s="340" t="str">
        <f>IF(ISBLANK(INDEX('Policy Characteristics'!E:E,MATCH($C379,'Policy Characteristics'!$C:$C,0))),"",INDEX('Policy Characteristics'!E:E,MATCH($C379,'Policy Characteristics'!$C:$C,0)))</f>
        <v>indst CCS</v>
      </c>
      <c r="L379" s="362">
        <f>IF(ISBLANK(INDEX('Policy Characteristics'!F:F,MATCH($C379,'Policy Characteristics'!$C:$C,0))),"",INDEX('Policy Characteristics'!F:F,MATCH($C379,'Policy Characteristics'!$C:$C,0)))</f>
        <v>0</v>
      </c>
      <c r="M379" s="362">
        <f>IF(ISBLANK(INDEX('Policy Characteristics'!G:G,MATCH($C379,'Policy Characteristics'!$C:$C,0))),"",INDEX('Policy Characteristics'!G:G,MATCH($C379,'Policy Characteristics'!$C:$C,0)))</f>
        <v>1</v>
      </c>
      <c r="N379" s="362">
        <f>IF(ISBLANK(INDEX('Policy Characteristics'!H:H,MATCH($C379,'Policy Characteristics'!$C:$C,0))),"",INDEX('Policy Characteristics'!H:H,MATCH($C379,'Policy Characteristics'!$C:$C,0)))</f>
        <v>0.01</v>
      </c>
      <c r="O379" s="340" t="str">
        <f>IF(ISBLANK(INDEX('Policy Characteristics'!I:I,MATCH($C379,'Policy Characteristics'!$C:$C,0))),"",INDEX('Policy Characteristics'!I:I,MATCH($C379,'Policy Characteristics'!$C:$C,0)))</f>
        <v>% of CO2 captured</v>
      </c>
      <c r="P379" s="340" t="str">
        <f>IF(ISBLANK(INDEX('Policy Characteristics'!J:J,MATCH($C379,'Policy Characteristics'!$C:$C,0))),"",INDEX('Policy Characteristics'!J:J,MATCH($C379,'Policy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340" t="str">
        <f>IF(ISBLANK(INDEX('Policy Characteristics'!K:K,MATCH($C379,'Policy Characteristics'!$C:$C,0))),"",INDEX('Policy Characteristics'!K:K,MATCH($C379,'Policy Characteristics'!$C:$C,0)))</f>
        <v>ccs.html#ccs</v>
      </c>
      <c r="R379" s="340" t="str">
        <f>IF(ISBLANK(INDEX('Policy Characteristics'!L:L,MATCH($C379,'Policy Characteristics'!$C:$C,0))),"",INDEX('Policy Characteristics'!L:L,MATCH($C379,'Policy Characteristics'!$C:$C,0)))</f>
        <v>carbon-capture-and-sequestration.html</v>
      </c>
    </row>
    <row r="380" spans="1:18" ht="30" x14ac:dyDescent="0.25">
      <c r="A380" s="340" t="str">
        <f>IF(ISBLANK(INDEX('Policy Characteristics'!A:A,MATCH($C380,'Policy Characteristics'!$C:$C,0))),"",INDEX('Policy Characteristics'!A:A,MATCH($C380,'Policy Characteristics'!$C:$C,0)))</f>
        <v>Industry</v>
      </c>
      <c r="B380" s="340" t="str">
        <f>IF(ISBLANK(INDEX('Policy Characteristics'!B:B,MATCH($C380,'Policy Characteristics'!$C:$C,0))),"",INDEX('Policy Characteristics'!B:B,MATCH($C380,'Policy Characteristics'!$C:$C,0)))</f>
        <v>Carbon Capture and Sequestration</v>
      </c>
      <c r="C380" s="344" t="str">
        <f t="shared" si="29"/>
        <v>Industry Sector Fraction of Potential Additional CCS Achieved</v>
      </c>
      <c r="D380" s="272" t="s">
        <v>3191</v>
      </c>
      <c r="E380" s="272" t="s">
        <v>3152</v>
      </c>
      <c r="F380" s="188" t="s">
        <v>3155</v>
      </c>
      <c r="G380" s="53" t="s">
        <v>3153</v>
      </c>
      <c r="H380" s="54">
        <v>912</v>
      </c>
      <c r="I380" s="9" t="s">
        <v>46</v>
      </c>
      <c r="J380" s="342" t="str">
        <f>IF(ISBLANK(INDEX('Policy Characteristics'!D:D,MATCH($C380,'Policy Characteristics'!$C:$C,0))),"",INDEX('Policy Characteristics'!D:D,MATCH($C380,'Policy Characteristics'!$C:$C,0)))</f>
        <v>Industry CCS</v>
      </c>
      <c r="K380" s="340" t="str">
        <f>IF(ISBLANK(INDEX('Policy Characteristics'!E:E,MATCH($C380,'Policy Characteristics'!$C:$C,0))),"",INDEX('Policy Characteristics'!E:E,MATCH($C380,'Policy Characteristics'!$C:$C,0)))</f>
        <v>indst CCS</v>
      </c>
      <c r="L380" s="362">
        <f>IF(ISBLANK(INDEX('Policy Characteristics'!F:F,MATCH($C380,'Policy Characteristics'!$C:$C,0))),"",INDEX('Policy Characteristics'!F:F,MATCH($C380,'Policy Characteristics'!$C:$C,0)))</f>
        <v>0</v>
      </c>
      <c r="M380" s="362">
        <f>IF(ISBLANK(INDEX('Policy Characteristics'!G:G,MATCH($C380,'Policy Characteristics'!$C:$C,0))),"",INDEX('Policy Characteristics'!G:G,MATCH($C380,'Policy Characteristics'!$C:$C,0)))</f>
        <v>1</v>
      </c>
      <c r="N380" s="362">
        <f>IF(ISBLANK(INDEX('Policy Characteristics'!H:H,MATCH($C380,'Policy Characteristics'!$C:$C,0))),"",INDEX('Policy Characteristics'!H:H,MATCH($C380,'Policy Characteristics'!$C:$C,0)))</f>
        <v>0.01</v>
      </c>
      <c r="O380" s="340" t="str">
        <f>IF(ISBLANK(INDEX('Policy Characteristics'!I:I,MATCH($C380,'Policy Characteristics'!$C:$C,0))),"",INDEX('Policy Characteristics'!I:I,MATCH($C380,'Policy Characteristics'!$C:$C,0)))</f>
        <v>% of CO2 captured</v>
      </c>
      <c r="P380" s="340" t="str">
        <f>IF(ISBLANK(INDEX('Policy Characteristics'!J:J,MATCH($C380,'Policy Characteristics'!$C:$C,0))),"",INDEX('Policy Characteristics'!J:J,MATCH($C380,'Policy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340" t="str">
        <f>IF(ISBLANK(INDEX('Policy Characteristics'!K:K,MATCH($C380,'Policy Characteristics'!$C:$C,0))),"",INDEX('Policy Characteristics'!K:K,MATCH($C380,'Policy Characteristics'!$C:$C,0)))</f>
        <v>ccs.html#ccs</v>
      </c>
      <c r="R380" s="340" t="str">
        <f>IF(ISBLANK(INDEX('Policy Characteristics'!L:L,MATCH($C380,'Policy Characteristics'!$C:$C,0))),"",INDEX('Policy Characteristics'!L:L,MATCH($C380,'Policy Characteristics'!$C:$C,0)))</f>
        <v>carbon-capture-and-sequestration.html</v>
      </c>
    </row>
    <row r="381" spans="1:18" ht="30" x14ac:dyDescent="0.25">
      <c r="A381" s="340" t="str">
        <f>IF(ISBLANK(INDEX('Policy Characteristics'!A:A,MATCH($C381,'Policy Characteristics'!$C:$C,0))),"",INDEX('Policy Characteristics'!A:A,MATCH($C381,'Policy Characteristics'!$C:$C,0)))</f>
        <v>Industry</v>
      </c>
      <c r="B381" s="340" t="str">
        <f>IF(ISBLANK(INDEX('Policy Characteristics'!B:B,MATCH($C381,'Policy Characteristics'!$C:$C,0))),"",INDEX('Policy Characteristics'!B:B,MATCH($C381,'Policy Characteristics'!$C:$C,0)))</f>
        <v>Carbon Capture and Sequestration</v>
      </c>
      <c r="C381" s="344" t="str">
        <f t="shared" si="29"/>
        <v>Industry Sector Fraction of Potential Additional CCS Achieved</v>
      </c>
      <c r="D381" s="272" t="s">
        <v>3191</v>
      </c>
      <c r="E381" s="272" t="s">
        <v>2610</v>
      </c>
      <c r="F381" s="188" t="s">
        <v>3155</v>
      </c>
      <c r="G381" s="53" t="s">
        <v>3154</v>
      </c>
      <c r="H381" s="54">
        <v>913</v>
      </c>
      <c r="I381" s="9" t="s">
        <v>46</v>
      </c>
      <c r="J381" s="342" t="str">
        <f>IF(ISBLANK(INDEX('Policy Characteristics'!D:D,MATCH($C381,'Policy Characteristics'!$C:$C,0))),"",INDEX('Policy Characteristics'!D:D,MATCH($C381,'Policy Characteristics'!$C:$C,0)))</f>
        <v>Industry CCS</v>
      </c>
      <c r="K381" s="340" t="str">
        <f>IF(ISBLANK(INDEX('Policy Characteristics'!E:E,MATCH($C381,'Policy Characteristics'!$C:$C,0))),"",INDEX('Policy Characteristics'!E:E,MATCH($C381,'Policy Characteristics'!$C:$C,0)))</f>
        <v>indst CCS</v>
      </c>
      <c r="L381" s="362">
        <f>IF(ISBLANK(INDEX('Policy Characteristics'!F:F,MATCH($C381,'Policy Characteristics'!$C:$C,0))),"",INDEX('Policy Characteristics'!F:F,MATCH($C381,'Policy Characteristics'!$C:$C,0)))</f>
        <v>0</v>
      </c>
      <c r="M381" s="362">
        <f>IF(ISBLANK(INDEX('Policy Characteristics'!G:G,MATCH($C381,'Policy Characteristics'!$C:$C,0))),"",INDEX('Policy Characteristics'!G:G,MATCH($C381,'Policy Characteristics'!$C:$C,0)))</f>
        <v>1</v>
      </c>
      <c r="N381" s="362">
        <f>IF(ISBLANK(INDEX('Policy Characteristics'!H:H,MATCH($C381,'Policy Characteristics'!$C:$C,0))),"",INDEX('Policy Characteristics'!H:H,MATCH($C381,'Policy Characteristics'!$C:$C,0)))</f>
        <v>0.01</v>
      </c>
      <c r="O381" s="340" t="str">
        <f>IF(ISBLANK(INDEX('Policy Characteristics'!I:I,MATCH($C381,'Policy Characteristics'!$C:$C,0))),"",INDEX('Policy Characteristics'!I:I,MATCH($C381,'Policy Characteristics'!$C:$C,0)))</f>
        <v>% of CO2 captured</v>
      </c>
      <c r="P381" s="340" t="str">
        <f>IF(ISBLANK(INDEX('Policy Characteristics'!J:J,MATCH($C381,'Policy Characteristics'!$C:$C,0))),"",INDEX('Policy Characteristics'!J:J,MATCH($C381,'Policy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340" t="str">
        <f>IF(ISBLANK(INDEX('Policy Characteristics'!K:K,MATCH($C381,'Policy Characteristics'!$C:$C,0))),"",INDEX('Policy Characteristics'!K:K,MATCH($C381,'Policy Characteristics'!$C:$C,0)))</f>
        <v>ccs.html#ccs</v>
      </c>
      <c r="R381" s="340" t="str">
        <f>IF(ISBLANK(INDEX('Policy Characteristics'!L:L,MATCH($C381,'Policy Characteristics'!$C:$C,0))),"",INDEX('Policy Characteristics'!L:L,MATCH($C381,'Policy Characteristics'!$C:$C,0)))</f>
        <v>carbon-capture-and-sequestration.html</v>
      </c>
    </row>
    <row r="382" spans="1:18" ht="30" x14ac:dyDescent="0.25">
      <c r="A382" s="340" t="str">
        <f>IF(ISBLANK(INDEX('Policy Characteristics'!A:A,MATCH($C382,'Policy Characteristics'!$C:$C,0))),"",INDEX('Policy Characteristics'!A:A,MATCH($C382,'Policy Characteristics'!$C:$C,0)))</f>
        <v>Industry</v>
      </c>
      <c r="B382" s="340" t="str">
        <f>IF(ISBLANK(INDEX('Policy Characteristics'!B:B,MATCH($C382,'Policy Characteristics'!$C:$C,0))),"",INDEX('Policy Characteristics'!B:B,MATCH($C382,'Policy Characteristics'!$C:$C,0)))</f>
        <v>Carbon Capture and Sequestration</v>
      </c>
      <c r="C382" s="344" t="str">
        <f t="shared" si="29"/>
        <v>Industry Sector Fraction of Potential Additional CCS Achieved</v>
      </c>
      <c r="D382" s="272" t="s">
        <v>3192</v>
      </c>
      <c r="E382" s="272" t="s">
        <v>3152</v>
      </c>
      <c r="F382" s="188" t="s">
        <v>3156</v>
      </c>
      <c r="G382" s="53" t="s">
        <v>3153</v>
      </c>
      <c r="H382" s="54">
        <v>914</v>
      </c>
      <c r="I382" s="9" t="s">
        <v>46</v>
      </c>
      <c r="J382" s="342" t="str">
        <f>IF(ISBLANK(INDEX('Policy Characteristics'!D:D,MATCH($C382,'Policy Characteristics'!$C:$C,0))),"",INDEX('Policy Characteristics'!D:D,MATCH($C382,'Policy Characteristics'!$C:$C,0)))</f>
        <v>Industry CCS</v>
      </c>
      <c r="K382" s="340" t="str">
        <f>IF(ISBLANK(INDEX('Policy Characteristics'!E:E,MATCH($C382,'Policy Characteristics'!$C:$C,0))),"",INDEX('Policy Characteristics'!E:E,MATCH($C382,'Policy Characteristics'!$C:$C,0)))</f>
        <v>indst CCS</v>
      </c>
      <c r="L382" s="362">
        <f>IF(ISBLANK(INDEX('Policy Characteristics'!F:F,MATCH($C382,'Policy Characteristics'!$C:$C,0))),"",INDEX('Policy Characteristics'!F:F,MATCH($C382,'Policy Characteristics'!$C:$C,0)))</f>
        <v>0</v>
      </c>
      <c r="M382" s="362">
        <f>IF(ISBLANK(INDEX('Policy Characteristics'!G:G,MATCH($C382,'Policy Characteristics'!$C:$C,0))),"",INDEX('Policy Characteristics'!G:G,MATCH($C382,'Policy Characteristics'!$C:$C,0)))</f>
        <v>1</v>
      </c>
      <c r="N382" s="362">
        <f>IF(ISBLANK(INDEX('Policy Characteristics'!H:H,MATCH($C382,'Policy Characteristics'!$C:$C,0))),"",INDEX('Policy Characteristics'!H:H,MATCH($C382,'Policy Characteristics'!$C:$C,0)))</f>
        <v>0.01</v>
      </c>
      <c r="O382" s="340" t="str">
        <f>IF(ISBLANK(INDEX('Policy Characteristics'!I:I,MATCH($C382,'Policy Characteristics'!$C:$C,0))),"",INDEX('Policy Characteristics'!I:I,MATCH($C382,'Policy Characteristics'!$C:$C,0)))</f>
        <v>% of CO2 captured</v>
      </c>
      <c r="P382" s="340" t="str">
        <f>IF(ISBLANK(INDEX('Policy Characteristics'!J:J,MATCH($C382,'Policy Characteristics'!$C:$C,0))),"",INDEX('Policy Characteristics'!J:J,MATCH($C382,'Policy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340" t="str">
        <f>IF(ISBLANK(INDEX('Policy Characteristics'!K:K,MATCH($C382,'Policy Characteristics'!$C:$C,0))),"",INDEX('Policy Characteristics'!K:K,MATCH($C382,'Policy Characteristics'!$C:$C,0)))</f>
        <v>ccs.html#ccs</v>
      </c>
      <c r="R382" s="340" t="str">
        <f>IF(ISBLANK(INDEX('Policy Characteristics'!L:L,MATCH($C382,'Policy Characteristics'!$C:$C,0))),"",INDEX('Policy Characteristics'!L:L,MATCH($C382,'Policy Characteristics'!$C:$C,0)))</f>
        <v>carbon-capture-and-sequestration.html</v>
      </c>
    </row>
    <row r="383" spans="1:18" ht="30" x14ac:dyDescent="0.25">
      <c r="A383" s="340" t="str">
        <f>IF(ISBLANK(INDEX('Policy Characteristics'!A:A,MATCH($C383,'Policy Characteristics'!$C:$C,0))),"",INDEX('Policy Characteristics'!A:A,MATCH($C383,'Policy Characteristics'!$C:$C,0)))</f>
        <v>Industry</v>
      </c>
      <c r="B383" s="340" t="str">
        <f>IF(ISBLANK(INDEX('Policy Characteristics'!B:B,MATCH($C383,'Policy Characteristics'!$C:$C,0))),"",INDEX('Policy Characteristics'!B:B,MATCH($C383,'Policy Characteristics'!$C:$C,0)))</f>
        <v>Carbon Capture and Sequestration</v>
      </c>
      <c r="C383" s="344" t="str">
        <f t="shared" si="29"/>
        <v>Industry Sector Fraction of Potential Additional CCS Achieved</v>
      </c>
      <c r="D383" s="272" t="s">
        <v>3192</v>
      </c>
      <c r="E383" s="272" t="s">
        <v>2610</v>
      </c>
      <c r="F383" s="188" t="s">
        <v>3156</v>
      </c>
      <c r="G383" s="53" t="s">
        <v>3154</v>
      </c>
      <c r="H383" s="54">
        <v>915</v>
      </c>
      <c r="I383" s="9" t="s">
        <v>46</v>
      </c>
      <c r="J383" s="342" t="str">
        <f>IF(ISBLANK(INDEX('Policy Characteristics'!D:D,MATCH($C383,'Policy Characteristics'!$C:$C,0))),"",INDEX('Policy Characteristics'!D:D,MATCH($C383,'Policy Characteristics'!$C:$C,0)))</f>
        <v>Industry CCS</v>
      </c>
      <c r="K383" s="340" t="str">
        <f>IF(ISBLANK(INDEX('Policy Characteristics'!E:E,MATCH($C383,'Policy Characteristics'!$C:$C,0))),"",INDEX('Policy Characteristics'!E:E,MATCH($C383,'Policy Characteristics'!$C:$C,0)))</f>
        <v>indst CCS</v>
      </c>
      <c r="L383" s="362">
        <f>IF(ISBLANK(INDEX('Policy Characteristics'!F:F,MATCH($C383,'Policy Characteristics'!$C:$C,0))),"",INDEX('Policy Characteristics'!F:F,MATCH($C383,'Policy Characteristics'!$C:$C,0)))</f>
        <v>0</v>
      </c>
      <c r="M383" s="362">
        <f>IF(ISBLANK(INDEX('Policy Characteristics'!G:G,MATCH($C383,'Policy Characteristics'!$C:$C,0))),"",INDEX('Policy Characteristics'!G:G,MATCH($C383,'Policy Characteristics'!$C:$C,0)))</f>
        <v>1</v>
      </c>
      <c r="N383" s="362">
        <f>IF(ISBLANK(INDEX('Policy Characteristics'!H:H,MATCH($C383,'Policy Characteristics'!$C:$C,0))),"",INDEX('Policy Characteristics'!H:H,MATCH($C383,'Policy Characteristics'!$C:$C,0)))</f>
        <v>0.01</v>
      </c>
      <c r="O383" s="340" t="str">
        <f>IF(ISBLANK(INDEX('Policy Characteristics'!I:I,MATCH($C383,'Policy Characteristics'!$C:$C,0))),"",INDEX('Policy Characteristics'!I:I,MATCH($C383,'Policy Characteristics'!$C:$C,0)))</f>
        <v>% of CO2 captured</v>
      </c>
      <c r="P383" s="340" t="str">
        <f>IF(ISBLANK(INDEX('Policy Characteristics'!J:J,MATCH($C383,'Policy Characteristics'!$C:$C,0))),"",INDEX('Policy Characteristics'!J:J,MATCH($C383,'Policy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340" t="str">
        <f>IF(ISBLANK(INDEX('Policy Characteristics'!K:K,MATCH($C383,'Policy Characteristics'!$C:$C,0))),"",INDEX('Policy Characteristics'!K:K,MATCH($C383,'Policy Characteristics'!$C:$C,0)))</f>
        <v>ccs.html#ccs</v>
      </c>
      <c r="R383" s="340" t="str">
        <f>IF(ISBLANK(INDEX('Policy Characteristics'!L:L,MATCH($C383,'Policy Characteristics'!$C:$C,0))),"",INDEX('Policy Characteristics'!L:L,MATCH($C383,'Policy Characteristics'!$C:$C,0)))</f>
        <v>carbon-capture-and-sequestration.html</v>
      </c>
    </row>
    <row r="384" spans="1:18" ht="30" x14ac:dyDescent="0.25">
      <c r="A384" s="340" t="str">
        <f>IF(ISBLANK(INDEX('Policy Characteristics'!A:A,MATCH($C384,'Policy Characteristics'!$C:$C,0))),"",INDEX('Policy Characteristics'!A:A,MATCH($C384,'Policy Characteristics'!$C:$C,0)))</f>
        <v>Industry</v>
      </c>
      <c r="B384" s="340" t="str">
        <f>IF(ISBLANK(INDEX('Policy Characteristics'!B:B,MATCH($C384,'Policy Characteristics'!$C:$C,0))),"",INDEX('Policy Characteristics'!B:B,MATCH($C384,'Policy Characteristics'!$C:$C,0)))</f>
        <v>Carbon Capture and Sequestration</v>
      </c>
      <c r="C384" s="344" t="str">
        <f t="shared" si="29"/>
        <v>Industry Sector Fraction of Potential Additional CCS Achieved</v>
      </c>
      <c r="D384" s="272" t="s">
        <v>3193</v>
      </c>
      <c r="E384" s="272" t="s">
        <v>3152</v>
      </c>
      <c r="F384" s="188" t="s">
        <v>3157</v>
      </c>
      <c r="G384" s="53" t="s">
        <v>3153</v>
      </c>
      <c r="H384" s="54">
        <v>916</v>
      </c>
      <c r="I384" s="53" t="s">
        <v>45</v>
      </c>
      <c r="J384" s="342" t="str">
        <f>IF(ISBLANK(INDEX('Policy Characteristics'!D:D,MATCH($C384,'Policy Characteristics'!$C:$C,0))),"",INDEX('Policy Characteristics'!D:D,MATCH($C384,'Policy Characteristics'!$C:$C,0)))</f>
        <v>Industry CCS</v>
      </c>
      <c r="K384" s="340" t="str">
        <f>IF(ISBLANK(INDEX('Policy Characteristics'!E:E,MATCH($C384,'Policy Characteristics'!$C:$C,0))),"",INDEX('Policy Characteristics'!E:E,MATCH($C384,'Policy Characteristics'!$C:$C,0)))</f>
        <v>indst CCS</v>
      </c>
      <c r="L384" s="362">
        <f>IF(ISBLANK(INDEX('Policy Characteristics'!F:F,MATCH($C384,'Policy Characteristics'!$C:$C,0))),"",INDEX('Policy Characteristics'!F:F,MATCH($C384,'Policy Characteristics'!$C:$C,0)))</f>
        <v>0</v>
      </c>
      <c r="M384" s="362">
        <f>IF(ISBLANK(INDEX('Policy Characteristics'!G:G,MATCH($C384,'Policy Characteristics'!$C:$C,0))),"",INDEX('Policy Characteristics'!G:G,MATCH($C384,'Policy Characteristics'!$C:$C,0)))</f>
        <v>1</v>
      </c>
      <c r="N384" s="362">
        <f>IF(ISBLANK(INDEX('Policy Characteristics'!H:H,MATCH($C384,'Policy Characteristics'!$C:$C,0))),"",INDEX('Policy Characteristics'!H:H,MATCH($C384,'Policy Characteristics'!$C:$C,0)))</f>
        <v>0.01</v>
      </c>
      <c r="O384" s="340" t="str">
        <f>IF(ISBLANK(INDEX('Policy Characteristics'!I:I,MATCH($C384,'Policy Characteristics'!$C:$C,0))),"",INDEX('Policy Characteristics'!I:I,MATCH($C384,'Policy Characteristics'!$C:$C,0)))</f>
        <v>% of CO2 captured</v>
      </c>
      <c r="P384" s="340" t="str">
        <f>IF(ISBLANK(INDEX('Policy Characteristics'!J:J,MATCH($C384,'Policy Characteristics'!$C:$C,0))),"",INDEX('Policy Characteristics'!J:J,MATCH($C384,'Policy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340" t="str">
        <f>IF(ISBLANK(INDEX('Policy Characteristics'!K:K,MATCH($C384,'Policy Characteristics'!$C:$C,0))),"",INDEX('Policy Characteristics'!K:K,MATCH($C384,'Policy Characteristics'!$C:$C,0)))</f>
        <v>ccs.html#ccs</v>
      </c>
      <c r="R384" s="340" t="str">
        <f>IF(ISBLANK(INDEX('Policy Characteristics'!L:L,MATCH($C384,'Policy Characteristics'!$C:$C,0))),"",INDEX('Policy Characteristics'!L:L,MATCH($C384,'Policy Characteristics'!$C:$C,0)))</f>
        <v>carbon-capture-and-sequestration.html</v>
      </c>
    </row>
    <row r="385" spans="1:18" ht="30" x14ac:dyDescent="0.25">
      <c r="A385" s="340" t="str">
        <f>IF(ISBLANK(INDEX('Policy Characteristics'!A:A,MATCH($C385,'Policy Characteristics'!$C:$C,0))),"",INDEX('Policy Characteristics'!A:A,MATCH($C385,'Policy Characteristics'!$C:$C,0)))</f>
        <v>Industry</v>
      </c>
      <c r="B385" s="340" t="str">
        <f>IF(ISBLANK(INDEX('Policy Characteristics'!B:B,MATCH($C385,'Policy Characteristics'!$C:$C,0))),"",INDEX('Policy Characteristics'!B:B,MATCH($C385,'Policy Characteristics'!$C:$C,0)))</f>
        <v>Carbon Capture and Sequestration</v>
      </c>
      <c r="C385" s="344" t="str">
        <f t="shared" si="29"/>
        <v>Industry Sector Fraction of Potential Additional CCS Achieved</v>
      </c>
      <c r="D385" s="272" t="s">
        <v>3193</v>
      </c>
      <c r="E385" s="272" t="s">
        <v>2610</v>
      </c>
      <c r="F385" s="188" t="s">
        <v>3157</v>
      </c>
      <c r="G385" s="53" t="s">
        <v>3154</v>
      </c>
      <c r="H385" s="54">
        <v>917</v>
      </c>
      <c r="I385" s="9" t="s">
        <v>46</v>
      </c>
      <c r="J385" s="342" t="str">
        <f>IF(ISBLANK(INDEX('Policy Characteristics'!D:D,MATCH($C385,'Policy Characteristics'!$C:$C,0))),"",INDEX('Policy Characteristics'!D:D,MATCH($C385,'Policy Characteristics'!$C:$C,0)))</f>
        <v>Industry CCS</v>
      </c>
      <c r="K385" s="340" t="str">
        <f>IF(ISBLANK(INDEX('Policy Characteristics'!E:E,MATCH($C385,'Policy Characteristics'!$C:$C,0))),"",INDEX('Policy Characteristics'!E:E,MATCH($C385,'Policy Characteristics'!$C:$C,0)))</f>
        <v>indst CCS</v>
      </c>
      <c r="L385" s="362">
        <f>IF(ISBLANK(INDEX('Policy Characteristics'!F:F,MATCH($C385,'Policy Characteristics'!$C:$C,0))),"",INDEX('Policy Characteristics'!F:F,MATCH($C385,'Policy Characteristics'!$C:$C,0)))</f>
        <v>0</v>
      </c>
      <c r="M385" s="362">
        <f>IF(ISBLANK(INDEX('Policy Characteristics'!G:G,MATCH($C385,'Policy Characteristics'!$C:$C,0))),"",INDEX('Policy Characteristics'!G:G,MATCH($C385,'Policy Characteristics'!$C:$C,0)))</f>
        <v>1</v>
      </c>
      <c r="N385" s="362">
        <f>IF(ISBLANK(INDEX('Policy Characteristics'!H:H,MATCH($C385,'Policy Characteristics'!$C:$C,0))),"",INDEX('Policy Characteristics'!H:H,MATCH($C385,'Policy Characteristics'!$C:$C,0)))</f>
        <v>0.01</v>
      </c>
      <c r="O385" s="340" t="str">
        <f>IF(ISBLANK(INDEX('Policy Characteristics'!I:I,MATCH($C385,'Policy Characteristics'!$C:$C,0))),"",INDEX('Policy Characteristics'!I:I,MATCH($C385,'Policy Characteristics'!$C:$C,0)))</f>
        <v>% of CO2 captured</v>
      </c>
      <c r="P385" s="340" t="str">
        <f>IF(ISBLANK(INDEX('Policy Characteristics'!J:J,MATCH($C385,'Policy Characteristics'!$C:$C,0))),"",INDEX('Policy Characteristics'!J:J,MATCH($C385,'Policy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340" t="str">
        <f>IF(ISBLANK(INDEX('Policy Characteristics'!K:K,MATCH($C385,'Policy Characteristics'!$C:$C,0))),"",INDEX('Policy Characteristics'!K:K,MATCH($C385,'Policy Characteristics'!$C:$C,0)))</f>
        <v>ccs.html#ccs</v>
      </c>
      <c r="R385" s="340" t="str">
        <f>IF(ISBLANK(INDEX('Policy Characteristics'!L:L,MATCH($C385,'Policy Characteristics'!$C:$C,0))),"",INDEX('Policy Characteristics'!L:L,MATCH($C385,'Policy Characteristics'!$C:$C,0)))</f>
        <v>carbon-capture-and-sequestration.html</v>
      </c>
    </row>
    <row r="386" spans="1:18" ht="30" x14ac:dyDescent="0.25">
      <c r="A386" s="340" t="str">
        <f>IF(ISBLANK(INDEX('Policy Characteristics'!A:A,MATCH($C386,'Policy Characteristics'!$C:$C,0))),"",INDEX('Policy Characteristics'!A:A,MATCH($C386,'Policy Characteristics'!$C:$C,0)))</f>
        <v>Industry</v>
      </c>
      <c r="B386" s="340" t="str">
        <f>IF(ISBLANK(INDEX('Policy Characteristics'!B:B,MATCH($C386,'Policy Characteristics'!$C:$C,0))),"",INDEX('Policy Characteristics'!B:B,MATCH($C386,'Policy Characteristics'!$C:$C,0)))</f>
        <v>Carbon Capture and Sequestration</v>
      </c>
      <c r="C386" s="344" t="str">
        <f t="shared" si="29"/>
        <v>Industry Sector Fraction of Potential Additional CCS Achieved</v>
      </c>
      <c r="D386" s="272" t="s">
        <v>3194</v>
      </c>
      <c r="E386" s="272" t="s">
        <v>3152</v>
      </c>
      <c r="F386" s="188" t="s">
        <v>3158</v>
      </c>
      <c r="G386" s="53" t="s">
        <v>3153</v>
      </c>
      <c r="H386" s="54">
        <v>918</v>
      </c>
      <c r="I386" s="53" t="s">
        <v>45</v>
      </c>
      <c r="J386" s="342" t="str">
        <f>IF(ISBLANK(INDEX('Policy Characteristics'!D:D,MATCH($C386,'Policy Characteristics'!$C:$C,0))),"",INDEX('Policy Characteristics'!D:D,MATCH($C386,'Policy Characteristics'!$C:$C,0)))</f>
        <v>Industry CCS</v>
      </c>
      <c r="K386" s="340" t="str">
        <f>IF(ISBLANK(INDEX('Policy Characteristics'!E:E,MATCH($C386,'Policy Characteristics'!$C:$C,0))),"",INDEX('Policy Characteristics'!E:E,MATCH($C386,'Policy Characteristics'!$C:$C,0)))</f>
        <v>indst CCS</v>
      </c>
      <c r="L386" s="362">
        <f>IF(ISBLANK(INDEX('Policy Characteristics'!F:F,MATCH($C386,'Policy Characteristics'!$C:$C,0))),"",INDEX('Policy Characteristics'!F:F,MATCH($C386,'Policy Characteristics'!$C:$C,0)))</f>
        <v>0</v>
      </c>
      <c r="M386" s="362">
        <f>IF(ISBLANK(INDEX('Policy Characteristics'!G:G,MATCH($C386,'Policy Characteristics'!$C:$C,0))),"",INDEX('Policy Characteristics'!G:G,MATCH($C386,'Policy Characteristics'!$C:$C,0)))</f>
        <v>1</v>
      </c>
      <c r="N386" s="362">
        <f>IF(ISBLANK(INDEX('Policy Characteristics'!H:H,MATCH($C386,'Policy Characteristics'!$C:$C,0))),"",INDEX('Policy Characteristics'!H:H,MATCH($C386,'Policy Characteristics'!$C:$C,0)))</f>
        <v>0.01</v>
      </c>
      <c r="O386" s="340" t="str">
        <f>IF(ISBLANK(INDEX('Policy Characteristics'!I:I,MATCH($C386,'Policy Characteristics'!$C:$C,0))),"",INDEX('Policy Characteristics'!I:I,MATCH($C386,'Policy Characteristics'!$C:$C,0)))</f>
        <v>% of CO2 captured</v>
      </c>
      <c r="P386" s="340" t="str">
        <f>IF(ISBLANK(INDEX('Policy Characteristics'!J:J,MATCH($C386,'Policy Characteristics'!$C:$C,0))),"",INDEX('Policy Characteristics'!J:J,MATCH($C386,'Policy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340" t="str">
        <f>IF(ISBLANK(INDEX('Policy Characteristics'!K:K,MATCH($C386,'Policy Characteristics'!$C:$C,0))),"",INDEX('Policy Characteristics'!K:K,MATCH($C386,'Policy Characteristics'!$C:$C,0)))</f>
        <v>ccs.html#ccs</v>
      </c>
      <c r="R386" s="340" t="str">
        <f>IF(ISBLANK(INDEX('Policy Characteristics'!L:L,MATCH($C386,'Policy Characteristics'!$C:$C,0))),"",INDEX('Policy Characteristics'!L:L,MATCH($C386,'Policy Characteristics'!$C:$C,0)))</f>
        <v>carbon-capture-and-sequestration.html</v>
      </c>
    </row>
    <row r="387" spans="1:18" ht="30" x14ac:dyDescent="0.25">
      <c r="A387" s="340" t="str">
        <f>IF(ISBLANK(INDEX('Policy Characteristics'!A:A,MATCH($C387,'Policy Characteristics'!$C:$C,0))),"",INDEX('Policy Characteristics'!A:A,MATCH($C387,'Policy Characteristics'!$C:$C,0)))</f>
        <v>Industry</v>
      </c>
      <c r="B387" s="340" t="str">
        <f>IF(ISBLANK(INDEX('Policy Characteristics'!B:B,MATCH($C387,'Policy Characteristics'!$C:$C,0))),"",INDEX('Policy Characteristics'!B:B,MATCH($C387,'Policy Characteristics'!$C:$C,0)))</f>
        <v>Carbon Capture and Sequestration</v>
      </c>
      <c r="C387" s="344" t="str">
        <f t="shared" si="29"/>
        <v>Industry Sector Fraction of Potential Additional CCS Achieved</v>
      </c>
      <c r="D387" s="272" t="s">
        <v>3194</v>
      </c>
      <c r="E387" s="272" t="s">
        <v>2610</v>
      </c>
      <c r="F387" s="188" t="s">
        <v>3158</v>
      </c>
      <c r="G387" s="53" t="s">
        <v>3154</v>
      </c>
      <c r="H387" s="54">
        <v>919</v>
      </c>
      <c r="I387" s="9" t="s">
        <v>46</v>
      </c>
      <c r="J387" s="342" t="str">
        <f>IF(ISBLANK(INDEX('Policy Characteristics'!D:D,MATCH($C387,'Policy Characteristics'!$C:$C,0))),"",INDEX('Policy Characteristics'!D:D,MATCH($C387,'Policy Characteristics'!$C:$C,0)))</f>
        <v>Industry CCS</v>
      </c>
      <c r="K387" s="340" t="str">
        <f>IF(ISBLANK(INDEX('Policy Characteristics'!E:E,MATCH($C387,'Policy Characteristics'!$C:$C,0))),"",INDEX('Policy Characteristics'!E:E,MATCH($C387,'Policy Characteristics'!$C:$C,0)))</f>
        <v>indst CCS</v>
      </c>
      <c r="L387" s="362">
        <f>IF(ISBLANK(INDEX('Policy Characteristics'!F:F,MATCH($C387,'Policy Characteristics'!$C:$C,0))),"",INDEX('Policy Characteristics'!F:F,MATCH($C387,'Policy Characteristics'!$C:$C,0)))</f>
        <v>0</v>
      </c>
      <c r="M387" s="362">
        <f>IF(ISBLANK(INDEX('Policy Characteristics'!G:G,MATCH($C387,'Policy Characteristics'!$C:$C,0))),"",INDEX('Policy Characteristics'!G:G,MATCH($C387,'Policy Characteristics'!$C:$C,0)))</f>
        <v>1</v>
      </c>
      <c r="N387" s="362">
        <f>IF(ISBLANK(INDEX('Policy Characteristics'!H:H,MATCH($C387,'Policy Characteristics'!$C:$C,0))),"",INDEX('Policy Characteristics'!H:H,MATCH($C387,'Policy Characteristics'!$C:$C,0)))</f>
        <v>0.01</v>
      </c>
      <c r="O387" s="340" t="str">
        <f>IF(ISBLANK(INDEX('Policy Characteristics'!I:I,MATCH($C387,'Policy Characteristics'!$C:$C,0))),"",INDEX('Policy Characteristics'!I:I,MATCH($C387,'Policy Characteristics'!$C:$C,0)))</f>
        <v>% of CO2 captured</v>
      </c>
      <c r="P387" s="340" t="str">
        <f>IF(ISBLANK(INDEX('Policy Characteristics'!J:J,MATCH($C387,'Policy Characteristics'!$C:$C,0))),"",INDEX('Policy Characteristics'!J:J,MATCH($C387,'Policy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340" t="str">
        <f>IF(ISBLANK(INDEX('Policy Characteristics'!K:K,MATCH($C387,'Policy Characteristics'!$C:$C,0))),"",INDEX('Policy Characteristics'!K:K,MATCH($C387,'Policy Characteristics'!$C:$C,0)))</f>
        <v>ccs.html#ccs</v>
      </c>
      <c r="R387" s="340" t="str">
        <f>IF(ISBLANK(INDEX('Policy Characteristics'!L:L,MATCH($C387,'Policy Characteristics'!$C:$C,0))),"",INDEX('Policy Characteristics'!L:L,MATCH($C387,'Policy Characteristics'!$C:$C,0)))</f>
        <v>carbon-capture-and-sequestration.html</v>
      </c>
    </row>
    <row r="388" spans="1:18" ht="30" x14ac:dyDescent="0.25">
      <c r="A388" s="340" t="str">
        <f>IF(ISBLANK(INDEX('Policy Characteristics'!A:A,MATCH($C388,'Policy Characteristics'!$C:$C,0))),"",INDEX('Policy Characteristics'!A:A,MATCH($C388,'Policy Characteristics'!$C:$C,0)))</f>
        <v>Industry</v>
      </c>
      <c r="B388" s="340" t="str">
        <f>IF(ISBLANK(INDEX('Policy Characteristics'!B:B,MATCH($C388,'Policy Characteristics'!$C:$C,0))),"",INDEX('Policy Characteristics'!B:B,MATCH($C388,'Policy Characteristics'!$C:$C,0)))</f>
        <v>Carbon Capture and Sequestration</v>
      </c>
      <c r="C388" s="344" t="str">
        <f t="shared" si="29"/>
        <v>Industry Sector Fraction of Potential Additional CCS Achieved</v>
      </c>
      <c r="D388" s="272" t="s">
        <v>3195</v>
      </c>
      <c r="E388" s="272" t="s">
        <v>3152</v>
      </c>
      <c r="F388" s="188" t="s">
        <v>3159</v>
      </c>
      <c r="G388" s="53" t="s">
        <v>3153</v>
      </c>
      <c r="H388" s="54">
        <v>920</v>
      </c>
      <c r="I388" s="53" t="s">
        <v>45</v>
      </c>
      <c r="J388" s="342" t="str">
        <f>IF(ISBLANK(INDEX('Policy Characteristics'!D:D,MATCH($C388,'Policy Characteristics'!$C:$C,0))),"",INDEX('Policy Characteristics'!D:D,MATCH($C388,'Policy Characteristics'!$C:$C,0)))</f>
        <v>Industry CCS</v>
      </c>
      <c r="K388" s="340" t="str">
        <f>IF(ISBLANK(INDEX('Policy Characteristics'!E:E,MATCH($C388,'Policy Characteristics'!$C:$C,0))),"",INDEX('Policy Characteristics'!E:E,MATCH($C388,'Policy Characteristics'!$C:$C,0)))</f>
        <v>indst CCS</v>
      </c>
      <c r="L388" s="362">
        <f>IF(ISBLANK(INDEX('Policy Characteristics'!F:F,MATCH($C388,'Policy Characteristics'!$C:$C,0))),"",INDEX('Policy Characteristics'!F:F,MATCH($C388,'Policy Characteristics'!$C:$C,0)))</f>
        <v>0</v>
      </c>
      <c r="M388" s="362">
        <f>IF(ISBLANK(INDEX('Policy Characteristics'!G:G,MATCH($C388,'Policy Characteristics'!$C:$C,0))),"",INDEX('Policy Characteristics'!G:G,MATCH($C388,'Policy Characteristics'!$C:$C,0)))</f>
        <v>1</v>
      </c>
      <c r="N388" s="362">
        <f>IF(ISBLANK(INDEX('Policy Characteristics'!H:H,MATCH($C388,'Policy Characteristics'!$C:$C,0))),"",INDEX('Policy Characteristics'!H:H,MATCH($C388,'Policy Characteristics'!$C:$C,0)))</f>
        <v>0.01</v>
      </c>
      <c r="O388" s="340" t="str">
        <f>IF(ISBLANK(INDEX('Policy Characteristics'!I:I,MATCH($C388,'Policy Characteristics'!$C:$C,0))),"",INDEX('Policy Characteristics'!I:I,MATCH($C388,'Policy Characteristics'!$C:$C,0)))</f>
        <v>% of CO2 captured</v>
      </c>
      <c r="P388" s="340" t="str">
        <f>IF(ISBLANK(INDEX('Policy Characteristics'!J:J,MATCH($C388,'Policy Characteristics'!$C:$C,0))),"",INDEX('Policy Characteristics'!J:J,MATCH($C388,'Policy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340" t="str">
        <f>IF(ISBLANK(INDEX('Policy Characteristics'!K:K,MATCH($C388,'Policy Characteristics'!$C:$C,0))),"",INDEX('Policy Characteristics'!K:K,MATCH($C388,'Policy Characteristics'!$C:$C,0)))</f>
        <v>ccs.html#ccs</v>
      </c>
      <c r="R388" s="340" t="str">
        <f>IF(ISBLANK(INDEX('Policy Characteristics'!L:L,MATCH($C388,'Policy Characteristics'!$C:$C,0))),"",INDEX('Policy Characteristics'!L:L,MATCH($C388,'Policy Characteristics'!$C:$C,0)))</f>
        <v>carbon-capture-and-sequestration.html</v>
      </c>
    </row>
    <row r="389" spans="1:18" x14ac:dyDescent="0.25">
      <c r="A389" s="340" t="str">
        <f>IF(ISBLANK(INDEX('Policy Characteristics'!A:A,MATCH($C389,'Policy Characteristics'!$C:$C,0))),"",INDEX('Policy Characteristics'!A:A,MATCH($C389,'Policy Characteristics'!$C:$C,0)))</f>
        <v>Industry</v>
      </c>
      <c r="B389" s="340" t="str">
        <f>IF(ISBLANK(INDEX('Policy Characteristics'!B:B,MATCH($C389,'Policy Characteristics'!$C:$C,0))),"",INDEX('Policy Characteristics'!B:B,MATCH($C389,'Policy Characteristics'!$C:$C,0)))</f>
        <v>Carbon Capture and Sequestration</v>
      </c>
      <c r="C389" s="344" t="str">
        <f t="shared" si="29"/>
        <v>Industry Sector Fraction of Potential Additional CCS Achieved</v>
      </c>
      <c r="D389" s="272" t="s">
        <v>3195</v>
      </c>
      <c r="E389" s="272" t="s">
        <v>2610</v>
      </c>
      <c r="F389" s="188" t="s">
        <v>3159</v>
      </c>
      <c r="G389" s="53" t="s">
        <v>3154</v>
      </c>
      <c r="H389" s="54">
        <v>921</v>
      </c>
      <c r="I389" s="9" t="s">
        <v>46</v>
      </c>
      <c r="J389" s="342" t="str">
        <f>IF(ISBLANK(INDEX('Policy Characteristics'!D:D,MATCH($C389,'Policy Characteristics'!$C:$C,0))),"",INDEX('Policy Characteristics'!D:D,MATCH($C389,'Policy Characteristics'!$C:$C,0)))</f>
        <v>Industry CCS</v>
      </c>
      <c r="K389" s="340" t="str">
        <f>IF(ISBLANK(INDEX('Policy Characteristics'!E:E,MATCH($C389,'Policy Characteristics'!$C:$C,0))),"",INDEX('Policy Characteristics'!E:E,MATCH($C389,'Policy Characteristics'!$C:$C,0)))</f>
        <v>indst CCS</v>
      </c>
      <c r="L389" s="362">
        <f>IF(ISBLANK(INDEX('Policy Characteristics'!F:F,MATCH($C389,'Policy Characteristics'!$C:$C,0))),"",INDEX('Policy Characteristics'!F:F,MATCH($C389,'Policy Characteristics'!$C:$C,0)))</f>
        <v>0</v>
      </c>
      <c r="M389" s="362">
        <f>IF(ISBLANK(INDEX('Policy Characteristics'!G:G,MATCH($C389,'Policy Characteristics'!$C:$C,0))),"",INDEX('Policy Characteristics'!G:G,MATCH($C389,'Policy Characteristics'!$C:$C,0)))</f>
        <v>1</v>
      </c>
      <c r="N389" s="362">
        <f>IF(ISBLANK(INDEX('Policy Characteristics'!H:H,MATCH($C389,'Policy Characteristics'!$C:$C,0))),"",INDEX('Policy Characteristics'!H:H,MATCH($C389,'Policy Characteristics'!$C:$C,0)))</f>
        <v>0.01</v>
      </c>
      <c r="O389" s="340" t="str">
        <f>IF(ISBLANK(INDEX('Policy Characteristics'!I:I,MATCH($C389,'Policy Characteristics'!$C:$C,0))),"",INDEX('Policy Characteristics'!I:I,MATCH($C389,'Policy Characteristics'!$C:$C,0)))</f>
        <v>% of CO2 captured</v>
      </c>
      <c r="P389" s="340" t="str">
        <f>IF(ISBLANK(INDEX('Policy Characteristics'!J:J,MATCH($C389,'Policy Characteristics'!$C:$C,0))),"",INDEX('Policy Characteristics'!J:J,MATCH($C389,'Policy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340" t="str">
        <f>IF(ISBLANK(INDEX('Policy Characteristics'!K:K,MATCH($C389,'Policy Characteristics'!$C:$C,0))),"",INDEX('Policy Characteristics'!K:K,MATCH($C389,'Policy Characteristics'!$C:$C,0)))</f>
        <v>ccs.html#ccs</v>
      </c>
      <c r="R389" s="340" t="str">
        <f>IF(ISBLANK(INDEX('Policy Characteristics'!L:L,MATCH($C389,'Policy Characteristics'!$C:$C,0))),"",INDEX('Policy Characteristics'!L:L,MATCH($C389,'Policy Characteristics'!$C:$C,0)))</f>
        <v>carbon-capture-and-sequestration.html</v>
      </c>
    </row>
    <row r="390" spans="1:18" ht="30" x14ac:dyDescent="0.25">
      <c r="A390" s="340" t="str">
        <f>IF(ISBLANK(INDEX('Policy Characteristics'!A:A,MATCH($C390,'Policy Characteristics'!$C:$C,0))),"",INDEX('Policy Characteristics'!A:A,MATCH($C390,'Policy Characteristics'!$C:$C,0)))</f>
        <v>Industry</v>
      </c>
      <c r="B390" s="340" t="str">
        <f>IF(ISBLANK(INDEX('Policy Characteristics'!B:B,MATCH($C390,'Policy Characteristics'!$C:$C,0))),"",INDEX('Policy Characteristics'!B:B,MATCH($C390,'Policy Characteristics'!$C:$C,0)))</f>
        <v>Carbon Capture and Sequestration</v>
      </c>
      <c r="C390" s="344" t="str">
        <f t="shared" si="29"/>
        <v>Industry Sector Fraction of Potential Additional CCS Achieved</v>
      </c>
      <c r="D390" s="272" t="s">
        <v>3196</v>
      </c>
      <c r="E390" s="272" t="s">
        <v>3152</v>
      </c>
      <c r="F390" s="188" t="s">
        <v>3160</v>
      </c>
      <c r="G390" s="53" t="s">
        <v>3153</v>
      </c>
      <c r="H390" s="54">
        <v>922</v>
      </c>
      <c r="I390" s="53" t="s">
        <v>45</v>
      </c>
      <c r="J390" s="342" t="str">
        <f>IF(ISBLANK(INDEX('Policy Characteristics'!D:D,MATCH($C390,'Policy Characteristics'!$C:$C,0))),"",INDEX('Policy Characteristics'!D:D,MATCH($C390,'Policy Characteristics'!$C:$C,0)))</f>
        <v>Industry CCS</v>
      </c>
      <c r="K390" s="340" t="str">
        <f>IF(ISBLANK(INDEX('Policy Characteristics'!E:E,MATCH($C390,'Policy Characteristics'!$C:$C,0))),"",INDEX('Policy Characteristics'!E:E,MATCH($C390,'Policy Characteristics'!$C:$C,0)))</f>
        <v>indst CCS</v>
      </c>
      <c r="L390" s="362">
        <f>IF(ISBLANK(INDEX('Policy Characteristics'!F:F,MATCH($C390,'Policy Characteristics'!$C:$C,0))),"",INDEX('Policy Characteristics'!F:F,MATCH($C390,'Policy Characteristics'!$C:$C,0)))</f>
        <v>0</v>
      </c>
      <c r="M390" s="362">
        <f>IF(ISBLANK(INDEX('Policy Characteristics'!G:G,MATCH($C390,'Policy Characteristics'!$C:$C,0))),"",INDEX('Policy Characteristics'!G:G,MATCH($C390,'Policy Characteristics'!$C:$C,0)))</f>
        <v>1</v>
      </c>
      <c r="N390" s="362">
        <f>IF(ISBLANK(INDEX('Policy Characteristics'!H:H,MATCH($C390,'Policy Characteristics'!$C:$C,0))),"",INDEX('Policy Characteristics'!H:H,MATCH($C390,'Policy Characteristics'!$C:$C,0)))</f>
        <v>0.01</v>
      </c>
      <c r="O390" s="340" t="str">
        <f>IF(ISBLANK(INDEX('Policy Characteristics'!I:I,MATCH($C390,'Policy Characteristics'!$C:$C,0))),"",INDEX('Policy Characteristics'!I:I,MATCH($C390,'Policy Characteristics'!$C:$C,0)))</f>
        <v>% of CO2 captured</v>
      </c>
      <c r="P390" s="340" t="str">
        <f>IF(ISBLANK(INDEX('Policy Characteristics'!J:J,MATCH($C390,'Policy Characteristics'!$C:$C,0))),"",INDEX('Policy Characteristics'!J:J,MATCH($C390,'Policy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340" t="str">
        <f>IF(ISBLANK(INDEX('Policy Characteristics'!K:K,MATCH($C390,'Policy Characteristics'!$C:$C,0))),"",INDEX('Policy Characteristics'!K:K,MATCH($C390,'Policy Characteristics'!$C:$C,0)))</f>
        <v>ccs.html#ccs</v>
      </c>
      <c r="R390" s="340" t="str">
        <f>IF(ISBLANK(INDEX('Policy Characteristics'!L:L,MATCH($C390,'Policy Characteristics'!$C:$C,0))),"",INDEX('Policy Characteristics'!L:L,MATCH($C390,'Policy Characteristics'!$C:$C,0)))</f>
        <v>carbon-capture-and-sequestration.html</v>
      </c>
    </row>
    <row r="391" spans="1:18" ht="30" x14ac:dyDescent="0.25">
      <c r="A391" s="340" t="str">
        <f>IF(ISBLANK(INDEX('Policy Characteristics'!A:A,MATCH($C391,'Policy Characteristics'!$C:$C,0))),"",INDEX('Policy Characteristics'!A:A,MATCH($C391,'Policy Characteristics'!$C:$C,0)))</f>
        <v>Industry</v>
      </c>
      <c r="B391" s="340" t="str">
        <f>IF(ISBLANK(INDEX('Policy Characteristics'!B:B,MATCH($C391,'Policy Characteristics'!$C:$C,0))),"",INDEX('Policy Characteristics'!B:B,MATCH($C391,'Policy Characteristics'!$C:$C,0)))</f>
        <v>Carbon Capture and Sequestration</v>
      </c>
      <c r="C391" s="344" t="str">
        <f t="shared" si="29"/>
        <v>Industry Sector Fraction of Potential Additional CCS Achieved</v>
      </c>
      <c r="D391" s="272" t="s">
        <v>3196</v>
      </c>
      <c r="E391" s="272" t="s">
        <v>2610</v>
      </c>
      <c r="F391" s="188" t="s">
        <v>3160</v>
      </c>
      <c r="G391" s="53" t="s">
        <v>3154</v>
      </c>
      <c r="H391" s="54">
        <v>923</v>
      </c>
      <c r="I391" s="9" t="s">
        <v>46</v>
      </c>
      <c r="J391" s="342" t="str">
        <f>IF(ISBLANK(INDEX('Policy Characteristics'!D:D,MATCH($C391,'Policy Characteristics'!$C:$C,0))),"",INDEX('Policy Characteristics'!D:D,MATCH($C391,'Policy Characteristics'!$C:$C,0)))</f>
        <v>Industry CCS</v>
      </c>
      <c r="K391" s="340" t="str">
        <f>IF(ISBLANK(INDEX('Policy Characteristics'!E:E,MATCH($C391,'Policy Characteristics'!$C:$C,0))),"",INDEX('Policy Characteristics'!E:E,MATCH($C391,'Policy Characteristics'!$C:$C,0)))</f>
        <v>indst CCS</v>
      </c>
      <c r="L391" s="362">
        <f>IF(ISBLANK(INDEX('Policy Characteristics'!F:F,MATCH($C391,'Policy Characteristics'!$C:$C,0))),"",INDEX('Policy Characteristics'!F:F,MATCH($C391,'Policy Characteristics'!$C:$C,0)))</f>
        <v>0</v>
      </c>
      <c r="M391" s="362">
        <f>IF(ISBLANK(INDEX('Policy Characteristics'!G:G,MATCH($C391,'Policy Characteristics'!$C:$C,0))),"",INDEX('Policy Characteristics'!G:G,MATCH($C391,'Policy Characteristics'!$C:$C,0)))</f>
        <v>1</v>
      </c>
      <c r="N391" s="362">
        <f>IF(ISBLANK(INDEX('Policy Characteristics'!H:H,MATCH($C391,'Policy Characteristics'!$C:$C,0))),"",INDEX('Policy Characteristics'!H:H,MATCH($C391,'Policy Characteristics'!$C:$C,0)))</f>
        <v>0.01</v>
      </c>
      <c r="O391" s="340" t="str">
        <f>IF(ISBLANK(INDEX('Policy Characteristics'!I:I,MATCH($C391,'Policy Characteristics'!$C:$C,0))),"",INDEX('Policy Characteristics'!I:I,MATCH($C391,'Policy Characteristics'!$C:$C,0)))</f>
        <v>% of CO2 captured</v>
      </c>
      <c r="P391" s="340" t="str">
        <f>IF(ISBLANK(INDEX('Policy Characteristics'!J:J,MATCH($C391,'Policy Characteristics'!$C:$C,0))),"",INDEX('Policy Characteristics'!J:J,MATCH($C391,'Policy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340" t="str">
        <f>IF(ISBLANK(INDEX('Policy Characteristics'!K:K,MATCH($C391,'Policy Characteristics'!$C:$C,0))),"",INDEX('Policy Characteristics'!K:K,MATCH($C391,'Policy Characteristics'!$C:$C,0)))</f>
        <v>ccs.html#ccs</v>
      </c>
      <c r="R391" s="340" t="str">
        <f>IF(ISBLANK(INDEX('Policy Characteristics'!L:L,MATCH($C391,'Policy Characteristics'!$C:$C,0))),"",INDEX('Policy Characteristics'!L:L,MATCH($C391,'Policy Characteristics'!$C:$C,0)))</f>
        <v>carbon-capture-and-sequestration.html</v>
      </c>
    </row>
    <row r="392" spans="1:18" ht="30" x14ac:dyDescent="0.25">
      <c r="A392" s="340" t="str">
        <f>IF(ISBLANK(INDEX('Policy Characteristics'!A:A,MATCH($C392,'Policy Characteristics'!$C:$C,0))),"",INDEX('Policy Characteristics'!A:A,MATCH($C392,'Policy Characteristics'!$C:$C,0)))</f>
        <v>Industry</v>
      </c>
      <c r="B392" s="340" t="str">
        <f>IF(ISBLANK(INDEX('Policy Characteristics'!B:B,MATCH($C392,'Policy Characteristics'!$C:$C,0))),"",INDEX('Policy Characteristics'!B:B,MATCH($C392,'Policy Characteristics'!$C:$C,0)))</f>
        <v>Carbon Capture and Sequestration</v>
      </c>
      <c r="C392" s="344" t="str">
        <f t="shared" si="29"/>
        <v>Industry Sector Fraction of Potential Additional CCS Achieved</v>
      </c>
      <c r="D392" s="272" t="s">
        <v>3197</v>
      </c>
      <c r="E392" s="272" t="s">
        <v>3152</v>
      </c>
      <c r="F392" s="188" t="s">
        <v>3161</v>
      </c>
      <c r="G392" s="53" t="s">
        <v>3153</v>
      </c>
      <c r="H392" s="54">
        <v>924</v>
      </c>
      <c r="I392" s="53" t="s">
        <v>45</v>
      </c>
      <c r="J392" s="342" t="str">
        <f>IF(ISBLANK(INDEX('Policy Characteristics'!D:D,MATCH($C392,'Policy Characteristics'!$C:$C,0))),"",INDEX('Policy Characteristics'!D:D,MATCH($C392,'Policy Characteristics'!$C:$C,0)))</f>
        <v>Industry CCS</v>
      </c>
      <c r="K392" s="340" t="str">
        <f>IF(ISBLANK(INDEX('Policy Characteristics'!E:E,MATCH($C392,'Policy Characteristics'!$C:$C,0))),"",INDEX('Policy Characteristics'!E:E,MATCH($C392,'Policy Characteristics'!$C:$C,0)))</f>
        <v>indst CCS</v>
      </c>
      <c r="L392" s="362">
        <f>IF(ISBLANK(INDEX('Policy Characteristics'!F:F,MATCH($C392,'Policy Characteristics'!$C:$C,0))),"",INDEX('Policy Characteristics'!F:F,MATCH($C392,'Policy Characteristics'!$C:$C,0)))</f>
        <v>0</v>
      </c>
      <c r="M392" s="362">
        <f>IF(ISBLANK(INDEX('Policy Characteristics'!G:G,MATCH($C392,'Policy Characteristics'!$C:$C,0))),"",INDEX('Policy Characteristics'!G:G,MATCH($C392,'Policy Characteristics'!$C:$C,0)))</f>
        <v>1</v>
      </c>
      <c r="N392" s="362">
        <f>IF(ISBLANK(INDEX('Policy Characteristics'!H:H,MATCH($C392,'Policy Characteristics'!$C:$C,0))),"",INDEX('Policy Characteristics'!H:H,MATCH($C392,'Policy Characteristics'!$C:$C,0)))</f>
        <v>0.01</v>
      </c>
      <c r="O392" s="340" t="str">
        <f>IF(ISBLANK(INDEX('Policy Characteristics'!I:I,MATCH($C392,'Policy Characteristics'!$C:$C,0))),"",INDEX('Policy Characteristics'!I:I,MATCH($C392,'Policy Characteristics'!$C:$C,0)))</f>
        <v>% of CO2 captured</v>
      </c>
      <c r="P392" s="340" t="str">
        <f>IF(ISBLANK(INDEX('Policy Characteristics'!J:J,MATCH($C392,'Policy Characteristics'!$C:$C,0))),"",INDEX('Policy Characteristics'!J:J,MATCH($C392,'Policy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340" t="str">
        <f>IF(ISBLANK(INDEX('Policy Characteristics'!K:K,MATCH($C392,'Policy Characteristics'!$C:$C,0))),"",INDEX('Policy Characteristics'!K:K,MATCH($C392,'Policy Characteristics'!$C:$C,0)))</f>
        <v>ccs.html#ccs</v>
      </c>
      <c r="R392" s="340" t="str">
        <f>IF(ISBLANK(INDEX('Policy Characteristics'!L:L,MATCH($C392,'Policy Characteristics'!$C:$C,0))),"",INDEX('Policy Characteristics'!L:L,MATCH($C392,'Policy Characteristics'!$C:$C,0)))</f>
        <v>carbon-capture-and-sequestration.html</v>
      </c>
    </row>
    <row r="393" spans="1:18" ht="30" x14ac:dyDescent="0.25">
      <c r="A393" s="340" t="str">
        <f>IF(ISBLANK(INDEX('Policy Characteristics'!A:A,MATCH($C393,'Policy Characteristics'!$C:$C,0))),"",INDEX('Policy Characteristics'!A:A,MATCH($C393,'Policy Characteristics'!$C:$C,0)))</f>
        <v>Industry</v>
      </c>
      <c r="B393" s="340" t="str">
        <f>IF(ISBLANK(INDEX('Policy Characteristics'!B:B,MATCH($C393,'Policy Characteristics'!$C:$C,0))),"",INDEX('Policy Characteristics'!B:B,MATCH($C393,'Policy Characteristics'!$C:$C,0)))</f>
        <v>Carbon Capture and Sequestration</v>
      </c>
      <c r="C393" s="344" t="str">
        <f t="shared" ref="C393:C425" si="30">C$376</f>
        <v>Industry Sector Fraction of Potential Additional CCS Achieved</v>
      </c>
      <c r="D393" s="272" t="s">
        <v>3197</v>
      </c>
      <c r="E393" s="272" t="s">
        <v>2610</v>
      </c>
      <c r="F393" s="188" t="s">
        <v>3161</v>
      </c>
      <c r="G393" s="53" t="s">
        <v>3154</v>
      </c>
      <c r="H393" s="54">
        <v>925</v>
      </c>
      <c r="I393" s="9" t="s">
        <v>46</v>
      </c>
      <c r="J393" s="342" t="str">
        <f>IF(ISBLANK(INDEX('Policy Characteristics'!D:D,MATCH($C393,'Policy Characteristics'!$C:$C,0))),"",INDEX('Policy Characteristics'!D:D,MATCH($C393,'Policy Characteristics'!$C:$C,0)))</f>
        <v>Industry CCS</v>
      </c>
      <c r="K393" s="340" t="str">
        <f>IF(ISBLANK(INDEX('Policy Characteristics'!E:E,MATCH($C393,'Policy Characteristics'!$C:$C,0))),"",INDEX('Policy Characteristics'!E:E,MATCH($C393,'Policy Characteristics'!$C:$C,0)))</f>
        <v>indst CCS</v>
      </c>
      <c r="L393" s="362">
        <f>IF(ISBLANK(INDEX('Policy Characteristics'!F:F,MATCH($C393,'Policy Characteristics'!$C:$C,0))),"",INDEX('Policy Characteristics'!F:F,MATCH($C393,'Policy Characteristics'!$C:$C,0)))</f>
        <v>0</v>
      </c>
      <c r="M393" s="362">
        <f>IF(ISBLANK(INDEX('Policy Characteristics'!G:G,MATCH($C393,'Policy Characteristics'!$C:$C,0))),"",INDEX('Policy Characteristics'!G:G,MATCH($C393,'Policy Characteristics'!$C:$C,0)))</f>
        <v>1</v>
      </c>
      <c r="N393" s="362">
        <f>IF(ISBLANK(INDEX('Policy Characteristics'!H:H,MATCH($C393,'Policy Characteristics'!$C:$C,0))),"",INDEX('Policy Characteristics'!H:H,MATCH($C393,'Policy Characteristics'!$C:$C,0)))</f>
        <v>0.01</v>
      </c>
      <c r="O393" s="340" t="str">
        <f>IF(ISBLANK(INDEX('Policy Characteristics'!I:I,MATCH($C393,'Policy Characteristics'!$C:$C,0))),"",INDEX('Policy Characteristics'!I:I,MATCH($C393,'Policy Characteristics'!$C:$C,0)))</f>
        <v>% of CO2 captured</v>
      </c>
      <c r="P393" s="340" t="str">
        <f>IF(ISBLANK(INDEX('Policy Characteristics'!J:J,MATCH($C393,'Policy Characteristics'!$C:$C,0))),"",INDEX('Policy Characteristics'!J:J,MATCH($C393,'Policy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340" t="str">
        <f>IF(ISBLANK(INDEX('Policy Characteristics'!K:K,MATCH($C393,'Policy Characteristics'!$C:$C,0))),"",INDEX('Policy Characteristics'!K:K,MATCH($C393,'Policy Characteristics'!$C:$C,0)))</f>
        <v>ccs.html#ccs</v>
      </c>
      <c r="R393" s="340" t="str">
        <f>IF(ISBLANK(INDEX('Policy Characteristics'!L:L,MATCH($C393,'Policy Characteristics'!$C:$C,0))),"",INDEX('Policy Characteristics'!L:L,MATCH($C393,'Policy Characteristics'!$C:$C,0)))</f>
        <v>carbon-capture-and-sequestration.html</v>
      </c>
    </row>
    <row r="394" spans="1:18" ht="30" x14ac:dyDescent="0.25">
      <c r="A394" s="340" t="str">
        <f>IF(ISBLANK(INDEX('Policy Characteristics'!A:A,MATCH($C394,'Policy Characteristics'!$C:$C,0))),"",INDEX('Policy Characteristics'!A:A,MATCH($C394,'Policy Characteristics'!$C:$C,0)))</f>
        <v>Industry</v>
      </c>
      <c r="B394" s="340" t="str">
        <f>IF(ISBLANK(INDEX('Policy Characteristics'!B:B,MATCH($C394,'Policy Characteristics'!$C:$C,0))),"",INDEX('Policy Characteristics'!B:B,MATCH($C394,'Policy Characteristics'!$C:$C,0)))</f>
        <v>Carbon Capture and Sequestration</v>
      </c>
      <c r="C394" s="344" t="str">
        <f t="shared" si="30"/>
        <v>Industry Sector Fraction of Potential Additional CCS Achieved</v>
      </c>
      <c r="D394" s="272" t="s">
        <v>3198</v>
      </c>
      <c r="E394" s="272" t="s">
        <v>3152</v>
      </c>
      <c r="F394" s="188" t="s">
        <v>2658</v>
      </c>
      <c r="G394" s="53" t="s">
        <v>3153</v>
      </c>
      <c r="H394" s="54">
        <v>926</v>
      </c>
      <c r="I394" s="53" t="s">
        <v>45</v>
      </c>
      <c r="J394" s="342" t="str">
        <f>IF(ISBLANK(INDEX('Policy Characteristics'!D:D,MATCH($C394,'Policy Characteristics'!$C:$C,0))),"",INDEX('Policy Characteristics'!D:D,MATCH($C394,'Policy Characteristics'!$C:$C,0)))</f>
        <v>Industry CCS</v>
      </c>
      <c r="K394" s="340" t="str">
        <f>IF(ISBLANK(INDEX('Policy Characteristics'!E:E,MATCH($C394,'Policy Characteristics'!$C:$C,0))),"",INDEX('Policy Characteristics'!E:E,MATCH($C394,'Policy Characteristics'!$C:$C,0)))</f>
        <v>indst CCS</v>
      </c>
      <c r="L394" s="362">
        <f>IF(ISBLANK(INDEX('Policy Characteristics'!F:F,MATCH($C394,'Policy Characteristics'!$C:$C,0))),"",INDEX('Policy Characteristics'!F:F,MATCH($C394,'Policy Characteristics'!$C:$C,0)))</f>
        <v>0</v>
      </c>
      <c r="M394" s="362">
        <f>IF(ISBLANK(INDEX('Policy Characteristics'!G:G,MATCH($C394,'Policy Characteristics'!$C:$C,0))),"",INDEX('Policy Characteristics'!G:G,MATCH($C394,'Policy Characteristics'!$C:$C,0)))</f>
        <v>1</v>
      </c>
      <c r="N394" s="362">
        <f>IF(ISBLANK(INDEX('Policy Characteristics'!H:H,MATCH($C394,'Policy Characteristics'!$C:$C,0))),"",INDEX('Policy Characteristics'!H:H,MATCH($C394,'Policy Characteristics'!$C:$C,0)))</f>
        <v>0.01</v>
      </c>
      <c r="O394" s="340" t="str">
        <f>IF(ISBLANK(INDEX('Policy Characteristics'!I:I,MATCH($C394,'Policy Characteristics'!$C:$C,0))),"",INDEX('Policy Characteristics'!I:I,MATCH($C394,'Policy Characteristics'!$C:$C,0)))</f>
        <v>% of CO2 captured</v>
      </c>
      <c r="P394" s="340" t="str">
        <f>IF(ISBLANK(INDEX('Policy Characteristics'!J:J,MATCH($C394,'Policy Characteristics'!$C:$C,0))),"",INDEX('Policy Characteristics'!J:J,MATCH($C394,'Policy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340" t="str">
        <f>IF(ISBLANK(INDEX('Policy Characteristics'!K:K,MATCH($C394,'Policy Characteristics'!$C:$C,0))),"",INDEX('Policy Characteristics'!K:K,MATCH($C394,'Policy Characteristics'!$C:$C,0)))</f>
        <v>ccs.html#ccs</v>
      </c>
      <c r="R394" s="340" t="str">
        <f>IF(ISBLANK(INDEX('Policy Characteristics'!L:L,MATCH($C394,'Policy Characteristics'!$C:$C,0))),"",INDEX('Policy Characteristics'!L:L,MATCH($C394,'Policy Characteristics'!$C:$C,0)))</f>
        <v>carbon-capture-and-sequestration.html</v>
      </c>
    </row>
    <row r="395" spans="1:18" x14ac:dyDescent="0.25">
      <c r="A395" s="340" t="str">
        <f>IF(ISBLANK(INDEX('Policy Characteristics'!A:A,MATCH($C395,'Policy Characteristics'!$C:$C,0))),"",INDEX('Policy Characteristics'!A:A,MATCH($C395,'Policy Characteristics'!$C:$C,0)))</f>
        <v>Industry</v>
      </c>
      <c r="B395" s="340" t="str">
        <f>IF(ISBLANK(INDEX('Policy Characteristics'!B:B,MATCH($C395,'Policy Characteristics'!$C:$C,0))),"",INDEX('Policy Characteristics'!B:B,MATCH($C395,'Policy Characteristics'!$C:$C,0)))</f>
        <v>Carbon Capture and Sequestration</v>
      </c>
      <c r="C395" s="344" t="str">
        <f t="shared" si="30"/>
        <v>Industry Sector Fraction of Potential Additional CCS Achieved</v>
      </c>
      <c r="D395" s="272" t="s">
        <v>3198</v>
      </c>
      <c r="E395" s="272" t="s">
        <v>2610</v>
      </c>
      <c r="F395" s="188" t="s">
        <v>2658</v>
      </c>
      <c r="G395" s="53" t="s">
        <v>3154</v>
      </c>
      <c r="H395" s="54">
        <v>927</v>
      </c>
      <c r="I395" s="53" t="s">
        <v>45</v>
      </c>
      <c r="J395" s="342" t="str">
        <f>IF(ISBLANK(INDEX('Policy Characteristics'!D:D,MATCH($C395,'Policy Characteristics'!$C:$C,0))),"",INDEX('Policy Characteristics'!D:D,MATCH($C395,'Policy Characteristics'!$C:$C,0)))</f>
        <v>Industry CCS</v>
      </c>
      <c r="K395" s="340" t="str">
        <f>IF(ISBLANK(INDEX('Policy Characteristics'!E:E,MATCH($C395,'Policy Characteristics'!$C:$C,0))),"",INDEX('Policy Characteristics'!E:E,MATCH($C395,'Policy Characteristics'!$C:$C,0)))</f>
        <v>indst CCS</v>
      </c>
      <c r="L395" s="362">
        <f>IF(ISBLANK(INDEX('Policy Characteristics'!F:F,MATCH($C395,'Policy Characteristics'!$C:$C,0))),"",INDEX('Policy Characteristics'!F:F,MATCH($C395,'Policy Characteristics'!$C:$C,0)))</f>
        <v>0</v>
      </c>
      <c r="M395" s="362">
        <f>IF(ISBLANK(INDEX('Policy Characteristics'!G:G,MATCH($C395,'Policy Characteristics'!$C:$C,0))),"",INDEX('Policy Characteristics'!G:G,MATCH($C395,'Policy Characteristics'!$C:$C,0)))</f>
        <v>1</v>
      </c>
      <c r="N395" s="362">
        <f>IF(ISBLANK(INDEX('Policy Characteristics'!H:H,MATCH($C395,'Policy Characteristics'!$C:$C,0))),"",INDEX('Policy Characteristics'!H:H,MATCH($C395,'Policy Characteristics'!$C:$C,0)))</f>
        <v>0.01</v>
      </c>
      <c r="O395" s="340" t="str">
        <f>IF(ISBLANK(INDEX('Policy Characteristics'!I:I,MATCH($C395,'Policy Characteristics'!$C:$C,0))),"",INDEX('Policy Characteristics'!I:I,MATCH($C395,'Policy Characteristics'!$C:$C,0)))</f>
        <v>% of CO2 captured</v>
      </c>
      <c r="P395" s="340" t="str">
        <f>IF(ISBLANK(INDEX('Policy Characteristics'!J:J,MATCH($C395,'Policy Characteristics'!$C:$C,0))),"",INDEX('Policy Characteristics'!J:J,MATCH($C395,'Policy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340" t="str">
        <f>IF(ISBLANK(INDEX('Policy Characteristics'!K:K,MATCH($C395,'Policy Characteristics'!$C:$C,0))),"",INDEX('Policy Characteristics'!K:K,MATCH($C395,'Policy Characteristics'!$C:$C,0)))</f>
        <v>ccs.html#ccs</v>
      </c>
      <c r="R395" s="340" t="str">
        <f>IF(ISBLANK(INDEX('Policy Characteristics'!L:L,MATCH($C395,'Policy Characteristics'!$C:$C,0))),"",INDEX('Policy Characteristics'!L:L,MATCH($C395,'Policy Characteristics'!$C:$C,0)))</f>
        <v>carbon-capture-and-sequestration.html</v>
      </c>
    </row>
    <row r="396" spans="1:18" ht="30" x14ac:dyDescent="0.25">
      <c r="A396" s="340" t="str">
        <f>IF(ISBLANK(INDEX('Policy Characteristics'!A:A,MATCH($C396,'Policy Characteristics'!$C:$C,0))),"",INDEX('Policy Characteristics'!A:A,MATCH($C396,'Policy Characteristics'!$C:$C,0)))</f>
        <v>Industry</v>
      </c>
      <c r="B396" s="340" t="str">
        <f>IF(ISBLANK(INDEX('Policy Characteristics'!B:B,MATCH($C396,'Policy Characteristics'!$C:$C,0))),"",INDEX('Policy Characteristics'!B:B,MATCH($C396,'Policy Characteristics'!$C:$C,0)))</f>
        <v>Carbon Capture and Sequestration</v>
      </c>
      <c r="C396" s="344" t="str">
        <f t="shared" si="30"/>
        <v>Industry Sector Fraction of Potential Additional CCS Achieved</v>
      </c>
      <c r="D396" s="272" t="s">
        <v>3199</v>
      </c>
      <c r="E396" s="272" t="s">
        <v>3152</v>
      </c>
      <c r="F396" s="188" t="s">
        <v>3162</v>
      </c>
      <c r="G396" s="53" t="s">
        <v>3153</v>
      </c>
      <c r="H396" s="54">
        <v>928</v>
      </c>
      <c r="I396" s="53" t="s">
        <v>45</v>
      </c>
      <c r="J396" s="342" t="str">
        <f>IF(ISBLANK(INDEX('Policy Characteristics'!D:D,MATCH($C396,'Policy Characteristics'!$C:$C,0))),"",INDEX('Policy Characteristics'!D:D,MATCH($C396,'Policy Characteristics'!$C:$C,0)))</f>
        <v>Industry CCS</v>
      </c>
      <c r="K396" s="340" t="str">
        <f>IF(ISBLANK(INDEX('Policy Characteristics'!E:E,MATCH($C396,'Policy Characteristics'!$C:$C,0))),"",INDEX('Policy Characteristics'!E:E,MATCH($C396,'Policy Characteristics'!$C:$C,0)))</f>
        <v>indst CCS</v>
      </c>
      <c r="L396" s="362">
        <f>IF(ISBLANK(INDEX('Policy Characteristics'!F:F,MATCH($C396,'Policy Characteristics'!$C:$C,0))),"",INDEX('Policy Characteristics'!F:F,MATCH($C396,'Policy Characteristics'!$C:$C,0)))</f>
        <v>0</v>
      </c>
      <c r="M396" s="362">
        <f>IF(ISBLANK(INDEX('Policy Characteristics'!G:G,MATCH($C396,'Policy Characteristics'!$C:$C,0))),"",INDEX('Policy Characteristics'!G:G,MATCH($C396,'Policy Characteristics'!$C:$C,0)))</f>
        <v>1</v>
      </c>
      <c r="N396" s="362">
        <f>IF(ISBLANK(INDEX('Policy Characteristics'!H:H,MATCH($C396,'Policy Characteristics'!$C:$C,0))),"",INDEX('Policy Characteristics'!H:H,MATCH($C396,'Policy Characteristics'!$C:$C,0)))</f>
        <v>0.01</v>
      </c>
      <c r="O396" s="340" t="str">
        <f>IF(ISBLANK(INDEX('Policy Characteristics'!I:I,MATCH($C396,'Policy Characteristics'!$C:$C,0))),"",INDEX('Policy Characteristics'!I:I,MATCH($C396,'Policy Characteristics'!$C:$C,0)))</f>
        <v>% of CO2 captured</v>
      </c>
      <c r="P396" s="340" t="str">
        <f>IF(ISBLANK(INDEX('Policy Characteristics'!J:J,MATCH($C396,'Policy Characteristics'!$C:$C,0))),"",INDEX('Policy Characteristics'!J:J,MATCH($C396,'Policy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340" t="str">
        <f>IF(ISBLANK(INDEX('Policy Characteristics'!K:K,MATCH($C396,'Policy Characteristics'!$C:$C,0))),"",INDEX('Policy Characteristics'!K:K,MATCH($C396,'Policy Characteristics'!$C:$C,0)))</f>
        <v>ccs.html#ccs</v>
      </c>
      <c r="R396" s="340" t="str">
        <f>IF(ISBLANK(INDEX('Policy Characteristics'!L:L,MATCH($C396,'Policy Characteristics'!$C:$C,0))),"",INDEX('Policy Characteristics'!L:L,MATCH($C396,'Policy Characteristics'!$C:$C,0)))</f>
        <v>carbon-capture-and-sequestration.html</v>
      </c>
    </row>
    <row r="397" spans="1:18" ht="30" x14ac:dyDescent="0.25">
      <c r="A397" s="340" t="str">
        <f>IF(ISBLANK(INDEX('Policy Characteristics'!A:A,MATCH($C397,'Policy Characteristics'!$C:$C,0))),"",INDEX('Policy Characteristics'!A:A,MATCH($C397,'Policy Characteristics'!$C:$C,0)))</f>
        <v>Industry</v>
      </c>
      <c r="B397" s="340" t="str">
        <f>IF(ISBLANK(INDEX('Policy Characteristics'!B:B,MATCH($C397,'Policy Characteristics'!$C:$C,0))),"",INDEX('Policy Characteristics'!B:B,MATCH($C397,'Policy Characteristics'!$C:$C,0)))</f>
        <v>Carbon Capture and Sequestration</v>
      </c>
      <c r="C397" s="344" t="str">
        <f t="shared" si="30"/>
        <v>Industry Sector Fraction of Potential Additional CCS Achieved</v>
      </c>
      <c r="D397" s="272" t="s">
        <v>3199</v>
      </c>
      <c r="E397" s="272" t="s">
        <v>2610</v>
      </c>
      <c r="F397" s="188" t="s">
        <v>3162</v>
      </c>
      <c r="G397" s="53" t="s">
        <v>3154</v>
      </c>
      <c r="H397" s="54">
        <v>929</v>
      </c>
      <c r="I397" s="9" t="s">
        <v>46</v>
      </c>
      <c r="J397" s="342" t="str">
        <f>IF(ISBLANK(INDEX('Policy Characteristics'!D:D,MATCH($C397,'Policy Characteristics'!$C:$C,0))),"",INDEX('Policy Characteristics'!D:D,MATCH($C397,'Policy Characteristics'!$C:$C,0)))</f>
        <v>Industry CCS</v>
      </c>
      <c r="K397" s="340" t="str">
        <f>IF(ISBLANK(INDEX('Policy Characteristics'!E:E,MATCH($C397,'Policy Characteristics'!$C:$C,0))),"",INDEX('Policy Characteristics'!E:E,MATCH($C397,'Policy Characteristics'!$C:$C,0)))</f>
        <v>indst CCS</v>
      </c>
      <c r="L397" s="362">
        <f>IF(ISBLANK(INDEX('Policy Characteristics'!F:F,MATCH($C397,'Policy Characteristics'!$C:$C,0))),"",INDEX('Policy Characteristics'!F:F,MATCH($C397,'Policy Characteristics'!$C:$C,0)))</f>
        <v>0</v>
      </c>
      <c r="M397" s="362">
        <f>IF(ISBLANK(INDEX('Policy Characteristics'!G:G,MATCH($C397,'Policy Characteristics'!$C:$C,0))),"",INDEX('Policy Characteristics'!G:G,MATCH($C397,'Policy Characteristics'!$C:$C,0)))</f>
        <v>1</v>
      </c>
      <c r="N397" s="362">
        <f>IF(ISBLANK(INDEX('Policy Characteristics'!H:H,MATCH($C397,'Policy Characteristics'!$C:$C,0))),"",INDEX('Policy Characteristics'!H:H,MATCH($C397,'Policy Characteristics'!$C:$C,0)))</f>
        <v>0.01</v>
      </c>
      <c r="O397" s="340" t="str">
        <f>IF(ISBLANK(INDEX('Policy Characteristics'!I:I,MATCH($C397,'Policy Characteristics'!$C:$C,0))),"",INDEX('Policy Characteristics'!I:I,MATCH($C397,'Policy Characteristics'!$C:$C,0)))</f>
        <v>% of CO2 captured</v>
      </c>
      <c r="P397" s="340" t="str">
        <f>IF(ISBLANK(INDEX('Policy Characteristics'!J:J,MATCH($C397,'Policy Characteristics'!$C:$C,0))),"",INDEX('Policy Characteristics'!J:J,MATCH($C397,'Policy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340" t="str">
        <f>IF(ISBLANK(INDEX('Policy Characteristics'!K:K,MATCH($C397,'Policy Characteristics'!$C:$C,0))),"",INDEX('Policy Characteristics'!K:K,MATCH($C397,'Policy Characteristics'!$C:$C,0)))</f>
        <v>ccs.html#ccs</v>
      </c>
      <c r="R397" s="340" t="str">
        <f>IF(ISBLANK(INDEX('Policy Characteristics'!L:L,MATCH($C397,'Policy Characteristics'!$C:$C,0))),"",INDEX('Policy Characteristics'!L:L,MATCH($C397,'Policy Characteristics'!$C:$C,0)))</f>
        <v>carbon-capture-and-sequestration.html</v>
      </c>
    </row>
    <row r="398" spans="1:18" ht="30" x14ac:dyDescent="0.25">
      <c r="A398" s="340" t="str">
        <f>IF(ISBLANK(INDEX('Policy Characteristics'!A:A,MATCH($C398,'Policy Characteristics'!$C:$C,0))),"",INDEX('Policy Characteristics'!A:A,MATCH($C398,'Policy Characteristics'!$C:$C,0)))</f>
        <v>Industry</v>
      </c>
      <c r="B398" s="340" t="str">
        <f>IF(ISBLANK(INDEX('Policy Characteristics'!B:B,MATCH($C398,'Policy Characteristics'!$C:$C,0))),"",INDEX('Policy Characteristics'!B:B,MATCH($C398,'Policy Characteristics'!$C:$C,0)))</f>
        <v>Carbon Capture and Sequestration</v>
      </c>
      <c r="C398" s="344" t="str">
        <f t="shared" si="30"/>
        <v>Industry Sector Fraction of Potential Additional CCS Achieved</v>
      </c>
      <c r="D398" s="272" t="s">
        <v>3200</v>
      </c>
      <c r="E398" s="272" t="s">
        <v>3152</v>
      </c>
      <c r="F398" s="188" t="s">
        <v>3163</v>
      </c>
      <c r="G398" s="53" t="s">
        <v>3153</v>
      </c>
      <c r="H398" s="54">
        <v>930</v>
      </c>
      <c r="I398" s="53" t="s">
        <v>45</v>
      </c>
      <c r="J398" s="342" t="str">
        <f>IF(ISBLANK(INDEX('Policy Characteristics'!D:D,MATCH($C398,'Policy Characteristics'!$C:$C,0))),"",INDEX('Policy Characteristics'!D:D,MATCH($C398,'Policy Characteristics'!$C:$C,0)))</f>
        <v>Industry CCS</v>
      </c>
      <c r="K398" s="340" t="str">
        <f>IF(ISBLANK(INDEX('Policy Characteristics'!E:E,MATCH($C398,'Policy Characteristics'!$C:$C,0))),"",INDEX('Policy Characteristics'!E:E,MATCH($C398,'Policy Characteristics'!$C:$C,0)))</f>
        <v>indst CCS</v>
      </c>
      <c r="L398" s="362">
        <f>IF(ISBLANK(INDEX('Policy Characteristics'!F:F,MATCH($C398,'Policy Characteristics'!$C:$C,0))),"",INDEX('Policy Characteristics'!F:F,MATCH($C398,'Policy Characteristics'!$C:$C,0)))</f>
        <v>0</v>
      </c>
      <c r="M398" s="362">
        <f>IF(ISBLANK(INDEX('Policy Characteristics'!G:G,MATCH($C398,'Policy Characteristics'!$C:$C,0))),"",INDEX('Policy Characteristics'!G:G,MATCH($C398,'Policy Characteristics'!$C:$C,0)))</f>
        <v>1</v>
      </c>
      <c r="N398" s="362">
        <f>IF(ISBLANK(INDEX('Policy Characteristics'!H:H,MATCH($C398,'Policy Characteristics'!$C:$C,0))),"",INDEX('Policy Characteristics'!H:H,MATCH($C398,'Policy Characteristics'!$C:$C,0)))</f>
        <v>0.01</v>
      </c>
      <c r="O398" s="340" t="str">
        <f>IF(ISBLANK(INDEX('Policy Characteristics'!I:I,MATCH($C398,'Policy Characteristics'!$C:$C,0))),"",INDEX('Policy Characteristics'!I:I,MATCH($C398,'Policy Characteristics'!$C:$C,0)))</f>
        <v>% of CO2 captured</v>
      </c>
      <c r="P398" s="340" t="str">
        <f>IF(ISBLANK(INDEX('Policy Characteristics'!J:J,MATCH($C398,'Policy Characteristics'!$C:$C,0))),"",INDEX('Policy Characteristics'!J:J,MATCH($C398,'Policy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340" t="str">
        <f>IF(ISBLANK(INDEX('Policy Characteristics'!K:K,MATCH($C398,'Policy Characteristics'!$C:$C,0))),"",INDEX('Policy Characteristics'!K:K,MATCH($C398,'Policy Characteristics'!$C:$C,0)))</f>
        <v>ccs.html#ccs</v>
      </c>
      <c r="R398" s="340" t="str">
        <f>IF(ISBLANK(INDEX('Policy Characteristics'!L:L,MATCH($C398,'Policy Characteristics'!$C:$C,0))),"",INDEX('Policy Characteristics'!L:L,MATCH($C398,'Policy Characteristics'!$C:$C,0)))</f>
        <v>carbon-capture-and-sequestration.html</v>
      </c>
    </row>
    <row r="399" spans="1:18" ht="30" x14ac:dyDescent="0.25">
      <c r="A399" s="340" t="str">
        <f>IF(ISBLANK(INDEX('Policy Characteristics'!A:A,MATCH($C399,'Policy Characteristics'!$C:$C,0))),"",INDEX('Policy Characteristics'!A:A,MATCH($C399,'Policy Characteristics'!$C:$C,0)))</f>
        <v>Industry</v>
      </c>
      <c r="B399" s="340" t="str">
        <f>IF(ISBLANK(INDEX('Policy Characteristics'!B:B,MATCH($C399,'Policy Characteristics'!$C:$C,0))),"",INDEX('Policy Characteristics'!B:B,MATCH($C399,'Policy Characteristics'!$C:$C,0)))</f>
        <v>Carbon Capture and Sequestration</v>
      </c>
      <c r="C399" s="344" t="str">
        <f t="shared" si="30"/>
        <v>Industry Sector Fraction of Potential Additional CCS Achieved</v>
      </c>
      <c r="D399" s="272" t="s">
        <v>3200</v>
      </c>
      <c r="E399" s="272" t="s">
        <v>2610</v>
      </c>
      <c r="F399" s="188" t="s">
        <v>3163</v>
      </c>
      <c r="G399" s="53" t="s">
        <v>3154</v>
      </c>
      <c r="H399" s="54">
        <v>931</v>
      </c>
      <c r="I399" s="9" t="s">
        <v>46</v>
      </c>
      <c r="J399" s="342" t="str">
        <f>IF(ISBLANK(INDEX('Policy Characteristics'!D:D,MATCH($C399,'Policy Characteristics'!$C:$C,0))),"",INDEX('Policy Characteristics'!D:D,MATCH($C399,'Policy Characteristics'!$C:$C,0)))</f>
        <v>Industry CCS</v>
      </c>
      <c r="K399" s="340" t="str">
        <f>IF(ISBLANK(INDEX('Policy Characteristics'!E:E,MATCH($C399,'Policy Characteristics'!$C:$C,0))),"",INDEX('Policy Characteristics'!E:E,MATCH($C399,'Policy Characteristics'!$C:$C,0)))</f>
        <v>indst CCS</v>
      </c>
      <c r="L399" s="362">
        <f>IF(ISBLANK(INDEX('Policy Characteristics'!F:F,MATCH($C399,'Policy Characteristics'!$C:$C,0))),"",INDEX('Policy Characteristics'!F:F,MATCH($C399,'Policy Characteristics'!$C:$C,0)))</f>
        <v>0</v>
      </c>
      <c r="M399" s="362">
        <f>IF(ISBLANK(INDEX('Policy Characteristics'!G:G,MATCH($C399,'Policy Characteristics'!$C:$C,0))),"",INDEX('Policy Characteristics'!G:G,MATCH($C399,'Policy Characteristics'!$C:$C,0)))</f>
        <v>1</v>
      </c>
      <c r="N399" s="362">
        <f>IF(ISBLANK(INDEX('Policy Characteristics'!H:H,MATCH($C399,'Policy Characteristics'!$C:$C,0))),"",INDEX('Policy Characteristics'!H:H,MATCH($C399,'Policy Characteristics'!$C:$C,0)))</f>
        <v>0.01</v>
      </c>
      <c r="O399" s="340" t="str">
        <f>IF(ISBLANK(INDEX('Policy Characteristics'!I:I,MATCH($C399,'Policy Characteristics'!$C:$C,0))),"",INDEX('Policy Characteristics'!I:I,MATCH($C399,'Policy Characteristics'!$C:$C,0)))</f>
        <v>% of CO2 captured</v>
      </c>
      <c r="P399" s="340" t="str">
        <f>IF(ISBLANK(INDEX('Policy Characteristics'!J:J,MATCH($C399,'Policy Characteristics'!$C:$C,0))),"",INDEX('Policy Characteristics'!J:J,MATCH($C399,'Policy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340" t="str">
        <f>IF(ISBLANK(INDEX('Policy Characteristics'!K:K,MATCH($C399,'Policy Characteristics'!$C:$C,0))),"",INDEX('Policy Characteristics'!K:K,MATCH($C399,'Policy Characteristics'!$C:$C,0)))</f>
        <v>ccs.html#ccs</v>
      </c>
      <c r="R399" s="340" t="str">
        <f>IF(ISBLANK(INDEX('Policy Characteristics'!L:L,MATCH($C399,'Policy Characteristics'!$C:$C,0))),"",INDEX('Policy Characteristics'!L:L,MATCH($C399,'Policy Characteristics'!$C:$C,0)))</f>
        <v>carbon-capture-and-sequestration.html</v>
      </c>
    </row>
    <row r="400" spans="1:18" ht="45" x14ac:dyDescent="0.25">
      <c r="A400" s="340" t="str">
        <f>IF(ISBLANK(INDEX('Policy Characteristics'!A:A,MATCH($C400,'Policy Characteristics'!$C:$C,0))),"",INDEX('Policy Characteristics'!A:A,MATCH($C400,'Policy Characteristics'!$C:$C,0)))</f>
        <v>Industry</v>
      </c>
      <c r="B400" s="340" t="str">
        <f>IF(ISBLANK(INDEX('Policy Characteristics'!B:B,MATCH($C400,'Policy Characteristics'!$C:$C,0))),"",INDEX('Policy Characteristics'!B:B,MATCH($C400,'Policy Characteristics'!$C:$C,0)))</f>
        <v>Carbon Capture and Sequestration</v>
      </c>
      <c r="C400" s="344" t="str">
        <f t="shared" si="30"/>
        <v>Industry Sector Fraction of Potential Additional CCS Achieved</v>
      </c>
      <c r="D400" s="272" t="s">
        <v>3201</v>
      </c>
      <c r="E400" s="272" t="s">
        <v>3152</v>
      </c>
      <c r="F400" s="188" t="s">
        <v>3164</v>
      </c>
      <c r="G400" s="53" t="s">
        <v>3153</v>
      </c>
      <c r="H400" s="54">
        <v>932</v>
      </c>
      <c r="I400" s="53" t="s">
        <v>45</v>
      </c>
      <c r="J400" s="342" t="str">
        <f>IF(ISBLANK(INDEX('Policy Characteristics'!D:D,MATCH($C400,'Policy Characteristics'!$C:$C,0))),"",INDEX('Policy Characteristics'!D:D,MATCH($C400,'Policy Characteristics'!$C:$C,0)))</f>
        <v>Industry CCS</v>
      </c>
      <c r="K400" s="340" t="str">
        <f>IF(ISBLANK(INDEX('Policy Characteristics'!E:E,MATCH($C400,'Policy Characteristics'!$C:$C,0))),"",INDEX('Policy Characteristics'!E:E,MATCH($C400,'Policy Characteristics'!$C:$C,0)))</f>
        <v>indst CCS</v>
      </c>
      <c r="L400" s="362">
        <f>IF(ISBLANK(INDEX('Policy Characteristics'!F:F,MATCH($C400,'Policy Characteristics'!$C:$C,0))),"",INDEX('Policy Characteristics'!F:F,MATCH($C400,'Policy Characteristics'!$C:$C,0)))</f>
        <v>0</v>
      </c>
      <c r="M400" s="362">
        <f>IF(ISBLANK(INDEX('Policy Characteristics'!G:G,MATCH($C400,'Policy Characteristics'!$C:$C,0))),"",INDEX('Policy Characteristics'!G:G,MATCH($C400,'Policy Characteristics'!$C:$C,0)))</f>
        <v>1</v>
      </c>
      <c r="N400" s="362">
        <f>IF(ISBLANK(INDEX('Policy Characteristics'!H:H,MATCH($C400,'Policy Characteristics'!$C:$C,0))),"",INDEX('Policy Characteristics'!H:H,MATCH($C400,'Policy Characteristics'!$C:$C,0)))</f>
        <v>0.01</v>
      </c>
      <c r="O400" s="340" t="str">
        <f>IF(ISBLANK(INDEX('Policy Characteristics'!I:I,MATCH($C400,'Policy Characteristics'!$C:$C,0))),"",INDEX('Policy Characteristics'!I:I,MATCH($C400,'Policy Characteristics'!$C:$C,0)))</f>
        <v>% of CO2 captured</v>
      </c>
      <c r="P400" s="340" t="str">
        <f>IF(ISBLANK(INDEX('Policy Characteristics'!J:J,MATCH($C400,'Policy Characteristics'!$C:$C,0))),"",INDEX('Policy Characteristics'!J:J,MATCH($C400,'Policy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340" t="str">
        <f>IF(ISBLANK(INDEX('Policy Characteristics'!K:K,MATCH($C400,'Policy Characteristics'!$C:$C,0))),"",INDEX('Policy Characteristics'!K:K,MATCH($C400,'Policy Characteristics'!$C:$C,0)))</f>
        <v>ccs.html#ccs</v>
      </c>
      <c r="R400" s="340" t="str">
        <f>IF(ISBLANK(INDEX('Policy Characteristics'!L:L,MATCH($C400,'Policy Characteristics'!$C:$C,0))),"",INDEX('Policy Characteristics'!L:L,MATCH($C400,'Policy Characteristics'!$C:$C,0)))</f>
        <v>carbon-capture-and-sequestration.html</v>
      </c>
    </row>
    <row r="401" spans="1:18" ht="45" x14ac:dyDescent="0.25">
      <c r="A401" s="340" t="str">
        <f>IF(ISBLANK(INDEX('Policy Characteristics'!A:A,MATCH($C401,'Policy Characteristics'!$C:$C,0))),"",INDEX('Policy Characteristics'!A:A,MATCH($C401,'Policy Characteristics'!$C:$C,0)))</f>
        <v>Industry</v>
      </c>
      <c r="B401" s="340" t="str">
        <f>IF(ISBLANK(INDEX('Policy Characteristics'!B:B,MATCH($C401,'Policy Characteristics'!$C:$C,0))),"",INDEX('Policy Characteristics'!B:B,MATCH($C401,'Policy Characteristics'!$C:$C,0)))</f>
        <v>Carbon Capture and Sequestration</v>
      </c>
      <c r="C401" s="344" t="str">
        <f t="shared" si="30"/>
        <v>Industry Sector Fraction of Potential Additional CCS Achieved</v>
      </c>
      <c r="D401" s="272" t="s">
        <v>3201</v>
      </c>
      <c r="E401" s="272" t="s">
        <v>2610</v>
      </c>
      <c r="F401" s="188" t="s">
        <v>3164</v>
      </c>
      <c r="G401" s="53" t="s">
        <v>3154</v>
      </c>
      <c r="H401" s="54">
        <v>933</v>
      </c>
      <c r="I401" s="53" t="s">
        <v>45</v>
      </c>
      <c r="J401" s="342" t="str">
        <f>IF(ISBLANK(INDEX('Policy Characteristics'!D:D,MATCH($C401,'Policy Characteristics'!$C:$C,0))),"",INDEX('Policy Characteristics'!D:D,MATCH($C401,'Policy Characteristics'!$C:$C,0)))</f>
        <v>Industry CCS</v>
      </c>
      <c r="K401" s="340" t="str">
        <f>IF(ISBLANK(INDEX('Policy Characteristics'!E:E,MATCH($C401,'Policy Characteristics'!$C:$C,0))),"",INDEX('Policy Characteristics'!E:E,MATCH($C401,'Policy Characteristics'!$C:$C,0)))</f>
        <v>indst CCS</v>
      </c>
      <c r="L401" s="362">
        <f>IF(ISBLANK(INDEX('Policy Characteristics'!F:F,MATCH($C401,'Policy Characteristics'!$C:$C,0))),"",INDEX('Policy Characteristics'!F:F,MATCH($C401,'Policy Characteristics'!$C:$C,0)))</f>
        <v>0</v>
      </c>
      <c r="M401" s="362">
        <f>IF(ISBLANK(INDEX('Policy Characteristics'!G:G,MATCH($C401,'Policy Characteristics'!$C:$C,0))),"",INDEX('Policy Characteristics'!G:G,MATCH($C401,'Policy Characteristics'!$C:$C,0)))</f>
        <v>1</v>
      </c>
      <c r="N401" s="362">
        <f>IF(ISBLANK(INDEX('Policy Characteristics'!H:H,MATCH($C401,'Policy Characteristics'!$C:$C,0))),"",INDEX('Policy Characteristics'!H:H,MATCH($C401,'Policy Characteristics'!$C:$C,0)))</f>
        <v>0.01</v>
      </c>
      <c r="O401" s="340" t="str">
        <f>IF(ISBLANK(INDEX('Policy Characteristics'!I:I,MATCH($C401,'Policy Characteristics'!$C:$C,0))),"",INDEX('Policy Characteristics'!I:I,MATCH($C401,'Policy Characteristics'!$C:$C,0)))</f>
        <v>% of CO2 captured</v>
      </c>
      <c r="P401" s="340" t="str">
        <f>IF(ISBLANK(INDEX('Policy Characteristics'!J:J,MATCH($C401,'Policy Characteristics'!$C:$C,0))),"",INDEX('Policy Characteristics'!J:J,MATCH($C401,'Policy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1" s="340" t="str">
        <f>IF(ISBLANK(INDEX('Policy Characteristics'!K:K,MATCH($C401,'Policy Characteristics'!$C:$C,0))),"",INDEX('Policy Characteristics'!K:K,MATCH($C401,'Policy Characteristics'!$C:$C,0)))</f>
        <v>ccs.html#ccs</v>
      </c>
      <c r="R401" s="340" t="str">
        <f>IF(ISBLANK(INDEX('Policy Characteristics'!L:L,MATCH($C401,'Policy Characteristics'!$C:$C,0))),"",INDEX('Policy Characteristics'!L:L,MATCH($C401,'Policy Characteristics'!$C:$C,0)))</f>
        <v>carbon-capture-and-sequestration.html</v>
      </c>
    </row>
    <row r="402" spans="1:18" ht="30" x14ac:dyDescent="0.25">
      <c r="A402" s="340" t="str">
        <f>IF(ISBLANK(INDEX('Policy Characteristics'!A:A,MATCH($C402,'Policy Characteristics'!$C:$C,0))),"",INDEX('Policy Characteristics'!A:A,MATCH($C402,'Policy Characteristics'!$C:$C,0)))</f>
        <v>Industry</v>
      </c>
      <c r="B402" s="340" t="str">
        <f>IF(ISBLANK(INDEX('Policy Characteristics'!B:B,MATCH($C402,'Policy Characteristics'!$C:$C,0))),"",INDEX('Policy Characteristics'!B:B,MATCH($C402,'Policy Characteristics'!$C:$C,0)))</f>
        <v>Carbon Capture and Sequestration</v>
      </c>
      <c r="C402" s="344" t="str">
        <f t="shared" si="30"/>
        <v>Industry Sector Fraction of Potential Additional CCS Achieved</v>
      </c>
      <c r="D402" s="272" t="s">
        <v>3202</v>
      </c>
      <c r="E402" s="272" t="s">
        <v>3152</v>
      </c>
      <c r="F402" s="188" t="s">
        <v>2659</v>
      </c>
      <c r="G402" s="53" t="s">
        <v>3153</v>
      </c>
      <c r="H402" s="54">
        <v>934</v>
      </c>
      <c r="I402" s="53" t="s">
        <v>45</v>
      </c>
      <c r="J402" s="342" t="str">
        <f>IF(ISBLANK(INDEX('Policy Characteristics'!D:D,MATCH($C402,'Policy Characteristics'!$C:$C,0))),"",INDEX('Policy Characteristics'!D:D,MATCH($C402,'Policy Characteristics'!$C:$C,0)))</f>
        <v>Industry CCS</v>
      </c>
      <c r="K402" s="340" t="str">
        <f>IF(ISBLANK(INDEX('Policy Characteristics'!E:E,MATCH($C402,'Policy Characteristics'!$C:$C,0))),"",INDEX('Policy Characteristics'!E:E,MATCH($C402,'Policy Characteristics'!$C:$C,0)))</f>
        <v>indst CCS</v>
      </c>
      <c r="L402" s="362">
        <f>IF(ISBLANK(INDEX('Policy Characteristics'!F:F,MATCH($C402,'Policy Characteristics'!$C:$C,0))),"",INDEX('Policy Characteristics'!F:F,MATCH($C402,'Policy Characteristics'!$C:$C,0)))</f>
        <v>0</v>
      </c>
      <c r="M402" s="362">
        <f>IF(ISBLANK(INDEX('Policy Characteristics'!G:G,MATCH($C402,'Policy Characteristics'!$C:$C,0))),"",INDEX('Policy Characteristics'!G:G,MATCH($C402,'Policy Characteristics'!$C:$C,0)))</f>
        <v>1</v>
      </c>
      <c r="N402" s="362">
        <f>IF(ISBLANK(INDEX('Policy Characteristics'!H:H,MATCH($C402,'Policy Characteristics'!$C:$C,0))),"",INDEX('Policy Characteristics'!H:H,MATCH($C402,'Policy Characteristics'!$C:$C,0)))</f>
        <v>0.01</v>
      </c>
      <c r="O402" s="340" t="str">
        <f>IF(ISBLANK(INDEX('Policy Characteristics'!I:I,MATCH($C402,'Policy Characteristics'!$C:$C,0))),"",INDEX('Policy Characteristics'!I:I,MATCH($C402,'Policy Characteristics'!$C:$C,0)))</f>
        <v>% of CO2 captured</v>
      </c>
      <c r="P402" s="340" t="str">
        <f>IF(ISBLANK(INDEX('Policy Characteristics'!J:J,MATCH($C402,'Policy Characteristics'!$C:$C,0))),"",INDEX('Policy Characteristics'!J:J,MATCH($C402,'Policy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2" s="340" t="str">
        <f>IF(ISBLANK(INDEX('Policy Characteristics'!K:K,MATCH($C402,'Policy Characteristics'!$C:$C,0))),"",INDEX('Policy Characteristics'!K:K,MATCH($C402,'Policy Characteristics'!$C:$C,0)))</f>
        <v>ccs.html#ccs</v>
      </c>
      <c r="R402" s="340" t="str">
        <f>IF(ISBLANK(INDEX('Policy Characteristics'!L:L,MATCH($C402,'Policy Characteristics'!$C:$C,0))),"",INDEX('Policy Characteristics'!L:L,MATCH($C402,'Policy Characteristics'!$C:$C,0)))</f>
        <v>carbon-capture-and-sequestration.html</v>
      </c>
    </row>
    <row r="403" spans="1:18" x14ac:dyDescent="0.25">
      <c r="A403" s="340" t="str">
        <f>IF(ISBLANK(INDEX('Policy Characteristics'!A:A,MATCH($C403,'Policy Characteristics'!$C:$C,0))),"",INDEX('Policy Characteristics'!A:A,MATCH($C403,'Policy Characteristics'!$C:$C,0)))</f>
        <v>Industry</v>
      </c>
      <c r="B403" s="340" t="str">
        <f>IF(ISBLANK(INDEX('Policy Characteristics'!B:B,MATCH($C403,'Policy Characteristics'!$C:$C,0))),"",INDEX('Policy Characteristics'!B:B,MATCH($C403,'Policy Characteristics'!$C:$C,0)))</f>
        <v>Carbon Capture and Sequestration</v>
      </c>
      <c r="C403" s="344" t="str">
        <f t="shared" si="30"/>
        <v>Industry Sector Fraction of Potential Additional CCS Achieved</v>
      </c>
      <c r="D403" s="272" t="s">
        <v>3202</v>
      </c>
      <c r="E403" s="272" t="s">
        <v>2610</v>
      </c>
      <c r="F403" s="188" t="s">
        <v>2659</v>
      </c>
      <c r="G403" s="53" t="s">
        <v>3154</v>
      </c>
      <c r="H403" s="54">
        <v>935</v>
      </c>
      <c r="I403" s="53" t="s">
        <v>45</v>
      </c>
      <c r="J403" s="342" t="str">
        <f>IF(ISBLANK(INDEX('Policy Characteristics'!D:D,MATCH($C403,'Policy Characteristics'!$C:$C,0))),"",INDEX('Policy Characteristics'!D:D,MATCH($C403,'Policy Characteristics'!$C:$C,0)))</f>
        <v>Industry CCS</v>
      </c>
      <c r="K403" s="340" t="str">
        <f>IF(ISBLANK(INDEX('Policy Characteristics'!E:E,MATCH($C403,'Policy Characteristics'!$C:$C,0))),"",INDEX('Policy Characteristics'!E:E,MATCH($C403,'Policy Characteristics'!$C:$C,0)))</f>
        <v>indst CCS</v>
      </c>
      <c r="L403" s="362">
        <f>IF(ISBLANK(INDEX('Policy Characteristics'!F:F,MATCH($C403,'Policy Characteristics'!$C:$C,0))),"",INDEX('Policy Characteristics'!F:F,MATCH($C403,'Policy Characteristics'!$C:$C,0)))</f>
        <v>0</v>
      </c>
      <c r="M403" s="362">
        <f>IF(ISBLANK(INDEX('Policy Characteristics'!G:G,MATCH($C403,'Policy Characteristics'!$C:$C,0))),"",INDEX('Policy Characteristics'!G:G,MATCH($C403,'Policy Characteristics'!$C:$C,0)))</f>
        <v>1</v>
      </c>
      <c r="N403" s="362">
        <f>IF(ISBLANK(INDEX('Policy Characteristics'!H:H,MATCH($C403,'Policy Characteristics'!$C:$C,0))),"",INDEX('Policy Characteristics'!H:H,MATCH($C403,'Policy Characteristics'!$C:$C,0)))</f>
        <v>0.01</v>
      </c>
      <c r="O403" s="340" t="str">
        <f>IF(ISBLANK(INDEX('Policy Characteristics'!I:I,MATCH($C403,'Policy Characteristics'!$C:$C,0))),"",INDEX('Policy Characteristics'!I:I,MATCH($C403,'Policy Characteristics'!$C:$C,0)))</f>
        <v>% of CO2 captured</v>
      </c>
      <c r="P403" s="340" t="str">
        <f>IF(ISBLANK(INDEX('Policy Characteristics'!J:J,MATCH($C403,'Policy Characteristics'!$C:$C,0))),"",INDEX('Policy Characteristics'!J:J,MATCH($C403,'Policy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340" t="str">
        <f>IF(ISBLANK(INDEX('Policy Characteristics'!K:K,MATCH($C403,'Policy Characteristics'!$C:$C,0))),"",INDEX('Policy Characteristics'!K:K,MATCH($C403,'Policy Characteristics'!$C:$C,0)))</f>
        <v>ccs.html#ccs</v>
      </c>
      <c r="R403" s="340" t="str">
        <f>IF(ISBLANK(INDEX('Policy Characteristics'!L:L,MATCH($C403,'Policy Characteristics'!$C:$C,0))),"",INDEX('Policy Characteristics'!L:L,MATCH($C403,'Policy Characteristics'!$C:$C,0)))</f>
        <v>carbon-capture-and-sequestration.html</v>
      </c>
    </row>
    <row r="404" spans="1:18" ht="30" x14ac:dyDescent="0.25">
      <c r="A404" s="340" t="str">
        <f>IF(ISBLANK(INDEX('Policy Characteristics'!A:A,MATCH($C404,'Policy Characteristics'!$C:$C,0))),"",INDEX('Policy Characteristics'!A:A,MATCH($C404,'Policy Characteristics'!$C:$C,0)))</f>
        <v>Industry</v>
      </c>
      <c r="B404" s="340" t="str">
        <f>IF(ISBLANK(INDEX('Policy Characteristics'!B:B,MATCH($C404,'Policy Characteristics'!$C:$C,0))),"",INDEX('Policy Characteristics'!B:B,MATCH($C404,'Policy Characteristics'!$C:$C,0)))</f>
        <v>Carbon Capture and Sequestration</v>
      </c>
      <c r="C404" s="344" t="str">
        <f t="shared" si="30"/>
        <v>Industry Sector Fraction of Potential Additional CCS Achieved</v>
      </c>
      <c r="D404" s="272" t="s">
        <v>3203</v>
      </c>
      <c r="E404" s="272" t="s">
        <v>3152</v>
      </c>
      <c r="F404" s="188" t="s">
        <v>3165</v>
      </c>
      <c r="G404" s="53" t="s">
        <v>3153</v>
      </c>
      <c r="H404" s="54">
        <v>936</v>
      </c>
      <c r="I404" s="53" t="s">
        <v>45</v>
      </c>
      <c r="J404" s="342" t="str">
        <f>IF(ISBLANK(INDEX('Policy Characteristics'!D:D,MATCH($C404,'Policy Characteristics'!$C:$C,0))),"",INDEX('Policy Characteristics'!D:D,MATCH($C404,'Policy Characteristics'!$C:$C,0)))</f>
        <v>Industry CCS</v>
      </c>
      <c r="K404" s="340" t="str">
        <f>IF(ISBLANK(INDEX('Policy Characteristics'!E:E,MATCH($C404,'Policy Characteristics'!$C:$C,0))),"",INDEX('Policy Characteristics'!E:E,MATCH($C404,'Policy Characteristics'!$C:$C,0)))</f>
        <v>indst CCS</v>
      </c>
      <c r="L404" s="362">
        <f>IF(ISBLANK(INDEX('Policy Characteristics'!F:F,MATCH($C404,'Policy Characteristics'!$C:$C,0))),"",INDEX('Policy Characteristics'!F:F,MATCH($C404,'Policy Characteristics'!$C:$C,0)))</f>
        <v>0</v>
      </c>
      <c r="M404" s="362">
        <f>IF(ISBLANK(INDEX('Policy Characteristics'!G:G,MATCH($C404,'Policy Characteristics'!$C:$C,0))),"",INDEX('Policy Characteristics'!G:G,MATCH($C404,'Policy Characteristics'!$C:$C,0)))</f>
        <v>1</v>
      </c>
      <c r="N404" s="362">
        <f>IF(ISBLANK(INDEX('Policy Characteristics'!H:H,MATCH($C404,'Policy Characteristics'!$C:$C,0))),"",INDEX('Policy Characteristics'!H:H,MATCH($C404,'Policy Characteristics'!$C:$C,0)))</f>
        <v>0.01</v>
      </c>
      <c r="O404" s="340" t="str">
        <f>IF(ISBLANK(INDEX('Policy Characteristics'!I:I,MATCH($C404,'Policy Characteristics'!$C:$C,0))),"",INDEX('Policy Characteristics'!I:I,MATCH($C404,'Policy Characteristics'!$C:$C,0)))</f>
        <v>% of CO2 captured</v>
      </c>
      <c r="P404" s="340" t="str">
        <f>IF(ISBLANK(INDEX('Policy Characteristics'!J:J,MATCH($C404,'Policy Characteristics'!$C:$C,0))),"",INDEX('Policy Characteristics'!J:J,MATCH($C404,'Policy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340" t="str">
        <f>IF(ISBLANK(INDEX('Policy Characteristics'!K:K,MATCH($C404,'Policy Characteristics'!$C:$C,0))),"",INDEX('Policy Characteristics'!K:K,MATCH($C404,'Policy Characteristics'!$C:$C,0)))</f>
        <v>ccs.html#ccs</v>
      </c>
      <c r="R404" s="340" t="str">
        <f>IF(ISBLANK(INDEX('Policy Characteristics'!L:L,MATCH($C404,'Policy Characteristics'!$C:$C,0))),"",INDEX('Policy Characteristics'!L:L,MATCH($C404,'Policy Characteristics'!$C:$C,0)))</f>
        <v>carbon-capture-and-sequestration.html</v>
      </c>
    </row>
    <row r="405" spans="1:18" x14ac:dyDescent="0.25">
      <c r="A405" s="340" t="str">
        <f>IF(ISBLANK(INDEX('Policy Characteristics'!A:A,MATCH($C405,'Policy Characteristics'!$C:$C,0))),"",INDEX('Policy Characteristics'!A:A,MATCH($C405,'Policy Characteristics'!$C:$C,0)))</f>
        <v>Industry</v>
      </c>
      <c r="B405" s="340" t="str">
        <f>IF(ISBLANK(INDEX('Policy Characteristics'!B:B,MATCH($C405,'Policy Characteristics'!$C:$C,0))),"",INDEX('Policy Characteristics'!B:B,MATCH($C405,'Policy Characteristics'!$C:$C,0)))</f>
        <v>Carbon Capture and Sequestration</v>
      </c>
      <c r="C405" s="344" t="str">
        <f t="shared" si="30"/>
        <v>Industry Sector Fraction of Potential Additional CCS Achieved</v>
      </c>
      <c r="D405" s="272" t="s">
        <v>3203</v>
      </c>
      <c r="E405" s="272" t="s">
        <v>2610</v>
      </c>
      <c r="F405" s="188" t="s">
        <v>3165</v>
      </c>
      <c r="G405" s="53" t="s">
        <v>3154</v>
      </c>
      <c r="H405" s="54">
        <v>937</v>
      </c>
      <c r="I405" s="9" t="s">
        <v>46</v>
      </c>
      <c r="J405" s="342" t="str">
        <f>IF(ISBLANK(INDEX('Policy Characteristics'!D:D,MATCH($C405,'Policy Characteristics'!$C:$C,0))),"",INDEX('Policy Characteristics'!D:D,MATCH($C405,'Policy Characteristics'!$C:$C,0)))</f>
        <v>Industry CCS</v>
      </c>
      <c r="K405" s="340" t="str">
        <f>IF(ISBLANK(INDEX('Policy Characteristics'!E:E,MATCH($C405,'Policy Characteristics'!$C:$C,0))),"",INDEX('Policy Characteristics'!E:E,MATCH($C405,'Policy Characteristics'!$C:$C,0)))</f>
        <v>indst CCS</v>
      </c>
      <c r="L405" s="362">
        <f>IF(ISBLANK(INDEX('Policy Characteristics'!F:F,MATCH($C405,'Policy Characteristics'!$C:$C,0))),"",INDEX('Policy Characteristics'!F:F,MATCH($C405,'Policy Characteristics'!$C:$C,0)))</f>
        <v>0</v>
      </c>
      <c r="M405" s="362">
        <f>IF(ISBLANK(INDEX('Policy Characteristics'!G:G,MATCH($C405,'Policy Characteristics'!$C:$C,0))),"",INDEX('Policy Characteristics'!G:G,MATCH($C405,'Policy Characteristics'!$C:$C,0)))</f>
        <v>1</v>
      </c>
      <c r="N405" s="362">
        <f>IF(ISBLANK(INDEX('Policy Characteristics'!H:H,MATCH($C405,'Policy Characteristics'!$C:$C,0))),"",INDEX('Policy Characteristics'!H:H,MATCH($C405,'Policy Characteristics'!$C:$C,0)))</f>
        <v>0.01</v>
      </c>
      <c r="O405" s="340" t="str">
        <f>IF(ISBLANK(INDEX('Policy Characteristics'!I:I,MATCH($C405,'Policy Characteristics'!$C:$C,0))),"",INDEX('Policy Characteristics'!I:I,MATCH($C405,'Policy Characteristics'!$C:$C,0)))</f>
        <v>% of CO2 captured</v>
      </c>
      <c r="P405" s="340" t="str">
        <f>IF(ISBLANK(INDEX('Policy Characteristics'!J:J,MATCH($C405,'Policy Characteristics'!$C:$C,0))),"",INDEX('Policy Characteristics'!J:J,MATCH($C405,'Policy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340" t="str">
        <f>IF(ISBLANK(INDEX('Policy Characteristics'!K:K,MATCH($C405,'Policy Characteristics'!$C:$C,0))),"",INDEX('Policy Characteristics'!K:K,MATCH($C405,'Policy Characteristics'!$C:$C,0)))</f>
        <v>ccs.html#ccs</v>
      </c>
      <c r="R405" s="340" t="str">
        <f>IF(ISBLANK(INDEX('Policy Characteristics'!L:L,MATCH($C405,'Policy Characteristics'!$C:$C,0))),"",INDEX('Policy Characteristics'!L:L,MATCH($C405,'Policy Characteristics'!$C:$C,0)))</f>
        <v>carbon-capture-and-sequestration.html</v>
      </c>
    </row>
    <row r="406" spans="1:18" ht="45" x14ac:dyDescent="0.25">
      <c r="A406" s="340" t="str">
        <f>IF(ISBLANK(INDEX('Policy Characteristics'!A:A,MATCH($C406,'Policy Characteristics'!$C:$C,0))),"",INDEX('Policy Characteristics'!A:A,MATCH($C406,'Policy Characteristics'!$C:$C,0)))</f>
        <v>Industry</v>
      </c>
      <c r="B406" s="340" t="str">
        <f>IF(ISBLANK(INDEX('Policy Characteristics'!B:B,MATCH($C406,'Policy Characteristics'!$C:$C,0))),"",INDEX('Policy Characteristics'!B:B,MATCH($C406,'Policy Characteristics'!$C:$C,0)))</f>
        <v>Carbon Capture and Sequestration</v>
      </c>
      <c r="C406" s="344" t="str">
        <f t="shared" si="30"/>
        <v>Industry Sector Fraction of Potential Additional CCS Achieved</v>
      </c>
      <c r="D406" s="272" t="s">
        <v>3204</v>
      </c>
      <c r="E406" s="272" t="s">
        <v>3152</v>
      </c>
      <c r="F406" s="188" t="s">
        <v>3166</v>
      </c>
      <c r="G406" s="53" t="s">
        <v>3153</v>
      </c>
      <c r="H406" s="54">
        <v>938</v>
      </c>
      <c r="I406" s="53" t="s">
        <v>45</v>
      </c>
      <c r="J406" s="342" t="str">
        <f>IF(ISBLANK(INDEX('Policy Characteristics'!D:D,MATCH($C406,'Policy Characteristics'!$C:$C,0))),"",INDEX('Policy Characteristics'!D:D,MATCH($C406,'Policy Characteristics'!$C:$C,0)))</f>
        <v>Industry CCS</v>
      </c>
      <c r="K406" s="340" t="str">
        <f>IF(ISBLANK(INDEX('Policy Characteristics'!E:E,MATCH($C406,'Policy Characteristics'!$C:$C,0))),"",INDEX('Policy Characteristics'!E:E,MATCH($C406,'Policy Characteristics'!$C:$C,0)))</f>
        <v>indst CCS</v>
      </c>
      <c r="L406" s="362">
        <f>IF(ISBLANK(INDEX('Policy Characteristics'!F:F,MATCH($C406,'Policy Characteristics'!$C:$C,0))),"",INDEX('Policy Characteristics'!F:F,MATCH($C406,'Policy Characteristics'!$C:$C,0)))</f>
        <v>0</v>
      </c>
      <c r="M406" s="362">
        <f>IF(ISBLANK(INDEX('Policy Characteristics'!G:G,MATCH($C406,'Policy Characteristics'!$C:$C,0))),"",INDEX('Policy Characteristics'!G:G,MATCH($C406,'Policy Characteristics'!$C:$C,0)))</f>
        <v>1</v>
      </c>
      <c r="N406" s="362">
        <f>IF(ISBLANK(INDEX('Policy Characteristics'!H:H,MATCH($C406,'Policy Characteristics'!$C:$C,0))),"",INDEX('Policy Characteristics'!H:H,MATCH($C406,'Policy Characteristics'!$C:$C,0)))</f>
        <v>0.01</v>
      </c>
      <c r="O406" s="340" t="str">
        <f>IF(ISBLANK(INDEX('Policy Characteristics'!I:I,MATCH($C406,'Policy Characteristics'!$C:$C,0))),"",INDEX('Policy Characteristics'!I:I,MATCH($C406,'Policy Characteristics'!$C:$C,0)))</f>
        <v>% of CO2 captured</v>
      </c>
      <c r="P406" s="340" t="str">
        <f>IF(ISBLANK(INDEX('Policy Characteristics'!J:J,MATCH($C406,'Policy Characteristics'!$C:$C,0))),"",INDEX('Policy Characteristics'!J:J,MATCH($C406,'Policy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340" t="str">
        <f>IF(ISBLANK(INDEX('Policy Characteristics'!K:K,MATCH($C406,'Policy Characteristics'!$C:$C,0))),"",INDEX('Policy Characteristics'!K:K,MATCH($C406,'Policy Characteristics'!$C:$C,0)))</f>
        <v>ccs.html#ccs</v>
      </c>
      <c r="R406" s="340" t="str">
        <f>IF(ISBLANK(INDEX('Policy Characteristics'!L:L,MATCH($C406,'Policy Characteristics'!$C:$C,0))),"",INDEX('Policy Characteristics'!L:L,MATCH($C406,'Policy Characteristics'!$C:$C,0)))</f>
        <v>carbon-capture-and-sequestration.html</v>
      </c>
    </row>
    <row r="407" spans="1:18" ht="45" x14ac:dyDescent="0.25">
      <c r="A407" s="340" t="str">
        <f>IF(ISBLANK(INDEX('Policy Characteristics'!A:A,MATCH($C407,'Policy Characteristics'!$C:$C,0))),"",INDEX('Policy Characteristics'!A:A,MATCH($C407,'Policy Characteristics'!$C:$C,0)))</f>
        <v>Industry</v>
      </c>
      <c r="B407" s="340" t="str">
        <f>IF(ISBLANK(INDEX('Policy Characteristics'!B:B,MATCH($C407,'Policy Characteristics'!$C:$C,0))),"",INDEX('Policy Characteristics'!B:B,MATCH($C407,'Policy Characteristics'!$C:$C,0)))</f>
        <v>Carbon Capture and Sequestration</v>
      </c>
      <c r="C407" s="344" t="str">
        <f t="shared" si="30"/>
        <v>Industry Sector Fraction of Potential Additional CCS Achieved</v>
      </c>
      <c r="D407" s="272" t="s">
        <v>3204</v>
      </c>
      <c r="E407" s="272" t="s">
        <v>2610</v>
      </c>
      <c r="F407" s="188" t="s">
        <v>3166</v>
      </c>
      <c r="G407" s="53" t="s">
        <v>3154</v>
      </c>
      <c r="H407" s="54">
        <v>939</v>
      </c>
      <c r="I407" s="9" t="s">
        <v>46</v>
      </c>
      <c r="J407" s="342" t="str">
        <f>IF(ISBLANK(INDEX('Policy Characteristics'!D:D,MATCH($C407,'Policy Characteristics'!$C:$C,0))),"",INDEX('Policy Characteristics'!D:D,MATCH($C407,'Policy Characteristics'!$C:$C,0)))</f>
        <v>Industry CCS</v>
      </c>
      <c r="K407" s="340" t="str">
        <f>IF(ISBLANK(INDEX('Policy Characteristics'!E:E,MATCH($C407,'Policy Characteristics'!$C:$C,0))),"",INDEX('Policy Characteristics'!E:E,MATCH($C407,'Policy Characteristics'!$C:$C,0)))</f>
        <v>indst CCS</v>
      </c>
      <c r="L407" s="362">
        <f>IF(ISBLANK(INDEX('Policy Characteristics'!F:F,MATCH($C407,'Policy Characteristics'!$C:$C,0))),"",INDEX('Policy Characteristics'!F:F,MATCH($C407,'Policy Characteristics'!$C:$C,0)))</f>
        <v>0</v>
      </c>
      <c r="M407" s="362">
        <f>IF(ISBLANK(INDEX('Policy Characteristics'!G:G,MATCH($C407,'Policy Characteristics'!$C:$C,0))),"",INDEX('Policy Characteristics'!G:G,MATCH($C407,'Policy Characteristics'!$C:$C,0)))</f>
        <v>1</v>
      </c>
      <c r="N407" s="362">
        <f>IF(ISBLANK(INDEX('Policy Characteristics'!H:H,MATCH($C407,'Policy Characteristics'!$C:$C,0))),"",INDEX('Policy Characteristics'!H:H,MATCH($C407,'Policy Characteristics'!$C:$C,0)))</f>
        <v>0.01</v>
      </c>
      <c r="O407" s="340" t="str">
        <f>IF(ISBLANK(INDEX('Policy Characteristics'!I:I,MATCH($C407,'Policy Characteristics'!$C:$C,0))),"",INDEX('Policy Characteristics'!I:I,MATCH($C407,'Policy Characteristics'!$C:$C,0)))</f>
        <v>% of CO2 captured</v>
      </c>
      <c r="P407" s="340" t="str">
        <f>IF(ISBLANK(INDEX('Policy Characteristics'!J:J,MATCH($C407,'Policy Characteristics'!$C:$C,0))),"",INDEX('Policy Characteristics'!J:J,MATCH($C407,'Policy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340" t="str">
        <f>IF(ISBLANK(INDEX('Policy Characteristics'!K:K,MATCH($C407,'Policy Characteristics'!$C:$C,0))),"",INDEX('Policy Characteristics'!K:K,MATCH($C407,'Policy Characteristics'!$C:$C,0)))</f>
        <v>ccs.html#ccs</v>
      </c>
      <c r="R407" s="340" t="str">
        <f>IF(ISBLANK(INDEX('Policy Characteristics'!L:L,MATCH($C407,'Policy Characteristics'!$C:$C,0))),"",INDEX('Policy Characteristics'!L:L,MATCH($C407,'Policy Characteristics'!$C:$C,0)))</f>
        <v>carbon-capture-and-sequestration.html</v>
      </c>
    </row>
    <row r="408" spans="1:18" ht="30" x14ac:dyDescent="0.25">
      <c r="A408" s="340" t="str">
        <f>IF(ISBLANK(INDEX('Policy Characteristics'!A:A,MATCH($C408,'Policy Characteristics'!$C:$C,0))),"",INDEX('Policy Characteristics'!A:A,MATCH($C408,'Policy Characteristics'!$C:$C,0)))</f>
        <v>Industry</v>
      </c>
      <c r="B408" s="340" t="str">
        <f>IF(ISBLANK(INDEX('Policy Characteristics'!B:B,MATCH($C408,'Policy Characteristics'!$C:$C,0))),"",INDEX('Policy Characteristics'!B:B,MATCH($C408,'Policy Characteristics'!$C:$C,0)))</f>
        <v>Carbon Capture and Sequestration</v>
      </c>
      <c r="C408" s="344" t="str">
        <f t="shared" si="30"/>
        <v>Industry Sector Fraction of Potential Additional CCS Achieved</v>
      </c>
      <c r="D408" s="272" t="s">
        <v>3205</v>
      </c>
      <c r="E408" s="272" t="s">
        <v>3152</v>
      </c>
      <c r="F408" s="188" t="s">
        <v>3167</v>
      </c>
      <c r="G408" s="53" t="s">
        <v>3153</v>
      </c>
      <c r="H408" s="54">
        <v>940</v>
      </c>
      <c r="I408" s="53" t="s">
        <v>45</v>
      </c>
      <c r="J408" s="342" t="str">
        <f>IF(ISBLANK(INDEX('Policy Characteristics'!D:D,MATCH($C408,'Policy Characteristics'!$C:$C,0))),"",INDEX('Policy Characteristics'!D:D,MATCH($C408,'Policy Characteristics'!$C:$C,0)))</f>
        <v>Industry CCS</v>
      </c>
      <c r="K408" s="340" t="str">
        <f>IF(ISBLANK(INDEX('Policy Characteristics'!E:E,MATCH($C408,'Policy Characteristics'!$C:$C,0))),"",INDEX('Policy Characteristics'!E:E,MATCH($C408,'Policy Characteristics'!$C:$C,0)))</f>
        <v>indst CCS</v>
      </c>
      <c r="L408" s="362">
        <f>IF(ISBLANK(INDEX('Policy Characteristics'!F:F,MATCH($C408,'Policy Characteristics'!$C:$C,0))),"",INDEX('Policy Characteristics'!F:F,MATCH($C408,'Policy Characteristics'!$C:$C,0)))</f>
        <v>0</v>
      </c>
      <c r="M408" s="362">
        <f>IF(ISBLANK(INDEX('Policy Characteristics'!G:G,MATCH($C408,'Policy Characteristics'!$C:$C,0))),"",INDEX('Policy Characteristics'!G:G,MATCH($C408,'Policy Characteristics'!$C:$C,0)))</f>
        <v>1</v>
      </c>
      <c r="N408" s="362">
        <f>IF(ISBLANK(INDEX('Policy Characteristics'!H:H,MATCH($C408,'Policy Characteristics'!$C:$C,0))),"",INDEX('Policy Characteristics'!H:H,MATCH($C408,'Policy Characteristics'!$C:$C,0)))</f>
        <v>0.01</v>
      </c>
      <c r="O408" s="340" t="str">
        <f>IF(ISBLANK(INDEX('Policy Characteristics'!I:I,MATCH($C408,'Policy Characteristics'!$C:$C,0))),"",INDEX('Policy Characteristics'!I:I,MATCH($C408,'Policy Characteristics'!$C:$C,0)))</f>
        <v>% of CO2 captured</v>
      </c>
      <c r="P408" s="340" t="str">
        <f>IF(ISBLANK(INDEX('Policy Characteristics'!J:J,MATCH($C408,'Policy Characteristics'!$C:$C,0))),"",INDEX('Policy Characteristics'!J:J,MATCH($C408,'Policy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340" t="str">
        <f>IF(ISBLANK(INDEX('Policy Characteristics'!K:K,MATCH($C408,'Policy Characteristics'!$C:$C,0))),"",INDEX('Policy Characteristics'!K:K,MATCH($C408,'Policy Characteristics'!$C:$C,0)))</f>
        <v>ccs.html#ccs</v>
      </c>
      <c r="R408" s="340" t="str">
        <f>IF(ISBLANK(INDEX('Policy Characteristics'!L:L,MATCH($C408,'Policy Characteristics'!$C:$C,0))),"",INDEX('Policy Characteristics'!L:L,MATCH($C408,'Policy Characteristics'!$C:$C,0)))</f>
        <v>carbon-capture-and-sequestration.html</v>
      </c>
    </row>
    <row r="409" spans="1:18" ht="30" x14ac:dyDescent="0.25">
      <c r="A409" s="340" t="str">
        <f>IF(ISBLANK(INDEX('Policy Characteristics'!A:A,MATCH($C409,'Policy Characteristics'!$C:$C,0))),"",INDEX('Policy Characteristics'!A:A,MATCH($C409,'Policy Characteristics'!$C:$C,0)))</f>
        <v>Industry</v>
      </c>
      <c r="B409" s="340" t="str">
        <f>IF(ISBLANK(INDEX('Policy Characteristics'!B:B,MATCH($C409,'Policy Characteristics'!$C:$C,0))),"",INDEX('Policy Characteristics'!B:B,MATCH($C409,'Policy Characteristics'!$C:$C,0)))</f>
        <v>Carbon Capture and Sequestration</v>
      </c>
      <c r="C409" s="344" t="str">
        <f t="shared" si="30"/>
        <v>Industry Sector Fraction of Potential Additional CCS Achieved</v>
      </c>
      <c r="D409" s="272" t="s">
        <v>3205</v>
      </c>
      <c r="E409" s="272" t="s">
        <v>2610</v>
      </c>
      <c r="F409" s="188" t="s">
        <v>3167</v>
      </c>
      <c r="G409" s="53" t="s">
        <v>3154</v>
      </c>
      <c r="H409" s="54">
        <v>941</v>
      </c>
      <c r="I409" s="9" t="s">
        <v>46</v>
      </c>
      <c r="J409" s="342" t="str">
        <f>IF(ISBLANK(INDEX('Policy Characteristics'!D:D,MATCH($C409,'Policy Characteristics'!$C:$C,0))),"",INDEX('Policy Characteristics'!D:D,MATCH($C409,'Policy Characteristics'!$C:$C,0)))</f>
        <v>Industry CCS</v>
      </c>
      <c r="K409" s="340" t="str">
        <f>IF(ISBLANK(INDEX('Policy Characteristics'!E:E,MATCH($C409,'Policy Characteristics'!$C:$C,0))),"",INDEX('Policy Characteristics'!E:E,MATCH($C409,'Policy Characteristics'!$C:$C,0)))</f>
        <v>indst CCS</v>
      </c>
      <c r="L409" s="362">
        <f>IF(ISBLANK(INDEX('Policy Characteristics'!F:F,MATCH($C409,'Policy Characteristics'!$C:$C,0))),"",INDEX('Policy Characteristics'!F:F,MATCH($C409,'Policy Characteristics'!$C:$C,0)))</f>
        <v>0</v>
      </c>
      <c r="M409" s="362">
        <f>IF(ISBLANK(INDEX('Policy Characteristics'!G:G,MATCH($C409,'Policy Characteristics'!$C:$C,0))),"",INDEX('Policy Characteristics'!G:G,MATCH($C409,'Policy Characteristics'!$C:$C,0)))</f>
        <v>1</v>
      </c>
      <c r="N409" s="362">
        <f>IF(ISBLANK(INDEX('Policy Characteristics'!H:H,MATCH($C409,'Policy Characteristics'!$C:$C,0))),"",INDEX('Policy Characteristics'!H:H,MATCH($C409,'Policy Characteristics'!$C:$C,0)))</f>
        <v>0.01</v>
      </c>
      <c r="O409" s="340" t="str">
        <f>IF(ISBLANK(INDEX('Policy Characteristics'!I:I,MATCH($C409,'Policy Characteristics'!$C:$C,0))),"",INDEX('Policy Characteristics'!I:I,MATCH($C409,'Policy Characteristics'!$C:$C,0)))</f>
        <v>% of CO2 captured</v>
      </c>
      <c r="P409" s="340" t="str">
        <f>IF(ISBLANK(INDEX('Policy Characteristics'!J:J,MATCH($C409,'Policy Characteristics'!$C:$C,0))),"",INDEX('Policy Characteristics'!J:J,MATCH($C409,'Policy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340" t="str">
        <f>IF(ISBLANK(INDEX('Policy Characteristics'!K:K,MATCH($C409,'Policy Characteristics'!$C:$C,0))),"",INDEX('Policy Characteristics'!K:K,MATCH($C409,'Policy Characteristics'!$C:$C,0)))</f>
        <v>ccs.html#ccs</v>
      </c>
      <c r="R409" s="340" t="str">
        <f>IF(ISBLANK(INDEX('Policy Characteristics'!L:L,MATCH($C409,'Policy Characteristics'!$C:$C,0))),"",INDEX('Policy Characteristics'!L:L,MATCH($C409,'Policy Characteristics'!$C:$C,0)))</f>
        <v>carbon-capture-and-sequestration.html</v>
      </c>
    </row>
    <row r="410" spans="1:18" ht="45" x14ac:dyDescent="0.25">
      <c r="A410" s="340" t="str">
        <f>IF(ISBLANK(INDEX('Policy Characteristics'!A:A,MATCH($C410,'Policy Characteristics'!$C:$C,0))),"",INDEX('Policy Characteristics'!A:A,MATCH($C410,'Policy Characteristics'!$C:$C,0)))</f>
        <v>Industry</v>
      </c>
      <c r="B410" s="340" t="str">
        <f>IF(ISBLANK(INDEX('Policy Characteristics'!B:B,MATCH($C410,'Policy Characteristics'!$C:$C,0))),"",INDEX('Policy Characteristics'!B:B,MATCH($C410,'Policy Characteristics'!$C:$C,0)))</f>
        <v>Carbon Capture and Sequestration</v>
      </c>
      <c r="C410" s="344" t="str">
        <f t="shared" si="30"/>
        <v>Industry Sector Fraction of Potential Additional CCS Achieved</v>
      </c>
      <c r="D410" s="272" t="s">
        <v>3206</v>
      </c>
      <c r="E410" s="272" t="s">
        <v>3152</v>
      </c>
      <c r="F410" s="188" t="s">
        <v>3168</v>
      </c>
      <c r="G410" s="53" t="s">
        <v>3153</v>
      </c>
      <c r="H410" s="54">
        <v>942</v>
      </c>
      <c r="I410" s="53" t="s">
        <v>45</v>
      </c>
      <c r="J410" s="342" t="str">
        <f>IF(ISBLANK(INDEX('Policy Characteristics'!D:D,MATCH($C410,'Policy Characteristics'!$C:$C,0))),"",INDEX('Policy Characteristics'!D:D,MATCH($C410,'Policy Characteristics'!$C:$C,0)))</f>
        <v>Industry CCS</v>
      </c>
      <c r="K410" s="340" t="str">
        <f>IF(ISBLANK(INDEX('Policy Characteristics'!E:E,MATCH($C410,'Policy Characteristics'!$C:$C,0))),"",INDEX('Policy Characteristics'!E:E,MATCH($C410,'Policy Characteristics'!$C:$C,0)))</f>
        <v>indst CCS</v>
      </c>
      <c r="L410" s="362">
        <f>IF(ISBLANK(INDEX('Policy Characteristics'!F:F,MATCH($C410,'Policy Characteristics'!$C:$C,0))),"",INDEX('Policy Characteristics'!F:F,MATCH($C410,'Policy Characteristics'!$C:$C,0)))</f>
        <v>0</v>
      </c>
      <c r="M410" s="362">
        <f>IF(ISBLANK(INDEX('Policy Characteristics'!G:G,MATCH($C410,'Policy Characteristics'!$C:$C,0))),"",INDEX('Policy Characteristics'!G:G,MATCH($C410,'Policy Characteristics'!$C:$C,0)))</f>
        <v>1</v>
      </c>
      <c r="N410" s="362">
        <f>IF(ISBLANK(INDEX('Policy Characteristics'!H:H,MATCH($C410,'Policy Characteristics'!$C:$C,0))),"",INDEX('Policy Characteristics'!H:H,MATCH($C410,'Policy Characteristics'!$C:$C,0)))</f>
        <v>0.01</v>
      </c>
      <c r="O410" s="340" t="str">
        <f>IF(ISBLANK(INDEX('Policy Characteristics'!I:I,MATCH($C410,'Policy Characteristics'!$C:$C,0))),"",INDEX('Policy Characteristics'!I:I,MATCH($C410,'Policy Characteristics'!$C:$C,0)))</f>
        <v>% of CO2 captured</v>
      </c>
      <c r="P410" s="340" t="str">
        <f>IF(ISBLANK(INDEX('Policy Characteristics'!J:J,MATCH($C410,'Policy Characteristics'!$C:$C,0))),"",INDEX('Policy Characteristics'!J:J,MATCH($C410,'Policy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340" t="str">
        <f>IF(ISBLANK(INDEX('Policy Characteristics'!K:K,MATCH($C410,'Policy Characteristics'!$C:$C,0))),"",INDEX('Policy Characteristics'!K:K,MATCH($C410,'Policy Characteristics'!$C:$C,0)))</f>
        <v>ccs.html#ccs</v>
      </c>
      <c r="R410" s="340" t="str">
        <f>IF(ISBLANK(INDEX('Policy Characteristics'!L:L,MATCH($C410,'Policy Characteristics'!$C:$C,0))),"",INDEX('Policy Characteristics'!L:L,MATCH($C410,'Policy Characteristics'!$C:$C,0)))</f>
        <v>carbon-capture-and-sequestration.html</v>
      </c>
    </row>
    <row r="411" spans="1:18" ht="45" x14ac:dyDescent="0.25">
      <c r="A411" s="340" t="str">
        <f>IF(ISBLANK(INDEX('Policy Characteristics'!A:A,MATCH($C411,'Policy Characteristics'!$C:$C,0))),"",INDEX('Policy Characteristics'!A:A,MATCH($C411,'Policy Characteristics'!$C:$C,0)))</f>
        <v>Industry</v>
      </c>
      <c r="B411" s="340" t="str">
        <f>IF(ISBLANK(INDEX('Policy Characteristics'!B:B,MATCH($C411,'Policy Characteristics'!$C:$C,0))),"",INDEX('Policy Characteristics'!B:B,MATCH($C411,'Policy Characteristics'!$C:$C,0)))</f>
        <v>Carbon Capture and Sequestration</v>
      </c>
      <c r="C411" s="344" t="str">
        <f t="shared" si="30"/>
        <v>Industry Sector Fraction of Potential Additional CCS Achieved</v>
      </c>
      <c r="D411" s="272" t="s">
        <v>3206</v>
      </c>
      <c r="E411" s="272" t="s">
        <v>2610</v>
      </c>
      <c r="F411" s="188" t="s">
        <v>3168</v>
      </c>
      <c r="G411" s="53" t="s">
        <v>3154</v>
      </c>
      <c r="H411" s="54">
        <v>943</v>
      </c>
      <c r="I411" s="9" t="s">
        <v>46</v>
      </c>
      <c r="J411" s="342" t="str">
        <f>IF(ISBLANK(INDEX('Policy Characteristics'!D:D,MATCH($C411,'Policy Characteristics'!$C:$C,0))),"",INDEX('Policy Characteristics'!D:D,MATCH($C411,'Policy Characteristics'!$C:$C,0)))</f>
        <v>Industry CCS</v>
      </c>
      <c r="K411" s="340" t="str">
        <f>IF(ISBLANK(INDEX('Policy Characteristics'!E:E,MATCH($C411,'Policy Characteristics'!$C:$C,0))),"",INDEX('Policy Characteristics'!E:E,MATCH($C411,'Policy Characteristics'!$C:$C,0)))</f>
        <v>indst CCS</v>
      </c>
      <c r="L411" s="362">
        <f>IF(ISBLANK(INDEX('Policy Characteristics'!F:F,MATCH($C411,'Policy Characteristics'!$C:$C,0))),"",INDEX('Policy Characteristics'!F:F,MATCH($C411,'Policy Characteristics'!$C:$C,0)))</f>
        <v>0</v>
      </c>
      <c r="M411" s="362">
        <f>IF(ISBLANK(INDEX('Policy Characteristics'!G:G,MATCH($C411,'Policy Characteristics'!$C:$C,0))),"",INDEX('Policy Characteristics'!G:G,MATCH($C411,'Policy Characteristics'!$C:$C,0)))</f>
        <v>1</v>
      </c>
      <c r="N411" s="362">
        <f>IF(ISBLANK(INDEX('Policy Characteristics'!H:H,MATCH($C411,'Policy Characteristics'!$C:$C,0))),"",INDEX('Policy Characteristics'!H:H,MATCH($C411,'Policy Characteristics'!$C:$C,0)))</f>
        <v>0.01</v>
      </c>
      <c r="O411" s="340" t="str">
        <f>IF(ISBLANK(INDEX('Policy Characteristics'!I:I,MATCH($C411,'Policy Characteristics'!$C:$C,0))),"",INDEX('Policy Characteristics'!I:I,MATCH($C411,'Policy Characteristics'!$C:$C,0)))</f>
        <v>% of CO2 captured</v>
      </c>
      <c r="P411" s="340" t="str">
        <f>IF(ISBLANK(INDEX('Policy Characteristics'!J:J,MATCH($C411,'Policy Characteristics'!$C:$C,0))),"",INDEX('Policy Characteristics'!J:J,MATCH($C411,'Policy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340" t="str">
        <f>IF(ISBLANK(INDEX('Policy Characteristics'!K:K,MATCH($C411,'Policy Characteristics'!$C:$C,0))),"",INDEX('Policy Characteristics'!K:K,MATCH($C411,'Policy Characteristics'!$C:$C,0)))</f>
        <v>ccs.html#ccs</v>
      </c>
      <c r="R411" s="340" t="str">
        <f>IF(ISBLANK(INDEX('Policy Characteristics'!L:L,MATCH($C411,'Policy Characteristics'!$C:$C,0))),"",INDEX('Policy Characteristics'!L:L,MATCH($C411,'Policy Characteristics'!$C:$C,0)))</f>
        <v>carbon-capture-and-sequestration.html</v>
      </c>
    </row>
    <row r="412" spans="1:18" ht="30" x14ac:dyDescent="0.25">
      <c r="A412" s="340" t="str">
        <f>IF(ISBLANK(INDEX('Policy Characteristics'!A:A,MATCH($C412,'Policy Characteristics'!$C:$C,0))),"",INDEX('Policy Characteristics'!A:A,MATCH($C412,'Policy Characteristics'!$C:$C,0)))</f>
        <v>Industry</v>
      </c>
      <c r="B412" s="340" t="str">
        <f>IF(ISBLANK(INDEX('Policy Characteristics'!B:B,MATCH($C412,'Policy Characteristics'!$C:$C,0))),"",INDEX('Policy Characteristics'!B:B,MATCH($C412,'Policy Characteristics'!$C:$C,0)))</f>
        <v>Carbon Capture and Sequestration</v>
      </c>
      <c r="C412" s="344" t="str">
        <f t="shared" si="30"/>
        <v>Industry Sector Fraction of Potential Additional CCS Achieved</v>
      </c>
      <c r="D412" s="272" t="s">
        <v>3207</v>
      </c>
      <c r="E412" s="272" t="s">
        <v>3152</v>
      </c>
      <c r="F412" s="188" t="s">
        <v>3169</v>
      </c>
      <c r="G412" s="53" t="s">
        <v>3153</v>
      </c>
      <c r="H412" s="54">
        <v>944</v>
      </c>
      <c r="I412" s="53" t="s">
        <v>45</v>
      </c>
      <c r="J412" s="342" t="str">
        <f>IF(ISBLANK(INDEX('Policy Characteristics'!D:D,MATCH($C412,'Policy Characteristics'!$C:$C,0))),"",INDEX('Policy Characteristics'!D:D,MATCH($C412,'Policy Characteristics'!$C:$C,0)))</f>
        <v>Industry CCS</v>
      </c>
      <c r="K412" s="340" t="str">
        <f>IF(ISBLANK(INDEX('Policy Characteristics'!E:E,MATCH($C412,'Policy Characteristics'!$C:$C,0))),"",INDEX('Policy Characteristics'!E:E,MATCH($C412,'Policy Characteristics'!$C:$C,0)))</f>
        <v>indst CCS</v>
      </c>
      <c r="L412" s="362">
        <f>IF(ISBLANK(INDEX('Policy Characteristics'!F:F,MATCH($C412,'Policy Characteristics'!$C:$C,0))),"",INDEX('Policy Characteristics'!F:F,MATCH($C412,'Policy Characteristics'!$C:$C,0)))</f>
        <v>0</v>
      </c>
      <c r="M412" s="362">
        <f>IF(ISBLANK(INDEX('Policy Characteristics'!G:G,MATCH($C412,'Policy Characteristics'!$C:$C,0))),"",INDEX('Policy Characteristics'!G:G,MATCH($C412,'Policy Characteristics'!$C:$C,0)))</f>
        <v>1</v>
      </c>
      <c r="N412" s="362">
        <f>IF(ISBLANK(INDEX('Policy Characteristics'!H:H,MATCH($C412,'Policy Characteristics'!$C:$C,0))),"",INDEX('Policy Characteristics'!H:H,MATCH($C412,'Policy Characteristics'!$C:$C,0)))</f>
        <v>0.01</v>
      </c>
      <c r="O412" s="340" t="str">
        <f>IF(ISBLANK(INDEX('Policy Characteristics'!I:I,MATCH($C412,'Policy Characteristics'!$C:$C,0))),"",INDEX('Policy Characteristics'!I:I,MATCH($C412,'Policy Characteristics'!$C:$C,0)))</f>
        <v>% of CO2 captured</v>
      </c>
      <c r="P412" s="340" t="str">
        <f>IF(ISBLANK(INDEX('Policy Characteristics'!J:J,MATCH($C412,'Policy Characteristics'!$C:$C,0))),"",INDEX('Policy Characteristics'!J:J,MATCH($C412,'Policy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340" t="str">
        <f>IF(ISBLANK(INDEX('Policy Characteristics'!K:K,MATCH($C412,'Policy Characteristics'!$C:$C,0))),"",INDEX('Policy Characteristics'!K:K,MATCH($C412,'Policy Characteristics'!$C:$C,0)))</f>
        <v>ccs.html#ccs</v>
      </c>
      <c r="R412" s="340" t="str">
        <f>IF(ISBLANK(INDEX('Policy Characteristics'!L:L,MATCH($C412,'Policy Characteristics'!$C:$C,0))),"",INDEX('Policy Characteristics'!L:L,MATCH($C412,'Policy Characteristics'!$C:$C,0)))</f>
        <v>carbon-capture-and-sequestration.html</v>
      </c>
    </row>
    <row r="413" spans="1:18" x14ac:dyDescent="0.25">
      <c r="A413" s="340" t="str">
        <f>IF(ISBLANK(INDEX('Policy Characteristics'!A:A,MATCH($C413,'Policy Characteristics'!$C:$C,0))),"",INDEX('Policy Characteristics'!A:A,MATCH($C413,'Policy Characteristics'!$C:$C,0)))</f>
        <v>Industry</v>
      </c>
      <c r="B413" s="340" t="str">
        <f>IF(ISBLANK(INDEX('Policy Characteristics'!B:B,MATCH($C413,'Policy Characteristics'!$C:$C,0))),"",INDEX('Policy Characteristics'!B:B,MATCH($C413,'Policy Characteristics'!$C:$C,0)))</f>
        <v>Carbon Capture and Sequestration</v>
      </c>
      <c r="C413" s="344" t="str">
        <f t="shared" si="30"/>
        <v>Industry Sector Fraction of Potential Additional CCS Achieved</v>
      </c>
      <c r="D413" s="272" t="s">
        <v>3207</v>
      </c>
      <c r="E413" s="272" t="s">
        <v>2610</v>
      </c>
      <c r="F413" s="188" t="s">
        <v>3169</v>
      </c>
      <c r="G413" s="53" t="s">
        <v>3154</v>
      </c>
      <c r="H413" s="54">
        <v>945</v>
      </c>
      <c r="I413" s="9" t="s">
        <v>46</v>
      </c>
      <c r="J413" s="342" t="str">
        <f>IF(ISBLANK(INDEX('Policy Characteristics'!D:D,MATCH($C413,'Policy Characteristics'!$C:$C,0))),"",INDEX('Policy Characteristics'!D:D,MATCH($C413,'Policy Characteristics'!$C:$C,0)))</f>
        <v>Industry CCS</v>
      </c>
      <c r="K413" s="340" t="str">
        <f>IF(ISBLANK(INDEX('Policy Characteristics'!E:E,MATCH($C413,'Policy Characteristics'!$C:$C,0))),"",INDEX('Policy Characteristics'!E:E,MATCH($C413,'Policy Characteristics'!$C:$C,0)))</f>
        <v>indst CCS</v>
      </c>
      <c r="L413" s="362">
        <f>IF(ISBLANK(INDEX('Policy Characteristics'!F:F,MATCH($C413,'Policy Characteristics'!$C:$C,0))),"",INDEX('Policy Characteristics'!F:F,MATCH($C413,'Policy Characteristics'!$C:$C,0)))</f>
        <v>0</v>
      </c>
      <c r="M413" s="362">
        <f>IF(ISBLANK(INDEX('Policy Characteristics'!G:G,MATCH($C413,'Policy Characteristics'!$C:$C,0))),"",INDEX('Policy Characteristics'!G:G,MATCH($C413,'Policy Characteristics'!$C:$C,0)))</f>
        <v>1</v>
      </c>
      <c r="N413" s="362">
        <f>IF(ISBLANK(INDEX('Policy Characteristics'!H:H,MATCH($C413,'Policy Characteristics'!$C:$C,0))),"",INDEX('Policy Characteristics'!H:H,MATCH($C413,'Policy Characteristics'!$C:$C,0)))</f>
        <v>0.01</v>
      </c>
      <c r="O413" s="340" t="str">
        <f>IF(ISBLANK(INDEX('Policy Characteristics'!I:I,MATCH($C413,'Policy Characteristics'!$C:$C,0))),"",INDEX('Policy Characteristics'!I:I,MATCH($C413,'Policy Characteristics'!$C:$C,0)))</f>
        <v>% of CO2 captured</v>
      </c>
      <c r="P413" s="340" t="str">
        <f>IF(ISBLANK(INDEX('Policy Characteristics'!J:J,MATCH($C413,'Policy Characteristics'!$C:$C,0))),"",INDEX('Policy Characteristics'!J:J,MATCH($C413,'Policy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340" t="str">
        <f>IF(ISBLANK(INDEX('Policy Characteristics'!K:K,MATCH($C413,'Policy Characteristics'!$C:$C,0))),"",INDEX('Policy Characteristics'!K:K,MATCH($C413,'Policy Characteristics'!$C:$C,0)))</f>
        <v>ccs.html#ccs</v>
      </c>
      <c r="R413" s="340" t="str">
        <f>IF(ISBLANK(INDEX('Policy Characteristics'!L:L,MATCH($C413,'Policy Characteristics'!$C:$C,0))),"",INDEX('Policy Characteristics'!L:L,MATCH($C413,'Policy Characteristics'!$C:$C,0)))</f>
        <v>carbon-capture-and-sequestration.html</v>
      </c>
    </row>
    <row r="414" spans="1:18" ht="30" x14ac:dyDescent="0.25">
      <c r="A414" s="340" t="str">
        <f>IF(ISBLANK(INDEX('Policy Characteristics'!A:A,MATCH($C414,'Policy Characteristics'!$C:$C,0))),"",INDEX('Policy Characteristics'!A:A,MATCH($C414,'Policy Characteristics'!$C:$C,0)))</f>
        <v>Industry</v>
      </c>
      <c r="B414" s="340" t="str">
        <f>IF(ISBLANK(INDEX('Policy Characteristics'!B:B,MATCH($C414,'Policy Characteristics'!$C:$C,0))),"",INDEX('Policy Characteristics'!B:B,MATCH($C414,'Policy Characteristics'!$C:$C,0)))</f>
        <v>Carbon Capture and Sequestration</v>
      </c>
      <c r="C414" s="344" t="str">
        <f t="shared" si="30"/>
        <v>Industry Sector Fraction of Potential Additional CCS Achieved</v>
      </c>
      <c r="D414" s="272" t="s">
        <v>3208</v>
      </c>
      <c r="E414" s="272" t="s">
        <v>3152</v>
      </c>
      <c r="F414" s="188" t="s">
        <v>3170</v>
      </c>
      <c r="G414" s="53" t="s">
        <v>3153</v>
      </c>
      <c r="H414" s="54">
        <v>946</v>
      </c>
      <c r="I414" s="53" t="s">
        <v>45</v>
      </c>
      <c r="J414" s="342" t="str">
        <f>IF(ISBLANK(INDEX('Policy Characteristics'!D:D,MATCH($C414,'Policy Characteristics'!$C:$C,0))),"",INDEX('Policy Characteristics'!D:D,MATCH($C414,'Policy Characteristics'!$C:$C,0)))</f>
        <v>Industry CCS</v>
      </c>
      <c r="K414" s="340" t="str">
        <f>IF(ISBLANK(INDEX('Policy Characteristics'!E:E,MATCH($C414,'Policy Characteristics'!$C:$C,0))),"",INDEX('Policy Characteristics'!E:E,MATCH($C414,'Policy Characteristics'!$C:$C,0)))</f>
        <v>indst CCS</v>
      </c>
      <c r="L414" s="362">
        <f>IF(ISBLANK(INDEX('Policy Characteristics'!F:F,MATCH($C414,'Policy Characteristics'!$C:$C,0))),"",INDEX('Policy Characteristics'!F:F,MATCH($C414,'Policy Characteristics'!$C:$C,0)))</f>
        <v>0</v>
      </c>
      <c r="M414" s="362">
        <f>IF(ISBLANK(INDEX('Policy Characteristics'!G:G,MATCH($C414,'Policy Characteristics'!$C:$C,0))),"",INDEX('Policy Characteristics'!G:G,MATCH($C414,'Policy Characteristics'!$C:$C,0)))</f>
        <v>1</v>
      </c>
      <c r="N414" s="362">
        <f>IF(ISBLANK(INDEX('Policy Characteristics'!H:H,MATCH($C414,'Policy Characteristics'!$C:$C,0))),"",INDEX('Policy Characteristics'!H:H,MATCH($C414,'Policy Characteristics'!$C:$C,0)))</f>
        <v>0.01</v>
      </c>
      <c r="O414" s="340" t="str">
        <f>IF(ISBLANK(INDEX('Policy Characteristics'!I:I,MATCH($C414,'Policy Characteristics'!$C:$C,0))),"",INDEX('Policy Characteristics'!I:I,MATCH($C414,'Policy Characteristics'!$C:$C,0)))</f>
        <v>% of CO2 captured</v>
      </c>
      <c r="P414" s="340" t="str">
        <f>IF(ISBLANK(INDEX('Policy Characteristics'!J:J,MATCH($C414,'Policy Characteristics'!$C:$C,0))),"",INDEX('Policy Characteristics'!J:J,MATCH($C414,'Policy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40" t="str">
        <f>IF(ISBLANK(INDEX('Policy Characteristics'!K:K,MATCH($C414,'Policy Characteristics'!$C:$C,0))),"",INDEX('Policy Characteristics'!K:K,MATCH($C414,'Policy Characteristics'!$C:$C,0)))</f>
        <v>ccs.html#ccs</v>
      </c>
      <c r="R414" s="340" t="str">
        <f>IF(ISBLANK(INDEX('Policy Characteristics'!L:L,MATCH($C414,'Policy Characteristics'!$C:$C,0))),"",INDEX('Policy Characteristics'!L:L,MATCH($C414,'Policy Characteristics'!$C:$C,0)))</f>
        <v>carbon-capture-and-sequestration.html</v>
      </c>
    </row>
    <row r="415" spans="1:18" x14ac:dyDescent="0.25">
      <c r="A415" s="340" t="str">
        <f>IF(ISBLANK(INDEX('Policy Characteristics'!A:A,MATCH($C415,'Policy Characteristics'!$C:$C,0))),"",INDEX('Policy Characteristics'!A:A,MATCH($C415,'Policy Characteristics'!$C:$C,0)))</f>
        <v>Industry</v>
      </c>
      <c r="B415" s="340" t="str">
        <f>IF(ISBLANK(INDEX('Policy Characteristics'!B:B,MATCH($C415,'Policy Characteristics'!$C:$C,0))),"",INDEX('Policy Characteristics'!B:B,MATCH($C415,'Policy Characteristics'!$C:$C,0)))</f>
        <v>Carbon Capture and Sequestration</v>
      </c>
      <c r="C415" s="344" t="str">
        <f t="shared" si="30"/>
        <v>Industry Sector Fraction of Potential Additional CCS Achieved</v>
      </c>
      <c r="D415" s="272" t="s">
        <v>3208</v>
      </c>
      <c r="E415" s="272" t="s">
        <v>2610</v>
      </c>
      <c r="F415" s="188" t="s">
        <v>3170</v>
      </c>
      <c r="G415" s="53" t="s">
        <v>3154</v>
      </c>
      <c r="H415" s="54">
        <v>947</v>
      </c>
      <c r="I415" s="9" t="s">
        <v>46</v>
      </c>
      <c r="J415" s="342" t="str">
        <f>IF(ISBLANK(INDEX('Policy Characteristics'!D:D,MATCH($C415,'Policy Characteristics'!$C:$C,0))),"",INDEX('Policy Characteristics'!D:D,MATCH($C415,'Policy Characteristics'!$C:$C,0)))</f>
        <v>Industry CCS</v>
      </c>
      <c r="K415" s="340" t="str">
        <f>IF(ISBLANK(INDEX('Policy Characteristics'!E:E,MATCH($C415,'Policy Characteristics'!$C:$C,0))),"",INDEX('Policy Characteristics'!E:E,MATCH($C415,'Policy Characteristics'!$C:$C,0)))</f>
        <v>indst CCS</v>
      </c>
      <c r="L415" s="362">
        <f>IF(ISBLANK(INDEX('Policy Characteristics'!F:F,MATCH($C415,'Policy Characteristics'!$C:$C,0))),"",INDEX('Policy Characteristics'!F:F,MATCH($C415,'Policy Characteristics'!$C:$C,0)))</f>
        <v>0</v>
      </c>
      <c r="M415" s="362">
        <f>IF(ISBLANK(INDEX('Policy Characteristics'!G:G,MATCH($C415,'Policy Characteristics'!$C:$C,0))),"",INDEX('Policy Characteristics'!G:G,MATCH($C415,'Policy Characteristics'!$C:$C,0)))</f>
        <v>1</v>
      </c>
      <c r="N415" s="362">
        <f>IF(ISBLANK(INDEX('Policy Characteristics'!H:H,MATCH($C415,'Policy Characteristics'!$C:$C,0))),"",INDEX('Policy Characteristics'!H:H,MATCH($C415,'Policy Characteristics'!$C:$C,0)))</f>
        <v>0.01</v>
      </c>
      <c r="O415" s="340" t="str">
        <f>IF(ISBLANK(INDEX('Policy Characteristics'!I:I,MATCH($C415,'Policy Characteristics'!$C:$C,0))),"",INDEX('Policy Characteristics'!I:I,MATCH($C415,'Policy Characteristics'!$C:$C,0)))</f>
        <v>% of CO2 captured</v>
      </c>
      <c r="P415" s="340" t="str">
        <f>IF(ISBLANK(INDEX('Policy Characteristics'!J:J,MATCH($C415,'Policy Characteristics'!$C:$C,0))),"",INDEX('Policy Characteristics'!J:J,MATCH($C415,'Policy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40" t="str">
        <f>IF(ISBLANK(INDEX('Policy Characteristics'!K:K,MATCH($C415,'Policy Characteristics'!$C:$C,0))),"",INDEX('Policy Characteristics'!K:K,MATCH($C415,'Policy Characteristics'!$C:$C,0)))</f>
        <v>ccs.html#ccs</v>
      </c>
      <c r="R415" s="340" t="str">
        <f>IF(ISBLANK(INDEX('Policy Characteristics'!L:L,MATCH($C415,'Policy Characteristics'!$C:$C,0))),"",INDEX('Policy Characteristics'!L:L,MATCH($C415,'Policy Characteristics'!$C:$C,0)))</f>
        <v>carbon-capture-and-sequestration.html</v>
      </c>
    </row>
    <row r="416" spans="1:18" ht="30" x14ac:dyDescent="0.25">
      <c r="A416" s="340" t="str">
        <f>IF(ISBLANK(INDEX('Policy Characteristics'!A:A,MATCH($C416,'Policy Characteristics'!$C:$C,0))),"",INDEX('Policy Characteristics'!A:A,MATCH($C416,'Policy Characteristics'!$C:$C,0)))</f>
        <v>Industry</v>
      </c>
      <c r="B416" s="340" t="str">
        <f>IF(ISBLANK(INDEX('Policy Characteristics'!B:B,MATCH($C416,'Policy Characteristics'!$C:$C,0))),"",INDEX('Policy Characteristics'!B:B,MATCH($C416,'Policy Characteristics'!$C:$C,0)))</f>
        <v>Carbon Capture and Sequestration</v>
      </c>
      <c r="C416" s="344" t="str">
        <f t="shared" si="30"/>
        <v>Industry Sector Fraction of Potential Additional CCS Achieved</v>
      </c>
      <c r="D416" s="272" t="s">
        <v>3209</v>
      </c>
      <c r="E416" s="272" t="s">
        <v>3152</v>
      </c>
      <c r="F416" s="188" t="s">
        <v>3171</v>
      </c>
      <c r="G416" s="53" t="s">
        <v>3153</v>
      </c>
      <c r="H416" s="54">
        <v>948</v>
      </c>
      <c r="I416" s="53" t="s">
        <v>45</v>
      </c>
      <c r="J416" s="342" t="str">
        <f>IF(ISBLANK(INDEX('Policy Characteristics'!D:D,MATCH($C416,'Policy Characteristics'!$C:$C,0))),"",INDEX('Policy Characteristics'!D:D,MATCH($C416,'Policy Characteristics'!$C:$C,0)))</f>
        <v>Industry CCS</v>
      </c>
      <c r="K416" s="340" t="str">
        <f>IF(ISBLANK(INDEX('Policy Characteristics'!E:E,MATCH($C416,'Policy Characteristics'!$C:$C,0))),"",INDEX('Policy Characteristics'!E:E,MATCH($C416,'Policy Characteristics'!$C:$C,0)))</f>
        <v>indst CCS</v>
      </c>
      <c r="L416" s="362">
        <f>IF(ISBLANK(INDEX('Policy Characteristics'!F:F,MATCH($C416,'Policy Characteristics'!$C:$C,0))),"",INDEX('Policy Characteristics'!F:F,MATCH($C416,'Policy Characteristics'!$C:$C,0)))</f>
        <v>0</v>
      </c>
      <c r="M416" s="362">
        <f>IF(ISBLANK(INDEX('Policy Characteristics'!G:G,MATCH($C416,'Policy Characteristics'!$C:$C,0))),"",INDEX('Policy Characteristics'!G:G,MATCH($C416,'Policy Characteristics'!$C:$C,0)))</f>
        <v>1</v>
      </c>
      <c r="N416" s="362">
        <f>IF(ISBLANK(INDEX('Policy Characteristics'!H:H,MATCH($C416,'Policy Characteristics'!$C:$C,0))),"",INDEX('Policy Characteristics'!H:H,MATCH($C416,'Policy Characteristics'!$C:$C,0)))</f>
        <v>0.01</v>
      </c>
      <c r="O416" s="340" t="str">
        <f>IF(ISBLANK(INDEX('Policy Characteristics'!I:I,MATCH($C416,'Policy Characteristics'!$C:$C,0))),"",INDEX('Policy Characteristics'!I:I,MATCH($C416,'Policy Characteristics'!$C:$C,0)))</f>
        <v>% of CO2 captured</v>
      </c>
      <c r="P416" s="340" t="str">
        <f>IF(ISBLANK(INDEX('Policy Characteristics'!J:J,MATCH($C416,'Policy Characteristics'!$C:$C,0))),"",INDEX('Policy Characteristics'!J:J,MATCH($C416,'Policy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40" t="str">
        <f>IF(ISBLANK(INDEX('Policy Characteristics'!K:K,MATCH($C416,'Policy Characteristics'!$C:$C,0))),"",INDEX('Policy Characteristics'!K:K,MATCH($C416,'Policy Characteristics'!$C:$C,0)))</f>
        <v>ccs.html#ccs</v>
      </c>
      <c r="R416" s="340" t="str">
        <f>IF(ISBLANK(INDEX('Policy Characteristics'!L:L,MATCH($C416,'Policy Characteristics'!$C:$C,0))),"",INDEX('Policy Characteristics'!L:L,MATCH($C416,'Policy Characteristics'!$C:$C,0)))</f>
        <v>carbon-capture-and-sequestration.html</v>
      </c>
    </row>
    <row r="417" spans="1:18" x14ac:dyDescent="0.25">
      <c r="A417" s="340" t="str">
        <f>IF(ISBLANK(INDEX('Policy Characteristics'!A:A,MATCH($C417,'Policy Characteristics'!$C:$C,0))),"",INDEX('Policy Characteristics'!A:A,MATCH($C417,'Policy Characteristics'!$C:$C,0)))</f>
        <v>Industry</v>
      </c>
      <c r="B417" s="340" t="str">
        <f>IF(ISBLANK(INDEX('Policy Characteristics'!B:B,MATCH($C417,'Policy Characteristics'!$C:$C,0))),"",INDEX('Policy Characteristics'!B:B,MATCH($C417,'Policy Characteristics'!$C:$C,0)))</f>
        <v>Carbon Capture and Sequestration</v>
      </c>
      <c r="C417" s="344" t="str">
        <f t="shared" si="30"/>
        <v>Industry Sector Fraction of Potential Additional CCS Achieved</v>
      </c>
      <c r="D417" s="272" t="s">
        <v>3209</v>
      </c>
      <c r="E417" s="272" t="s">
        <v>2610</v>
      </c>
      <c r="F417" s="188" t="s">
        <v>3171</v>
      </c>
      <c r="G417" s="53" t="s">
        <v>3154</v>
      </c>
      <c r="H417" s="54">
        <v>949</v>
      </c>
      <c r="I417" s="9" t="s">
        <v>46</v>
      </c>
      <c r="J417" s="342" t="str">
        <f>IF(ISBLANK(INDEX('Policy Characteristics'!D:D,MATCH($C417,'Policy Characteristics'!$C:$C,0))),"",INDEX('Policy Characteristics'!D:D,MATCH($C417,'Policy Characteristics'!$C:$C,0)))</f>
        <v>Industry CCS</v>
      </c>
      <c r="K417" s="340" t="str">
        <f>IF(ISBLANK(INDEX('Policy Characteristics'!E:E,MATCH($C417,'Policy Characteristics'!$C:$C,0))),"",INDEX('Policy Characteristics'!E:E,MATCH($C417,'Policy Characteristics'!$C:$C,0)))</f>
        <v>indst CCS</v>
      </c>
      <c r="L417" s="362">
        <f>IF(ISBLANK(INDEX('Policy Characteristics'!F:F,MATCH($C417,'Policy Characteristics'!$C:$C,0))),"",INDEX('Policy Characteristics'!F:F,MATCH($C417,'Policy Characteristics'!$C:$C,0)))</f>
        <v>0</v>
      </c>
      <c r="M417" s="362">
        <f>IF(ISBLANK(INDEX('Policy Characteristics'!G:G,MATCH($C417,'Policy Characteristics'!$C:$C,0))),"",INDEX('Policy Characteristics'!G:G,MATCH($C417,'Policy Characteristics'!$C:$C,0)))</f>
        <v>1</v>
      </c>
      <c r="N417" s="362">
        <f>IF(ISBLANK(INDEX('Policy Characteristics'!H:H,MATCH($C417,'Policy Characteristics'!$C:$C,0))),"",INDEX('Policy Characteristics'!H:H,MATCH($C417,'Policy Characteristics'!$C:$C,0)))</f>
        <v>0.01</v>
      </c>
      <c r="O417" s="340" t="str">
        <f>IF(ISBLANK(INDEX('Policy Characteristics'!I:I,MATCH($C417,'Policy Characteristics'!$C:$C,0))),"",INDEX('Policy Characteristics'!I:I,MATCH($C417,'Policy Characteristics'!$C:$C,0)))</f>
        <v>% of CO2 captured</v>
      </c>
      <c r="P417" s="340" t="str">
        <f>IF(ISBLANK(INDEX('Policy Characteristics'!J:J,MATCH($C417,'Policy Characteristics'!$C:$C,0))),"",INDEX('Policy Characteristics'!J:J,MATCH($C417,'Policy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40" t="str">
        <f>IF(ISBLANK(INDEX('Policy Characteristics'!K:K,MATCH($C417,'Policy Characteristics'!$C:$C,0))),"",INDEX('Policy Characteristics'!K:K,MATCH($C417,'Policy Characteristics'!$C:$C,0)))</f>
        <v>ccs.html#ccs</v>
      </c>
      <c r="R417" s="340" t="str">
        <f>IF(ISBLANK(INDEX('Policy Characteristics'!L:L,MATCH($C417,'Policy Characteristics'!$C:$C,0))),"",INDEX('Policy Characteristics'!L:L,MATCH($C417,'Policy Characteristics'!$C:$C,0)))</f>
        <v>carbon-capture-and-sequestration.html</v>
      </c>
    </row>
    <row r="418" spans="1:18" ht="30" x14ac:dyDescent="0.25">
      <c r="A418" s="340" t="str">
        <f>IF(ISBLANK(INDEX('Policy Characteristics'!A:A,MATCH($C418,'Policy Characteristics'!$C:$C,0))),"",INDEX('Policy Characteristics'!A:A,MATCH($C418,'Policy Characteristics'!$C:$C,0)))</f>
        <v>Industry</v>
      </c>
      <c r="B418" s="340" t="str">
        <f>IF(ISBLANK(INDEX('Policy Characteristics'!B:B,MATCH($C418,'Policy Characteristics'!$C:$C,0))),"",INDEX('Policy Characteristics'!B:B,MATCH($C418,'Policy Characteristics'!$C:$C,0)))</f>
        <v>Carbon Capture and Sequestration</v>
      </c>
      <c r="C418" s="344" t="str">
        <f t="shared" si="30"/>
        <v>Industry Sector Fraction of Potential Additional CCS Achieved</v>
      </c>
      <c r="D418" s="272" t="s">
        <v>3210</v>
      </c>
      <c r="E418" s="272" t="s">
        <v>3152</v>
      </c>
      <c r="F418" s="188" t="s">
        <v>3172</v>
      </c>
      <c r="G418" s="53" t="s">
        <v>3153</v>
      </c>
      <c r="H418" s="54">
        <v>950</v>
      </c>
      <c r="I418" s="53" t="s">
        <v>45</v>
      </c>
      <c r="J418" s="342" t="str">
        <f>IF(ISBLANK(INDEX('Policy Characteristics'!D:D,MATCH($C418,'Policy Characteristics'!$C:$C,0))),"",INDEX('Policy Characteristics'!D:D,MATCH($C418,'Policy Characteristics'!$C:$C,0)))</f>
        <v>Industry CCS</v>
      </c>
      <c r="K418" s="340" t="str">
        <f>IF(ISBLANK(INDEX('Policy Characteristics'!E:E,MATCH($C418,'Policy Characteristics'!$C:$C,0))),"",INDEX('Policy Characteristics'!E:E,MATCH($C418,'Policy Characteristics'!$C:$C,0)))</f>
        <v>indst CCS</v>
      </c>
      <c r="L418" s="362">
        <f>IF(ISBLANK(INDEX('Policy Characteristics'!F:F,MATCH($C418,'Policy Characteristics'!$C:$C,0))),"",INDEX('Policy Characteristics'!F:F,MATCH($C418,'Policy Characteristics'!$C:$C,0)))</f>
        <v>0</v>
      </c>
      <c r="M418" s="362">
        <f>IF(ISBLANK(INDEX('Policy Characteristics'!G:G,MATCH($C418,'Policy Characteristics'!$C:$C,0))),"",INDEX('Policy Characteristics'!G:G,MATCH($C418,'Policy Characteristics'!$C:$C,0)))</f>
        <v>1</v>
      </c>
      <c r="N418" s="362">
        <f>IF(ISBLANK(INDEX('Policy Characteristics'!H:H,MATCH($C418,'Policy Characteristics'!$C:$C,0))),"",INDEX('Policy Characteristics'!H:H,MATCH($C418,'Policy Characteristics'!$C:$C,0)))</f>
        <v>0.01</v>
      </c>
      <c r="O418" s="340" t="str">
        <f>IF(ISBLANK(INDEX('Policy Characteristics'!I:I,MATCH($C418,'Policy Characteristics'!$C:$C,0))),"",INDEX('Policy Characteristics'!I:I,MATCH($C418,'Policy Characteristics'!$C:$C,0)))</f>
        <v>% of CO2 captured</v>
      </c>
      <c r="P418" s="340" t="str">
        <f>IF(ISBLANK(INDEX('Policy Characteristics'!J:J,MATCH($C418,'Policy Characteristics'!$C:$C,0))),"",INDEX('Policy Characteristics'!J:J,MATCH($C418,'Policy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40" t="str">
        <f>IF(ISBLANK(INDEX('Policy Characteristics'!K:K,MATCH($C418,'Policy Characteristics'!$C:$C,0))),"",INDEX('Policy Characteristics'!K:K,MATCH($C418,'Policy Characteristics'!$C:$C,0)))</f>
        <v>ccs.html#ccs</v>
      </c>
      <c r="R418" s="340" t="str">
        <f>IF(ISBLANK(INDEX('Policy Characteristics'!L:L,MATCH($C418,'Policy Characteristics'!$C:$C,0))),"",INDEX('Policy Characteristics'!L:L,MATCH($C418,'Policy Characteristics'!$C:$C,0)))</f>
        <v>carbon-capture-and-sequestration.html</v>
      </c>
    </row>
    <row r="419" spans="1:18" ht="30" x14ac:dyDescent="0.25">
      <c r="A419" s="340" t="str">
        <f>IF(ISBLANK(INDEX('Policy Characteristics'!A:A,MATCH($C419,'Policy Characteristics'!$C:$C,0))),"",INDEX('Policy Characteristics'!A:A,MATCH($C419,'Policy Characteristics'!$C:$C,0)))</f>
        <v>Industry</v>
      </c>
      <c r="B419" s="340" t="str">
        <f>IF(ISBLANK(INDEX('Policy Characteristics'!B:B,MATCH($C419,'Policy Characteristics'!$C:$C,0))),"",INDEX('Policy Characteristics'!B:B,MATCH($C419,'Policy Characteristics'!$C:$C,0)))</f>
        <v>Carbon Capture and Sequestration</v>
      </c>
      <c r="C419" s="344" t="str">
        <f t="shared" si="30"/>
        <v>Industry Sector Fraction of Potential Additional CCS Achieved</v>
      </c>
      <c r="D419" s="272" t="s">
        <v>3210</v>
      </c>
      <c r="E419" s="272" t="s">
        <v>2610</v>
      </c>
      <c r="F419" s="188" t="s">
        <v>3172</v>
      </c>
      <c r="G419" s="53" t="s">
        <v>3154</v>
      </c>
      <c r="H419" s="54">
        <v>951</v>
      </c>
      <c r="I419" s="9" t="s">
        <v>46</v>
      </c>
      <c r="J419" s="342" t="str">
        <f>IF(ISBLANK(INDEX('Policy Characteristics'!D:D,MATCH($C419,'Policy Characteristics'!$C:$C,0))),"",INDEX('Policy Characteristics'!D:D,MATCH($C419,'Policy Characteristics'!$C:$C,0)))</f>
        <v>Industry CCS</v>
      </c>
      <c r="K419" s="340" t="str">
        <f>IF(ISBLANK(INDEX('Policy Characteristics'!E:E,MATCH($C419,'Policy Characteristics'!$C:$C,0))),"",INDEX('Policy Characteristics'!E:E,MATCH($C419,'Policy Characteristics'!$C:$C,0)))</f>
        <v>indst CCS</v>
      </c>
      <c r="L419" s="362">
        <f>IF(ISBLANK(INDEX('Policy Characteristics'!F:F,MATCH($C419,'Policy Characteristics'!$C:$C,0))),"",INDEX('Policy Characteristics'!F:F,MATCH($C419,'Policy Characteristics'!$C:$C,0)))</f>
        <v>0</v>
      </c>
      <c r="M419" s="362">
        <f>IF(ISBLANK(INDEX('Policy Characteristics'!G:G,MATCH($C419,'Policy Characteristics'!$C:$C,0))),"",INDEX('Policy Characteristics'!G:G,MATCH($C419,'Policy Characteristics'!$C:$C,0)))</f>
        <v>1</v>
      </c>
      <c r="N419" s="362">
        <f>IF(ISBLANK(INDEX('Policy Characteristics'!H:H,MATCH($C419,'Policy Characteristics'!$C:$C,0))),"",INDEX('Policy Characteristics'!H:H,MATCH($C419,'Policy Characteristics'!$C:$C,0)))</f>
        <v>0.01</v>
      </c>
      <c r="O419" s="340" t="str">
        <f>IF(ISBLANK(INDEX('Policy Characteristics'!I:I,MATCH($C419,'Policy Characteristics'!$C:$C,0))),"",INDEX('Policy Characteristics'!I:I,MATCH($C419,'Policy Characteristics'!$C:$C,0)))</f>
        <v>% of CO2 captured</v>
      </c>
      <c r="P419" s="340" t="str">
        <f>IF(ISBLANK(INDEX('Policy Characteristics'!J:J,MATCH($C419,'Policy Characteristics'!$C:$C,0))),"",INDEX('Policy Characteristics'!J:J,MATCH($C419,'Policy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40" t="str">
        <f>IF(ISBLANK(INDEX('Policy Characteristics'!K:K,MATCH($C419,'Policy Characteristics'!$C:$C,0))),"",INDEX('Policy Characteristics'!K:K,MATCH($C419,'Policy Characteristics'!$C:$C,0)))</f>
        <v>ccs.html#ccs</v>
      </c>
      <c r="R419" s="340" t="str">
        <f>IF(ISBLANK(INDEX('Policy Characteristics'!L:L,MATCH($C419,'Policy Characteristics'!$C:$C,0))),"",INDEX('Policy Characteristics'!L:L,MATCH($C419,'Policy Characteristics'!$C:$C,0)))</f>
        <v>carbon-capture-and-sequestration.html</v>
      </c>
    </row>
    <row r="420" spans="1:18" ht="30" x14ac:dyDescent="0.25">
      <c r="A420" s="340" t="str">
        <f>IF(ISBLANK(INDEX('Policy Characteristics'!A:A,MATCH($C420,'Policy Characteristics'!$C:$C,0))),"",INDEX('Policy Characteristics'!A:A,MATCH($C420,'Policy Characteristics'!$C:$C,0)))</f>
        <v>Industry</v>
      </c>
      <c r="B420" s="340" t="str">
        <f>IF(ISBLANK(INDEX('Policy Characteristics'!B:B,MATCH($C420,'Policy Characteristics'!$C:$C,0))),"",INDEX('Policy Characteristics'!B:B,MATCH($C420,'Policy Characteristics'!$C:$C,0)))</f>
        <v>Carbon Capture and Sequestration</v>
      </c>
      <c r="C420" s="344" t="str">
        <f t="shared" si="30"/>
        <v>Industry Sector Fraction of Potential Additional CCS Achieved</v>
      </c>
      <c r="D420" s="272" t="s">
        <v>3211</v>
      </c>
      <c r="E420" s="272" t="s">
        <v>3152</v>
      </c>
      <c r="F420" s="188" t="s">
        <v>3173</v>
      </c>
      <c r="G420" s="53" t="s">
        <v>3153</v>
      </c>
      <c r="H420" s="54">
        <v>952</v>
      </c>
      <c r="I420" s="53" t="s">
        <v>45</v>
      </c>
      <c r="J420" s="342" t="str">
        <f>IF(ISBLANK(INDEX('Policy Characteristics'!D:D,MATCH($C420,'Policy Characteristics'!$C:$C,0))),"",INDEX('Policy Characteristics'!D:D,MATCH($C420,'Policy Characteristics'!$C:$C,0)))</f>
        <v>Industry CCS</v>
      </c>
      <c r="K420" s="340" t="str">
        <f>IF(ISBLANK(INDEX('Policy Characteristics'!E:E,MATCH($C420,'Policy Characteristics'!$C:$C,0))),"",INDEX('Policy Characteristics'!E:E,MATCH($C420,'Policy Characteristics'!$C:$C,0)))</f>
        <v>indst CCS</v>
      </c>
      <c r="L420" s="362">
        <f>IF(ISBLANK(INDEX('Policy Characteristics'!F:F,MATCH($C420,'Policy Characteristics'!$C:$C,0))),"",INDEX('Policy Characteristics'!F:F,MATCH($C420,'Policy Characteristics'!$C:$C,0)))</f>
        <v>0</v>
      </c>
      <c r="M420" s="362">
        <f>IF(ISBLANK(INDEX('Policy Characteristics'!G:G,MATCH($C420,'Policy Characteristics'!$C:$C,0))),"",INDEX('Policy Characteristics'!G:G,MATCH($C420,'Policy Characteristics'!$C:$C,0)))</f>
        <v>1</v>
      </c>
      <c r="N420" s="362">
        <f>IF(ISBLANK(INDEX('Policy Characteristics'!H:H,MATCH($C420,'Policy Characteristics'!$C:$C,0))),"",INDEX('Policy Characteristics'!H:H,MATCH($C420,'Policy Characteristics'!$C:$C,0)))</f>
        <v>0.01</v>
      </c>
      <c r="O420" s="340" t="str">
        <f>IF(ISBLANK(INDEX('Policy Characteristics'!I:I,MATCH($C420,'Policy Characteristics'!$C:$C,0))),"",INDEX('Policy Characteristics'!I:I,MATCH($C420,'Policy Characteristics'!$C:$C,0)))</f>
        <v>% of CO2 captured</v>
      </c>
      <c r="P420" s="340" t="str">
        <f>IF(ISBLANK(INDEX('Policy Characteristics'!J:J,MATCH($C420,'Policy Characteristics'!$C:$C,0))),"",INDEX('Policy Characteristics'!J:J,MATCH($C420,'Policy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40" t="str">
        <f>IF(ISBLANK(INDEX('Policy Characteristics'!K:K,MATCH($C420,'Policy Characteristics'!$C:$C,0))),"",INDEX('Policy Characteristics'!K:K,MATCH($C420,'Policy Characteristics'!$C:$C,0)))</f>
        <v>ccs.html#ccs</v>
      </c>
      <c r="R420" s="340" t="str">
        <f>IF(ISBLANK(INDEX('Policy Characteristics'!L:L,MATCH($C420,'Policy Characteristics'!$C:$C,0))),"",INDEX('Policy Characteristics'!L:L,MATCH($C420,'Policy Characteristics'!$C:$C,0)))</f>
        <v>carbon-capture-and-sequestration.html</v>
      </c>
    </row>
    <row r="421" spans="1:18" ht="30" x14ac:dyDescent="0.25">
      <c r="A421" s="340" t="str">
        <f>IF(ISBLANK(INDEX('Policy Characteristics'!A:A,MATCH($C421,'Policy Characteristics'!$C:$C,0))),"",INDEX('Policy Characteristics'!A:A,MATCH($C421,'Policy Characteristics'!$C:$C,0)))</f>
        <v>Industry</v>
      </c>
      <c r="B421" s="340" t="str">
        <f>IF(ISBLANK(INDEX('Policy Characteristics'!B:B,MATCH($C421,'Policy Characteristics'!$C:$C,0))),"",INDEX('Policy Characteristics'!B:B,MATCH($C421,'Policy Characteristics'!$C:$C,0)))</f>
        <v>Carbon Capture and Sequestration</v>
      </c>
      <c r="C421" s="344" t="str">
        <f t="shared" si="30"/>
        <v>Industry Sector Fraction of Potential Additional CCS Achieved</v>
      </c>
      <c r="D421" s="272" t="s">
        <v>3211</v>
      </c>
      <c r="E421" s="272" t="s">
        <v>2610</v>
      </c>
      <c r="F421" s="188" t="s">
        <v>3173</v>
      </c>
      <c r="G421" s="53" t="s">
        <v>3154</v>
      </c>
      <c r="H421" s="54">
        <v>953</v>
      </c>
      <c r="I421" s="9" t="s">
        <v>46</v>
      </c>
      <c r="J421" s="342" t="str">
        <f>IF(ISBLANK(INDEX('Policy Characteristics'!D:D,MATCH($C421,'Policy Characteristics'!$C:$C,0))),"",INDEX('Policy Characteristics'!D:D,MATCH($C421,'Policy Characteristics'!$C:$C,0)))</f>
        <v>Industry CCS</v>
      </c>
      <c r="K421" s="340" t="str">
        <f>IF(ISBLANK(INDEX('Policy Characteristics'!E:E,MATCH($C421,'Policy Characteristics'!$C:$C,0))),"",INDEX('Policy Characteristics'!E:E,MATCH($C421,'Policy Characteristics'!$C:$C,0)))</f>
        <v>indst CCS</v>
      </c>
      <c r="L421" s="362">
        <f>IF(ISBLANK(INDEX('Policy Characteristics'!F:F,MATCH($C421,'Policy Characteristics'!$C:$C,0))),"",INDEX('Policy Characteristics'!F:F,MATCH($C421,'Policy Characteristics'!$C:$C,0)))</f>
        <v>0</v>
      </c>
      <c r="M421" s="362">
        <f>IF(ISBLANK(INDEX('Policy Characteristics'!G:G,MATCH($C421,'Policy Characteristics'!$C:$C,0))),"",INDEX('Policy Characteristics'!G:G,MATCH($C421,'Policy Characteristics'!$C:$C,0)))</f>
        <v>1</v>
      </c>
      <c r="N421" s="362">
        <f>IF(ISBLANK(INDEX('Policy Characteristics'!H:H,MATCH($C421,'Policy Characteristics'!$C:$C,0))),"",INDEX('Policy Characteristics'!H:H,MATCH($C421,'Policy Characteristics'!$C:$C,0)))</f>
        <v>0.01</v>
      </c>
      <c r="O421" s="340" t="str">
        <f>IF(ISBLANK(INDEX('Policy Characteristics'!I:I,MATCH($C421,'Policy Characteristics'!$C:$C,0))),"",INDEX('Policy Characteristics'!I:I,MATCH($C421,'Policy Characteristics'!$C:$C,0)))</f>
        <v>% of CO2 captured</v>
      </c>
      <c r="P421" s="340" t="str">
        <f>IF(ISBLANK(INDEX('Policy Characteristics'!J:J,MATCH($C421,'Policy Characteristics'!$C:$C,0))),"",INDEX('Policy Characteristics'!J:J,MATCH($C421,'Policy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40" t="str">
        <f>IF(ISBLANK(INDEX('Policy Characteristics'!K:K,MATCH($C421,'Policy Characteristics'!$C:$C,0))),"",INDEX('Policy Characteristics'!K:K,MATCH($C421,'Policy Characteristics'!$C:$C,0)))</f>
        <v>ccs.html#ccs</v>
      </c>
      <c r="R421" s="340" t="str">
        <f>IF(ISBLANK(INDEX('Policy Characteristics'!L:L,MATCH($C421,'Policy Characteristics'!$C:$C,0))),"",INDEX('Policy Characteristics'!L:L,MATCH($C421,'Policy Characteristics'!$C:$C,0)))</f>
        <v>carbon-capture-and-sequestration.html</v>
      </c>
    </row>
    <row r="422" spans="1:18" ht="30" x14ac:dyDescent="0.25">
      <c r="A422" s="340" t="str">
        <f>IF(ISBLANK(INDEX('Policy Characteristics'!A:A,MATCH($C422,'Policy Characteristics'!$C:$C,0))),"",INDEX('Policy Characteristics'!A:A,MATCH($C422,'Policy Characteristics'!$C:$C,0)))</f>
        <v>Industry</v>
      </c>
      <c r="B422" s="340" t="str">
        <f>IF(ISBLANK(INDEX('Policy Characteristics'!B:B,MATCH($C422,'Policy Characteristics'!$C:$C,0))),"",INDEX('Policy Characteristics'!B:B,MATCH($C422,'Policy Characteristics'!$C:$C,0)))</f>
        <v>Carbon Capture and Sequestration</v>
      </c>
      <c r="C422" s="344" t="str">
        <f t="shared" si="30"/>
        <v>Industry Sector Fraction of Potential Additional CCS Achieved</v>
      </c>
      <c r="D422" s="272" t="s">
        <v>3212</v>
      </c>
      <c r="E422" s="272" t="s">
        <v>3152</v>
      </c>
      <c r="F422" s="188" t="s">
        <v>3215</v>
      </c>
      <c r="G422" s="53" t="s">
        <v>3153</v>
      </c>
      <c r="H422" s="54">
        <v>954</v>
      </c>
      <c r="I422" s="9" t="s">
        <v>46</v>
      </c>
      <c r="J422" s="342" t="str">
        <f>IF(ISBLANK(INDEX('Policy Characteristics'!D:D,MATCH($C422,'Policy Characteristics'!$C:$C,0))),"",INDEX('Policy Characteristics'!D:D,MATCH($C422,'Policy Characteristics'!$C:$C,0)))</f>
        <v>Industry CCS</v>
      </c>
      <c r="K422" s="340" t="str">
        <f>IF(ISBLANK(INDEX('Policy Characteristics'!E:E,MATCH($C422,'Policy Characteristics'!$C:$C,0))),"",INDEX('Policy Characteristics'!E:E,MATCH($C422,'Policy Characteristics'!$C:$C,0)))</f>
        <v>indst CCS</v>
      </c>
      <c r="L422" s="362">
        <f>IF(ISBLANK(INDEX('Policy Characteristics'!F:F,MATCH($C422,'Policy Characteristics'!$C:$C,0))),"",INDEX('Policy Characteristics'!F:F,MATCH($C422,'Policy Characteristics'!$C:$C,0)))</f>
        <v>0</v>
      </c>
      <c r="M422" s="362">
        <f>IF(ISBLANK(INDEX('Policy Characteristics'!G:G,MATCH($C422,'Policy Characteristics'!$C:$C,0))),"",INDEX('Policy Characteristics'!G:G,MATCH($C422,'Policy Characteristics'!$C:$C,0)))</f>
        <v>1</v>
      </c>
      <c r="N422" s="362">
        <f>IF(ISBLANK(INDEX('Policy Characteristics'!H:H,MATCH($C422,'Policy Characteristics'!$C:$C,0))),"",INDEX('Policy Characteristics'!H:H,MATCH($C422,'Policy Characteristics'!$C:$C,0)))</f>
        <v>0.01</v>
      </c>
      <c r="O422" s="340" t="str">
        <f>IF(ISBLANK(INDEX('Policy Characteristics'!I:I,MATCH($C422,'Policy Characteristics'!$C:$C,0))),"",INDEX('Policy Characteristics'!I:I,MATCH($C422,'Policy Characteristics'!$C:$C,0)))</f>
        <v>% of CO2 captured</v>
      </c>
      <c r="P422" s="340" t="str">
        <f>IF(ISBLANK(INDEX('Policy Characteristics'!J:J,MATCH($C422,'Policy Characteristics'!$C:$C,0))),"",INDEX('Policy Characteristics'!J:J,MATCH($C422,'Policy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40" t="str">
        <f>IF(ISBLANK(INDEX('Policy Characteristics'!K:K,MATCH($C422,'Policy Characteristics'!$C:$C,0))),"",INDEX('Policy Characteristics'!K:K,MATCH($C422,'Policy Characteristics'!$C:$C,0)))</f>
        <v>ccs.html#ccs</v>
      </c>
      <c r="R422" s="340" t="str">
        <f>IF(ISBLANK(INDEX('Policy Characteristics'!L:L,MATCH($C422,'Policy Characteristics'!$C:$C,0))),"",INDEX('Policy Characteristics'!L:L,MATCH($C422,'Policy Characteristics'!$C:$C,0)))</f>
        <v>carbon-capture-and-sequestration.html</v>
      </c>
    </row>
    <row r="423" spans="1:18" x14ac:dyDescent="0.25">
      <c r="A423" s="340" t="str">
        <f>IF(ISBLANK(INDEX('Policy Characteristics'!A:A,MATCH($C423,'Policy Characteristics'!$C:$C,0))),"",INDEX('Policy Characteristics'!A:A,MATCH($C423,'Policy Characteristics'!$C:$C,0)))</f>
        <v>Industry</v>
      </c>
      <c r="B423" s="340" t="str">
        <f>IF(ISBLANK(INDEX('Policy Characteristics'!B:B,MATCH($C423,'Policy Characteristics'!$C:$C,0))),"",INDEX('Policy Characteristics'!B:B,MATCH($C423,'Policy Characteristics'!$C:$C,0)))</f>
        <v>Carbon Capture and Sequestration</v>
      </c>
      <c r="C423" s="344" t="str">
        <f t="shared" si="30"/>
        <v>Industry Sector Fraction of Potential Additional CCS Achieved</v>
      </c>
      <c r="D423" s="272" t="s">
        <v>3212</v>
      </c>
      <c r="E423" s="272" t="s">
        <v>2610</v>
      </c>
      <c r="F423" s="188" t="s">
        <v>3215</v>
      </c>
      <c r="G423" s="53" t="s">
        <v>3154</v>
      </c>
      <c r="H423" s="54">
        <v>955</v>
      </c>
      <c r="I423" s="9" t="s">
        <v>46</v>
      </c>
      <c r="J423" s="342" t="str">
        <f>IF(ISBLANK(INDEX('Policy Characteristics'!D:D,MATCH($C423,'Policy Characteristics'!$C:$C,0))),"",INDEX('Policy Characteristics'!D:D,MATCH($C423,'Policy Characteristics'!$C:$C,0)))</f>
        <v>Industry CCS</v>
      </c>
      <c r="K423" s="340" t="str">
        <f>IF(ISBLANK(INDEX('Policy Characteristics'!E:E,MATCH($C423,'Policy Characteristics'!$C:$C,0))),"",INDEX('Policy Characteristics'!E:E,MATCH($C423,'Policy Characteristics'!$C:$C,0)))</f>
        <v>indst CCS</v>
      </c>
      <c r="L423" s="362">
        <f>IF(ISBLANK(INDEX('Policy Characteristics'!F:F,MATCH($C423,'Policy Characteristics'!$C:$C,0))),"",INDEX('Policy Characteristics'!F:F,MATCH($C423,'Policy Characteristics'!$C:$C,0)))</f>
        <v>0</v>
      </c>
      <c r="M423" s="362">
        <f>IF(ISBLANK(INDEX('Policy Characteristics'!G:G,MATCH($C423,'Policy Characteristics'!$C:$C,0))),"",INDEX('Policy Characteristics'!G:G,MATCH($C423,'Policy Characteristics'!$C:$C,0)))</f>
        <v>1</v>
      </c>
      <c r="N423" s="362">
        <f>IF(ISBLANK(INDEX('Policy Characteristics'!H:H,MATCH($C423,'Policy Characteristics'!$C:$C,0))),"",INDEX('Policy Characteristics'!H:H,MATCH($C423,'Policy Characteristics'!$C:$C,0)))</f>
        <v>0.01</v>
      </c>
      <c r="O423" s="340" t="str">
        <f>IF(ISBLANK(INDEX('Policy Characteristics'!I:I,MATCH($C423,'Policy Characteristics'!$C:$C,0))),"",INDEX('Policy Characteristics'!I:I,MATCH($C423,'Policy Characteristics'!$C:$C,0)))</f>
        <v>% of CO2 captured</v>
      </c>
      <c r="P423" s="340" t="str">
        <f>IF(ISBLANK(INDEX('Policy Characteristics'!J:J,MATCH($C423,'Policy Characteristics'!$C:$C,0))),"",INDEX('Policy Characteristics'!J:J,MATCH($C423,'Policy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40" t="str">
        <f>IF(ISBLANK(INDEX('Policy Characteristics'!K:K,MATCH($C423,'Policy Characteristics'!$C:$C,0))),"",INDEX('Policy Characteristics'!K:K,MATCH($C423,'Policy Characteristics'!$C:$C,0)))</f>
        <v>ccs.html#ccs</v>
      </c>
      <c r="R423" s="340" t="str">
        <f>IF(ISBLANK(INDEX('Policy Characteristics'!L:L,MATCH($C423,'Policy Characteristics'!$C:$C,0))),"",INDEX('Policy Characteristics'!L:L,MATCH($C423,'Policy Characteristics'!$C:$C,0)))</f>
        <v>carbon-capture-and-sequestration.html</v>
      </c>
    </row>
    <row r="424" spans="1:18" ht="30" x14ac:dyDescent="0.25">
      <c r="A424" s="340" t="str">
        <f>IF(ISBLANK(INDEX('Policy Characteristics'!A:A,MATCH($C424,'Policy Characteristics'!$C:$C,0))),"",INDEX('Policy Characteristics'!A:A,MATCH($C424,'Policy Characteristics'!$C:$C,0)))</f>
        <v>Industry</v>
      </c>
      <c r="B424" s="340" t="str">
        <f>IF(ISBLANK(INDEX('Policy Characteristics'!B:B,MATCH($C424,'Policy Characteristics'!$C:$C,0))),"",INDEX('Policy Characteristics'!B:B,MATCH($C424,'Policy Characteristics'!$C:$C,0)))</f>
        <v>Carbon Capture and Sequestration</v>
      </c>
      <c r="C424" s="344" t="str">
        <f t="shared" si="30"/>
        <v>Industry Sector Fraction of Potential Additional CCS Achieved</v>
      </c>
      <c r="D424" s="272" t="s">
        <v>3213</v>
      </c>
      <c r="E424" s="272" t="s">
        <v>3152</v>
      </c>
      <c r="F424" s="188" t="s">
        <v>3174</v>
      </c>
      <c r="G424" s="53" t="s">
        <v>3153</v>
      </c>
      <c r="H424" s="54">
        <v>956</v>
      </c>
      <c r="I424" s="9" t="s">
        <v>46</v>
      </c>
      <c r="J424" s="342" t="str">
        <f>IF(ISBLANK(INDEX('Policy Characteristics'!D:D,MATCH($C424,'Policy Characteristics'!$C:$C,0))),"",INDEX('Policy Characteristics'!D:D,MATCH($C424,'Policy Characteristics'!$C:$C,0)))</f>
        <v>Industry CCS</v>
      </c>
      <c r="K424" s="340" t="str">
        <f>IF(ISBLANK(INDEX('Policy Characteristics'!E:E,MATCH($C424,'Policy Characteristics'!$C:$C,0))),"",INDEX('Policy Characteristics'!E:E,MATCH($C424,'Policy Characteristics'!$C:$C,0)))</f>
        <v>indst CCS</v>
      </c>
      <c r="L424" s="362">
        <f>IF(ISBLANK(INDEX('Policy Characteristics'!F:F,MATCH($C424,'Policy Characteristics'!$C:$C,0))),"",INDEX('Policy Characteristics'!F:F,MATCH($C424,'Policy Characteristics'!$C:$C,0)))</f>
        <v>0</v>
      </c>
      <c r="M424" s="362">
        <f>IF(ISBLANK(INDEX('Policy Characteristics'!G:G,MATCH($C424,'Policy Characteristics'!$C:$C,0))),"",INDEX('Policy Characteristics'!G:G,MATCH($C424,'Policy Characteristics'!$C:$C,0)))</f>
        <v>1</v>
      </c>
      <c r="N424" s="362">
        <f>IF(ISBLANK(INDEX('Policy Characteristics'!H:H,MATCH($C424,'Policy Characteristics'!$C:$C,0))),"",INDEX('Policy Characteristics'!H:H,MATCH($C424,'Policy Characteristics'!$C:$C,0)))</f>
        <v>0.01</v>
      </c>
      <c r="O424" s="340" t="str">
        <f>IF(ISBLANK(INDEX('Policy Characteristics'!I:I,MATCH($C424,'Policy Characteristics'!$C:$C,0))),"",INDEX('Policy Characteristics'!I:I,MATCH($C424,'Policy Characteristics'!$C:$C,0)))</f>
        <v>% of CO2 captured</v>
      </c>
      <c r="P424" s="340" t="str">
        <f>IF(ISBLANK(INDEX('Policy Characteristics'!J:J,MATCH($C424,'Policy Characteristics'!$C:$C,0))),"",INDEX('Policy Characteristics'!J:J,MATCH($C424,'Policy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40" t="str">
        <f>IF(ISBLANK(INDEX('Policy Characteristics'!K:K,MATCH($C424,'Policy Characteristics'!$C:$C,0))),"",INDEX('Policy Characteristics'!K:K,MATCH($C424,'Policy Characteristics'!$C:$C,0)))</f>
        <v>ccs.html#ccs</v>
      </c>
      <c r="R424" s="340" t="str">
        <f>IF(ISBLANK(INDEX('Policy Characteristics'!L:L,MATCH($C424,'Policy Characteristics'!$C:$C,0))),"",INDEX('Policy Characteristics'!L:L,MATCH($C424,'Policy Characteristics'!$C:$C,0)))</f>
        <v>carbon-capture-and-sequestration.html</v>
      </c>
    </row>
    <row r="425" spans="1:18" x14ac:dyDescent="0.25">
      <c r="A425" s="340" t="str">
        <f>IF(ISBLANK(INDEX('Policy Characteristics'!A:A,MATCH($C425,'Policy Characteristics'!$C:$C,0))),"",INDEX('Policy Characteristics'!A:A,MATCH($C425,'Policy Characteristics'!$C:$C,0)))</f>
        <v>Industry</v>
      </c>
      <c r="B425" s="340" t="str">
        <f>IF(ISBLANK(INDEX('Policy Characteristics'!B:B,MATCH($C425,'Policy Characteristics'!$C:$C,0))),"",INDEX('Policy Characteristics'!B:B,MATCH($C425,'Policy Characteristics'!$C:$C,0)))</f>
        <v>Carbon Capture and Sequestration</v>
      </c>
      <c r="C425" s="344" t="str">
        <f t="shared" si="30"/>
        <v>Industry Sector Fraction of Potential Additional CCS Achieved</v>
      </c>
      <c r="D425" s="272" t="s">
        <v>3213</v>
      </c>
      <c r="E425" s="272" t="s">
        <v>2610</v>
      </c>
      <c r="F425" s="188" t="s">
        <v>3174</v>
      </c>
      <c r="G425" s="53" t="s">
        <v>3154</v>
      </c>
      <c r="H425" s="54">
        <v>957</v>
      </c>
      <c r="I425" s="9" t="s">
        <v>46</v>
      </c>
      <c r="J425" s="342" t="str">
        <f>IF(ISBLANK(INDEX('Policy Characteristics'!D:D,MATCH($C425,'Policy Characteristics'!$C:$C,0))),"",INDEX('Policy Characteristics'!D:D,MATCH($C425,'Policy Characteristics'!$C:$C,0)))</f>
        <v>Industry CCS</v>
      </c>
      <c r="K425" s="340" t="str">
        <f>IF(ISBLANK(INDEX('Policy Characteristics'!E:E,MATCH($C425,'Policy Characteristics'!$C:$C,0))),"",INDEX('Policy Characteristics'!E:E,MATCH($C425,'Policy Characteristics'!$C:$C,0)))</f>
        <v>indst CCS</v>
      </c>
      <c r="L425" s="362">
        <f>IF(ISBLANK(INDEX('Policy Characteristics'!F:F,MATCH($C425,'Policy Characteristics'!$C:$C,0))),"",INDEX('Policy Characteristics'!F:F,MATCH($C425,'Policy Characteristics'!$C:$C,0)))</f>
        <v>0</v>
      </c>
      <c r="M425" s="362">
        <f>IF(ISBLANK(INDEX('Policy Characteristics'!G:G,MATCH($C425,'Policy Characteristics'!$C:$C,0))),"",INDEX('Policy Characteristics'!G:G,MATCH($C425,'Policy Characteristics'!$C:$C,0)))</f>
        <v>1</v>
      </c>
      <c r="N425" s="362">
        <f>IF(ISBLANK(INDEX('Policy Characteristics'!H:H,MATCH($C425,'Policy Characteristics'!$C:$C,0))),"",INDEX('Policy Characteristics'!H:H,MATCH($C425,'Policy Characteristics'!$C:$C,0)))</f>
        <v>0.01</v>
      </c>
      <c r="O425" s="340" t="str">
        <f>IF(ISBLANK(INDEX('Policy Characteristics'!I:I,MATCH($C425,'Policy Characteristics'!$C:$C,0))),"",INDEX('Policy Characteristics'!I:I,MATCH($C425,'Policy Characteristics'!$C:$C,0)))</f>
        <v>% of CO2 captured</v>
      </c>
      <c r="P425" s="340" t="str">
        <f>IF(ISBLANK(INDEX('Policy Characteristics'!J:J,MATCH($C425,'Policy Characteristics'!$C:$C,0))),"",INDEX('Policy Characteristics'!J:J,MATCH($C425,'Policy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40" t="str">
        <f>IF(ISBLANK(INDEX('Policy Characteristics'!K:K,MATCH($C425,'Policy Characteristics'!$C:$C,0))),"",INDEX('Policy Characteristics'!K:K,MATCH($C425,'Policy Characteristics'!$C:$C,0)))</f>
        <v>ccs.html#ccs</v>
      </c>
      <c r="R425" s="340" t="str">
        <f>IF(ISBLANK(INDEX('Policy Characteristics'!L:L,MATCH($C425,'Policy Characteristics'!$C:$C,0))),"",INDEX('Policy Characteristics'!L:L,MATCH($C425,'Policy Characteristics'!$C:$C,0)))</f>
        <v>carbon-capture-and-sequestration.html</v>
      </c>
    </row>
    <row r="426" spans="1:18" x14ac:dyDescent="0.25">
      <c r="A426" s="340" t="str">
        <f>IF(ISBLANK(INDEX('Policy Characteristics'!A:A,MATCH($C426,'Policy Characteristics'!$C:$C,0))),"",INDEX('Policy Characteristics'!A:A,MATCH($C426,'Policy Characteristics'!$C:$C,0)))</f>
        <v>Industry</v>
      </c>
      <c r="B426" s="340" t="str">
        <f>IF(ISBLANK(INDEX('Policy Characteristics'!B:B,MATCH($C426,'Policy Characteristics'!$C:$C,0))),"",INDEX('Policy Characteristics'!B:B,MATCH($C426,'Policy Characteristics'!$C:$C,0)))</f>
        <v>Cement Clinker Substitution</v>
      </c>
      <c r="C426" s="345" t="s">
        <v>2869</v>
      </c>
      <c r="D426" s="53"/>
      <c r="E426" s="53"/>
      <c r="F426" s="53"/>
      <c r="G426" s="53"/>
      <c r="H426" s="54">
        <v>43</v>
      </c>
      <c r="I426" s="53" t="s">
        <v>45</v>
      </c>
      <c r="J426" s="342" t="str">
        <f>IF(ISBLANK(INDEX('Policy Characteristics'!D:D,MATCH($C426,'Policy Characteristics'!$C:$C,0))),"",INDEX('Policy Characteristics'!D:D,MATCH($C426,'Policy Characteristics'!$C:$C,0)))</f>
        <v>Cement Clinker Substitution</v>
      </c>
      <c r="K426" s="340" t="str">
        <f>IF(ISBLANK(INDEX('Policy Characteristics'!E:E,MATCH($C426,'Policy Characteristics'!$C:$C,0))),"",INDEX('Policy Characteristics'!E:E,MATCH($C426,'Policy Characteristics'!$C:$C,0)))</f>
        <v>indst cement measures</v>
      </c>
      <c r="L426" s="362">
        <f>IF(ISBLANK(INDEX('Policy Characteristics'!F:F,MATCH($C426,'Policy Characteristics'!$C:$C,0))),"",INDEX('Policy Characteristics'!F:F,MATCH($C426,'Policy Characteristics'!$C:$C,0)))</f>
        <v>0</v>
      </c>
      <c r="M426" s="362">
        <f>IF(ISBLANK(INDEX('Policy Characteristics'!G:G,MATCH($C426,'Policy Characteristics'!$C:$C,0))),"",INDEX('Policy Characteristics'!G:G,MATCH($C426,'Policy Characteristics'!$C:$C,0)))</f>
        <v>1</v>
      </c>
      <c r="N426" s="362">
        <f>IF(ISBLANK(INDEX('Policy Characteristics'!H:H,MATCH($C426,'Policy Characteristics'!$C:$C,0))),"",INDEX('Policy Characteristics'!H:H,MATCH($C426,'Policy Characteristics'!$C:$C,0)))</f>
        <v>0.01</v>
      </c>
      <c r="O426" s="340" t="str">
        <f>IF(ISBLANK(INDEX('Policy Characteristics'!I:I,MATCH($C426,'Policy Characteristics'!$C:$C,0))),"",INDEX('Policy Characteristics'!I:I,MATCH($C426,'Policy Characteristics'!$C:$C,0)))</f>
        <v>% of potential achieved</v>
      </c>
      <c r="P426" s="340" t="str">
        <f>IF(ISBLANK(INDEX('Policy Characteristics'!J:J,MATCH($C426,'Policy Characteristics'!$C:$C,0))),"",INDEX('Policy Characteristics'!J:J,MATCH($C426,'Policy Characteristics'!$C:$C,0)))</f>
        <v>**Description:** This policy reduces CO2 emissions from the cement industry by substituting other inputs, such as fly ash, for a portion of the clinker in cement. // **Guidance for setting values: **  If this policy is fully implemented, the share of clinker in cement is reduced to 60%.</v>
      </c>
      <c r="Q426" s="340" t="str">
        <f>IF(ISBLANK(INDEX('Policy Characteristics'!K:K,MATCH($C426,'Policy Characteristics'!$C:$C,0))),"",INDEX('Policy Characteristics'!K:K,MATCH($C426,'Policy Characteristics'!$C:$C,0)))</f>
        <v>industry-ag-main.html#clinker</v>
      </c>
      <c r="R426" s="340" t="str">
        <f>IF(ISBLANK(INDEX('Policy Characteristics'!L:L,MATCH($C426,'Policy Characteristics'!$C:$C,0))),"",INDEX('Policy Characteristics'!L:L,MATCH($C426,'Policy Characteristics'!$C:$C,0)))</f>
        <v>cement-clinker-substitution.html</v>
      </c>
    </row>
    <row r="427" spans="1:18" s="5" customFormat="1" x14ac:dyDescent="0.25">
      <c r="A427" s="340" t="str">
        <f>IF(ISBLANK(INDEX('Policy Characteristics'!A:A,MATCH($C427,'Policy Characteristics'!$C:$C,0))),"",INDEX('Policy Characteristics'!A:A,MATCH($C427,'Policy Characteristics'!$C:$C,0)))</f>
        <v>Industry</v>
      </c>
      <c r="B427" s="340" t="str">
        <f>IF(ISBLANK(INDEX('Policy Characteristics'!B:B,MATCH($C427,'Policy Characteristics'!$C:$C,0))),"",INDEX('Policy Characteristics'!B:B,MATCH($C427,'Policy Characteristics'!$C:$C,0)))</f>
        <v>Cogeneration and Waste Heat Recovery</v>
      </c>
      <c r="C427" s="345" t="s">
        <v>298</v>
      </c>
      <c r="D427" s="53"/>
      <c r="E427" s="53"/>
      <c r="F427" s="53"/>
      <c r="G427" s="53"/>
      <c r="H427" s="54">
        <v>44</v>
      </c>
      <c r="I427" s="53" t="s">
        <v>45</v>
      </c>
      <c r="J427" s="342" t="str">
        <f>IF(ISBLANK(INDEX('Policy Characteristics'!D:D,MATCH($C427,'Policy Characteristics'!$C:$C,0))),"",INDEX('Policy Characteristics'!D:D,MATCH($C427,'Policy Characteristics'!$C:$C,0)))</f>
        <v>Cogeneration and Waste Heat Recovery</v>
      </c>
      <c r="K427" s="340" t="str">
        <f>IF(ISBLANK(INDEX('Policy Characteristics'!E:E,MATCH($C427,'Policy Characteristics'!$C:$C,0))),"",INDEX('Policy Characteristics'!E:E,MATCH($C427,'Policy Characteristics'!$C:$C,0)))</f>
        <v>indst CHP</v>
      </c>
      <c r="L427" s="362">
        <f>IF(ISBLANK(INDEX('Policy Characteristics'!F:F,MATCH($C427,'Policy Characteristics'!$C:$C,0))),"",INDEX('Policy Characteristics'!F:F,MATCH($C427,'Policy Characteristics'!$C:$C,0)))</f>
        <v>0</v>
      </c>
      <c r="M427" s="362">
        <f>IF(ISBLANK(INDEX('Policy Characteristics'!G:G,MATCH($C427,'Policy Characteristics'!$C:$C,0))),"",INDEX('Policy Characteristics'!G:G,MATCH($C427,'Policy Characteristics'!$C:$C,0)))</f>
        <v>1</v>
      </c>
      <c r="N427" s="362">
        <f>IF(ISBLANK(INDEX('Policy Characteristics'!H:H,MATCH($C427,'Policy Characteristics'!$C:$C,0))),"",INDEX('Policy Characteristics'!H:H,MATCH($C427,'Policy Characteristics'!$C:$C,0)))</f>
        <v>0.01</v>
      </c>
      <c r="O427" s="340" t="str">
        <f>IF(ISBLANK(INDEX('Policy Characteristics'!I:I,MATCH($C427,'Policy Characteristics'!$C:$C,0))),"",INDEX('Policy Characteristics'!I:I,MATCH($C427,'Policy Characteristics'!$C:$C,0)))</f>
        <v>% of potential achieved</v>
      </c>
      <c r="P427" s="340" t="str">
        <f>IF(ISBLANK(INDEX('Policy Characteristics'!J:J,MATCH($C427,'Policy Characteristics'!$C:$C,0))),"",INDEX('Policy Characteristics'!J:J,MATCH($C427,'Policy Characteristics'!$C:$C,0)))</f>
        <v>**Description:**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v>
      </c>
      <c r="Q427" s="340" t="str">
        <f>IF(ISBLANK(INDEX('Policy Characteristics'!K:K,MATCH($C427,'Policy Characteristics'!$C:$C,0))),"",INDEX('Policy Characteristics'!K:K,MATCH($C427,'Policy Characteristics'!$C:$C,0)))</f>
        <v>industry-ag-main.html#cogen</v>
      </c>
      <c r="R427" s="340" t="str">
        <f>IF(ISBLANK(INDEX('Policy Characteristics'!L:L,MATCH($C427,'Policy Characteristics'!$C:$C,0))),"",INDEX('Policy Characteristics'!L:L,MATCH($C427,'Policy Characteristics'!$C:$C,0)))</f>
        <v>cogeneration-and-waste-heat-recovery.html</v>
      </c>
    </row>
    <row r="428" spans="1:18" s="5" customFormat="1" x14ac:dyDescent="0.25">
      <c r="A428" s="340" t="str">
        <f>IF(ISBLANK(INDEX('Policy Characteristics'!A:A,MATCH($C428,'Policy Characteristics'!$C:$C,0))),"",INDEX('Policy Characteristics'!A:A,MATCH($C428,'Policy Characteristics'!$C:$C,0)))</f>
        <v>Industry</v>
      </c>
      <c r="B428" s="340" t="str">
        <f>IF(ISBLANK(INDEX('Policy Characteristics'!B:B,MATCH($C428,'Policy Characteristics'!$C:$C,0))),"",INDEX('Policy Characteristics'!B:B,MATCH($C428,'Policy Characteristics'!$C:$C,0)))</f>
        <v>Early Retirement of Industrial Facilities</v>
      </c>
      <c r="C428" s="345" t="s">
        <v>60</v>
      </c>
      <c r="D428" s="53"/>
      <c r="E428" s="53"/>
      <c r="F428" s="53"/>
      <c r="G428" s="53"/>
      <c r="H428" s="54">
        <v>45</v>
      </c>
      <c r="I428" s="53" t="s">
        <v>45</v>
      </c>
      <c r="J428" s="342" t="str">
        <f>IF(ISBLANK(INDEX('Policy Characteristics'!D:D,MATCH($C428,'Policy Characteristics'!$C:$C,0))),"",INDEX('Policy Characteristics'!D:D,MATCH($C428,'Policy Characteristics'!$C:$C,0)))</f>
        <v>Early Retirement of Industrial Facilities</v>
      </c>
      <c r="K428" s="340" t="str">
        <f>IF(ISBLANK(INDEX('Policy Characteristics'!E:E,MATCH($C428,'Policy Characteristics'!$C:$C,0))),"",INDEX('Policy Characteristics'!E:E,MATCH($C428,'Policy Characteristics'!$C:$C,0)))</f>
        <v>indst early retirement</v>
      </c>
      <c r="L428" s="362">
        <f>IF(ISBLANK(INDEX('Policy Characteristics'!F:F,MATCH($C428,'Policy Characteristics'!$C:$C,0))),"",INDEX('Policy Characteristics'!F:F,MATCH($C428,'Policy Characteristics'!$C:$C,0)))</f>
        <v>0</v>
      </c>
      <c r="M428" s="362">
        <f>IF(ISBLANK(INDEX('Policy Characteristics'!G:G,MATCH($C428,'Policy Characteristics'!$C:$C,0))),"",INDEX('Policy Characteristics'!G:G,MATCH($C428,'Policy Characteristics'!$C:$C,0)))</f>
        <v>1</v>
      </c>
      <c r="N428" s="362">
        <f>IF(ISBLANK(INDEX('Policy Characteristics'!H:H,MATCH($C428,'Policy Characteristics'!$C:$C,0))),"",INDEX('Policy Characteristics'!H:H,MATCH($C428,'Policy Characteristics'!$C:$C,0)))</f>
        <v>0.01</v>
      </c>
      <c r="O428" s="340" t="str">
        <f>IF(ISBLANK(INDEX('Policy Characteristics'!I:I,MATCH($C428,'Policy Characteristics'!$C:$C,0))),"",INDEX('Policy Characteristics'!I:I,MATCH($C428,'Policy Characteristics'!$C:$C,0)))</f>
        <v>% of potential achieved</v>
      </c>
      <c r="P428" s="340" t="str">
        <f>IF(ISBLANK(INDEX('Policy Characteristics'!J:J,MATCH($C428,'Policy Characteristics'!$C:$C,0))),"",INDEX('Policy Characteristics'!J:J,MATCH($C428,'Policy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428" s="340" t="str">
        <f>IF(ISBLANK(INDEX('Policy Characteristics'!K:K,MATCH($C428,'Policy Characteristics'!$C:$C,0))),"",INDEX('Policy Characteristics'!K:K,MATCH($C428,'Policy Characteristics'!$C:$C,0)))</f>
        <v>industry-ag-main.html#early-ret</v>
      </c>
      <c r="R428" s="340" t="str">
        <f>IF(ISBLANK(INDEX('Policy Characteristics'!L:L,MATCH($C428,'Policy Characteristics'!$C:$C,0))),"",INDEX('Policy Characteristics'!L:L,MATCH($C428,'Policy Characteristics'!$C:$C,0)))</f>
        <v>early-retirement-of-industrial-facilities.html</v>
      </c>
    </row>
    <row r="429" spans="1:18" ht="30" x14ac:dyDescent="0.25">
      <c r="A429" s="340" t="str">
        <f>IF(ISBLANK(INDEX('Policy Characteristics'!A:A,MATCH($C429,'Policy Characteristics'!$C:$C,0))),"",INDEX('Policy Characteristics'!A:A,MATCH($C429,'Policy Characteristics'!$C:$C,0)))</f>
        <v>Industry</v>
      </c>
      <c r="B429" s="340" t="str">
        <f>IF(ISBLANK(INDEX('Policy Characteristics'!B:B,MATCH($C429,'Policy Characteristics'!$C:$C,0))),"",INDEX('Policy Characteristics'!B:B,MATCH($C429,'Policy Characteristics'!$C:$C,0)))</f>
        <v>Electrification + Hydrogen</v>
      </c>
      <c r="C429" s="345" t="s">
        <v>2443</v>
      </c>
      <c r="D429" s="53" t="s">
        <v>3189</v>
      </c>
      <c r="E429" s="53" t="s">
        <v>2444</v>
      </c>
      <c r="F429" s="188" t="s">
        <v>3214</v>
      </c>
      <c r="G429" s="53" t="s">
        <v>3216</v>
      </c>
      <c r="H429" s="54">
        <v>1208</v>
      </c>
      <c r="I429" s="53" t="s">
        <v>45</v>
      </c>
      <c r="J429" s="342" t="str">
        <f>IF(ISBLANK(INDEX('Policy Characteristics'!D:D,MATCH($C429,'Policy Characteristics'!$C:$C,0))),"",INDEX('Policy Characteristics'!D:D,MATCH($C429,'Policy Characteristics'!$C:$C,0)))</f>
        <v>Electrification + Hydrogen</v>
      </c>
      <c r="K429" s="340" t="str">
        <f>IF(ISBLANK(INDEX('Policy Characteristics'!E:E,MATCH($C429,'Policy Characteristics'!$C:$C,0))),"",INDEX('Policy Characteristics'!E:E,MATCH($C429,'Policy Characteristics'!$C:$C,0)))</f>
        <v>indst fuel type shifting</v>
      </c>
      <c r="L429" s="362">
        <f>IF(ISBLANK(INDEX('Policy Characteristics'!F:F,MATCH($C429,'Policy Characteristics'!$C:$C,0))),"",INDEX('Policy Characteristics'!F:F,MATCH($C429,'Policy Characteristics'!$C:$C,0)))</f>
        <v>0</v>
      </c>
      <c r="M429" s="362">
        <f>IF(ISBLANK(INDEX('Policy Characteristics'!G:G,MATCH($C429,'Policy Characteristics'!$C:$C,0))),"",INDEX('Policy Characteristics'!G:G,MATCH($C429,'Policy Characteristics'!$C:$C,0)))</f>
        <v>1</v>
      </c>
      <c r="N429" s="362">
        <f>IF(ISBLANK(INDEX('Policy Characteristics'!H:H,MATCH($C429,'Policy Characteristics'!$C:$C,0))),"",INDEX('Policy Characteristics'!H:H,MATCH($C429,'Policy Characteristics'!$C:$C,0)))</f>
        <v>0.01</v>
      </c>
      <c r="O429" s="340" t="str">
        <f>IF(ISBLANK(INDEX('Policy Characteristics'!I:I,MATCH($C429,'Policy Characteristics'!$C:$C,0))),"",INDEX('Policy Characteristics'!I:I,MATCH($C429,'Policy Characteristics'!$C:$C,0)))</f>
        <v>% of fuel shifted</v>
      </c>
      <c r="P429" s="340" t="str">
        <f>IF(ISBLANK(INDEX('Policy Characteristics'!J:J,MATCH($C429,'Policy Characteristics'!$C:$C,0))),"",INDEX('Policy Characteristics'!J:J,MATCH($C429,'Policy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29" s="340" t="str">
        <f>IF(ISBLANK(INDEX('Policy Characteristics'!K:K,MATCH($C429,'Policy Characteristics'!$C:$C,0))),"",INDEX('Policy Characteristics'!K:K,MATCH($C429,'Policy Characteristics'!$C:$C,0)))</f>
        <v>industry-ag-main.html#fuel-switching</v>
      </c>
      <c r="R429" s="340" t="str">
        <f>IF(ISBLANK(INDEX('Policy Characteristics'!L:L,MATCH($C429,'Policy Characteristics'!$C:$C,0))),"",INDEX('Policy Characteristics'!L:L,MATCH($C429,'Policy Characteristics'!$C:$C,0)))</f>
        <v>industry-elec-and-hydrogen.html</v>
      </c>
    </row>
    <row r="430" spans="1:18" ht="30" x14ac:dyDescent="0.25">
      <c r="A430" s="340" t="str">
        <f>IF(ISBLANK(INDEX('Policy Characteristics'!A:A,MATCH($C430,'Policy Characteristics'!$C:$C,0))),"",INDEX('Policy Characteristics'!A:A,MATCH($C430,'Policy Characteristics'!$C:$C,0)))</f>
        <v>Industry</v>
      </c>
      <c r="B430" s="340" t="str">
        <f>IF(ISBLANK(INDEX('Policy Characteristics'!B:B,MATCH($C430,'Policy Characteristics'!$C:$C,0))),"",INDEX('Policy Characteristics'!B:B,MATCH($C430,'Policy Characteristics'!$C:$C,0)))</f>
        <v>Electrification + Hydrogen</v>
      </c>
      <c r="C430" s="344" t="str">
        <f t="shared" ref="C430:C461" si="31">C$429</f>
        <v>Fraction of Industrial Fuel Use Shifted to Other Fuels</v>
      </c>
      <c r="D430" s="53" t="s">
        <v>3189</v>
      </c>
      <c r="E430" s="53" t="s">
        <v>2445</v>
      </c>
      <c r="F430" s="188" t="s">
        <v>3214</v>
      </c>
      <c r="G430" s="53" t="s">
        <v>3217</v>
      </c>
      <c r="H430" s="54">
        <v>1209</v>
      </c>
      <c r="I430" s="53" t="s">
        <v>46</v>
      </c>
      <c r="J430" s="342" t="str">
        <f>IF(ISBLANK(INDEX('Policy Characteristics'!D:D,MATCH($C430,'Policy Characteristics'!$C:$C,0))),"",INDEX('Policy Characteristics'!D:D,MATCH($C430,'Policy Characteristics'!$C:$C,0)))</f>
        <v>Electrification + Hydrogen</v>
      </c>
      <c r="K430" s="340" t="str">
        <f>IF(ISBLANK(INDEX('Policy Characteristics'!E:E,MATCH($C430,'Policy Characteristics'!$C:$C,0))),"",INDEX('Policy Characteristics'!E:E,MATCH($C430,'Policy Characteristics'!$C:$C,0)))</f>
        <v>indst fuel type shifting</v>
      </c>
      <c r="L430" s="362">
        <f>IF(ISBLANK(INDEX('Policy Characteristics'!F:F,MATCH($C430,'Policy Characteristics'!$C:$C,0))),"",INDEX('Policy Characteristics'!F:F,MATCH($C430,'Policy Characteristics'!$C:$C,0)))</f>
        <v>0</v>
      </c>
      <c r="M430" s="362">
        <f>IF(ISBLANK(INDEX('Policy Characteristics'!G:G,MATCH($C430,'Policy Characteristics'!$C:$C,0))),"",INDEX('Policy Characteristics'!G:G,MATCH($C430,'Policy Characteristics'!$C:$C,0)))</f>
        <v>1</v>
      </c>
      <c r="N430" s="362">
        <f>IF(ISBLANK(INDEX('Policy Characteristics'!H:H,MATCH($C430,'Policy Characteristics'!$C:$C,0))),"",INDEX('Policy Characteristics'!H:H,MATCH($C430,'Policy Characteristics'!$C:$C,0)))</f>
        <v>0.01</v>
      </c>
      <c r="O430" s="340" t="str">
        <f>IF(ISBLANK(INDEX('Policy Characteristics'!I:I,MATCH($C430,'Policy Characteristics'!$C:$C,0))),"",INDEX('Policy Characteristics'!I:I,MATCH($C430,'Policy Characteristics'!$C:$C,0)))</f>
        <v>% of fuel shifted</v>
      </c>
      <c r="P430" s="340" t="str">
        <f>IF(ISBLANK(INDEX('Policy Characteristics'!J:J,MATCH($C430,'Policy Characteristics'!$C:$C,0))),"",INDEX('Policy Characteristics'!J:J,MATCH($C430,'Policy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0" s="340" t="str">
        <f>IF(ISBLANK(INDEX('Policy Characteristics'!K:K,MATCH($C430,'Policy Characteristics'!$C:$C,0))),"",INDEX('Policy Characteristics'!K:K,MATCH($C430,'Policy Characteristics'!$C:$C,0)))</f>
        <v>industry-ag-main.html#fuel-switching</v>
      </c>
      <c r="R430" s="340" t="str">
        <f>IF(ISBLANK(INDEX('Policy Characteristics'!L:L,MATCH($C430,'Policy Characteristics'!$C:$C,0))),"",INDEX('Policy Characteristics'!L:L,MATCH($C430,'Policy Characteristics'!$C:$C,0)))</f>
        <v>industry-elec-and-hydrogen.html</v>
      </c>
    </row>
    <row r="431" spans="1:18" ht="30" x14ac:dyDescent="0.25">
      <c r="A431" s="340" t="str">
        <f>IF(ISBLANK(INDEX('Policy Characteristics'!A:A,MATCH($C431,'Policy Characteristics'!$C:$C,0))),"",INDEX('Policy Characteristics'!A:A,MATCH($C431,'Policy Characteristics'!$C:$C,0)))</f>
        <v>Industry</v>
      </c>
      <c r="B431" s="340" t="str">
        <f>IF(ISBLANK(INDEX('Policy Characteristics'!B:B,MATCH($C431,'Policy Characteristics'!$C:$C,0))),"",INDEX('Policy Characteristics'!B:B,MATCH($C431,'Policy Characteristics'!$C:$C,0)))</f>
        <v>Electrification + Hydrogen</v>
      </c>
      <c r="C431" s="344" t="str">
        <f t="shared" si="31"/>
        <v>Fraction of Industrial Fuel Use Shifted to Other Fuels</v>
      </c>
      <c r="D431" s="53" t="s">
        <v>3189</v>
      </c>
      <c r="E431" s="53" t="s">
        <v>2446</v>
      </c>
      <c r="F431" s="188" t="s">
        <v>3214</v>
      </c>
      <c r="G431" s="53" t="s">
        <v>3218</v>
      </c>
      <c r="H431" s="54">
        <v>1210</v>
      </c>
      <c r="I431" s="53" t="s">
        <v>46</v>
      </c>
      <c r="J431" s="342" t="str">
        <f>IF(ISBLANK(INDEX('Policy Characteristics'!D:D,MATCH($C431,'Policy Characteristics'!$C:$C,0))),"",INDEX('Policy Characteristics'!D:D,MATCH($C431,'Policy Characteristics'!$C:$C,0)))</f>
        <v>Electrification + Hydrogen</v>
      </c>
      <c r="K431" s="340" t="str">
        <f>IF(ISBLANK(INDEX('Policy Characteristics'!E:E,MATCH($C431,'Policy Characteristics'!$C:$C,0))),"",INDEX('Policy Characteristics'!E:E,MATCH($C431,'Policy Characteristics'!$C:$C,0)))</f>
        <v>indst fuel type shifting</v>
      </c>
      <c r="L431" s="362">
        <f>IF(ISBLANK(INDEX('Policy Characteristics'!F:F,MATCH($C431,'Policy Characteristics'!$C:$C,0))),"",INDEX('Policy Characteristics'!F:F,MATCH($C431,'Policy Characteristics'!$C:$C,0)))</f>
        <v>0</v>
      </c>
      <c r="M431" s="362">
        <f>IF(ISBLANK(INDEX('Policy Characteristics'!G:G,MATCH($C431,'Policy Characteristics'!$C:$C,0))),"",INDEX('Policy Characteristics'!G:G,MATCH($C431,'Policy Characteristics'!$C:$C,0)))</f>
        <v>1</v>
      </c>
      <c r="N431" s="362">
        <f>IF(ISBLANK(INDEX('Policy Characteristics'!H:H,MATCH($C431,'Policy Characteristics'!$C:$C,0))),"",INDEX('Policy Characteristics'!H:H,MATCH($C431,'Policy Characteristics'!$C:$C,0)))</f>
        <v>0.01</v>
      </c>
      <c r="O431" s="340" t="str">
        <f>IF(ISBLANK(INDEX('Policy Characteristics'!I:I,MATCH($C431,'Policy Characteristics'!$C:$C,0))),"",INDEX('Policy Characteristics'!I:I,MATCH($C431,'Policy Characteristics'!$C:$C,0)))</f>
        <v>% of fuel shifted</v>
      </c>
      <c r="P431" s="340" t="str">
        <f>IF(ISBLANK(INDEX('Policy Characteristics'!J:J,MATCH($C431,'Policy Characteristics'!$C:$C,0))),"",INDEX('Policy Characteristics'!J:J,MATCH($C431,'Policy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1" s="340" t="str">
        <f>IF(ISBLANK(INDEX('Policy Characteristics'!K:K,MATCH($C431,'Policy Characteristics'!$C:$C,0))),"",INDEX('Policy Characteristics'!K:K,MATCH($C431,'Policy Characteristics'!$C:$C,0)))</f>
        <v>industry-ag-main.html#fuel-switching</v>
      </c>
      <c r="R431" s="340" t="str">
        <f>IF(ISBLANK(INDEX('Policy Characteristics'!L:L,MATCH($C431,'Policy Characteristics'!$C:$C,0))),"",INDEX('Policy Characteristics'!L:L,MATCH($C431,'Policy Characteristics'!$C:$C,0)))</f>
        <v>industry-elec-and-hydrogen.html</v>
      </c>
    </row>
    <row r="432" spans="1:18" ht="30" x14ac:dyDescent="0.25">
      <c r="A432" s="340" t="str">
        <f>IF(ISBLANK(INDEX('Policy Characteristics'!A:A,MATCH($C432,'Policy Characteristics'!$C:$C,0))),"",INDEX('Policy Characteristics'!A:A,MATCH($C432,'Policy Characteristics'!$C:$C,0)))</f>
        <v>Industry</v>
      </c>
      <c r="B432" s="340" t="str">
        <f>IF(ISBLANK(INDEX('Policy Characteristics'!B:B,MATCH($C432,'Policy Characteristics'!$C:$C,0))),"",INDEX('Policy Characteristics'!B:B,MATCH($C432,'Policy Characteristics'!$C:$C,0)))</f>
        <v>Electrification + Hydrogen</v>
      </c>
      <c r="C432" s="344" t="str">
        <f t="shared" si="31"/>
        <v>Fraction of Industrial Fuel Use Shifted to Other Fuels</v>
      </c>
      <c r="D432" s="53" t="s">
        <v>3189</v>
      </c>
      <c r="E432" s="53" t="s">
        <v>2447</v>
      </c>
      <c r="F432" s="188" t="s">
        <v>3214</v>
      </c>
      <c r="G432" s="53" t="s">
        <v>3219</v>
      </c>
      <c r="H432" s="54">
        <v>1211</v>
      </c>
      <c r="I432" s="53" t="s">
        <v>46</v>
      </c>
      <c r="J432" s="342" t="str">
        <f>IF(ISBLANK(INDEX('Policy Characteristics'!D:D,MATCH($C432,'Policy Characteristics'!$C:$C,0))),"",INDEX('Policy Characteristics'!D:D,MATCH($C432,'Policy Characteristics'!$C:$C,0)))</f>
        <v>Electrification + Hydrogen</v>
      </c>
      <c r="K432" s="340" t="str">
        <f>IF(ISBLANK(INDEX('Policy Characteristics'!E:E,MATCH($C432,'Policy Characteristics'!$C:$C,0))),"",INDEX('Policy Characteristics'!E:E,MATCH($C432,'Policy Characteristics'!$C:$C,0)))</f>
        <v>indst fuel type shifting</v>
      </c>
      <c r="L432" s="362">
        <f>IF(ISBLANK(INDEX('Policy Characteristics'!F:F,MATCH($C432,'Policy Characteristics'!$C:$C,0))),"",INDEX('Policy Characteristics'!F:F,MATCH($C432,'Policy Characteristics'!$C:$C,0)))</f>
        <v>0</v>
      </c>
      <c r="M432" s="362">
        <f>IF(ISBLANK(INDEX('Policy Characteristics'!G:G,MATCH($C432,'Policy Characteristics'!$C:$C,0))),"",INDEX('Policy Characteristics'!G:G,MATCH($C432,'Policy Characteristics'!$C:$C,0)))</f>
        <v>1</v>
      </c>
      <c r="N432" s="362">
        <f>IF(ISBLANK(INDEX('Policy Characteristics'!H:H,MATCH($C432,'Policy Characteristics'!$C:$C,0))),"",INDEX('Policy Characteristics'!H:H,MATCH($C432,'Policy Characteristics'!$C:$C,0)))</f>
        <v>0.01</v>
      </c>
      <c r="O432" s="340" t="str">
        <f>IF(ISBLANK(INDEX('Policy Characteristics'!I:I,MATCH($C432,'Policy Characteristics'!$C:$C,0))),"",INDEX('Policy Characteristics'!I:I,MATCH($C432,'Policy Characteristics'!$C:$C,0)))</f>
        <v>% of fuel shifted</v>
      </c>
      <c r="P432" s="340" t="str">
        <f>IF(ISBLANK(INDEX('Policy Characteristics'!J:J,MATCH($C432,'Policy Characteristics'!$C:$C,0))),"",INDEX('Policy Characteristics'!J:J,MATCH($C432,'Policy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2" s="340" t="str">
        <f>IF(ISBLANK(INDEX('Policy Characteristics'!K:K,MATCH($C432,'Policy Characteristics'!$C:$C,0))),"",INDEX('Policy Characteristics'!K:K,MATCH($C432,'Policy Characteristics'!$C:$C,0)))</f>
        <v>industry-ag-main.html#fuel-switching</v>
      </c>
      <c r="R432" s="340" t="str">
        <f>IF(ISBLANK(INDEX('Policy Characteristics'!L:L,MATCH($C432,'Policy Characteristics'!$C:$C,0))),"",INDEX('Policy Characteristics'!L:L,MATCH($C432,'Policy Characteristics'!$C:$C,0)))</f>
        <v>industry-elec-and-hydrogen.html</v>
      </c>
    </row>
    <row r="433" spans="1:18" ht="30" x14ac:dyDescent="0.25">
      <c r="A433" s="340" t="str">
        <f>IF(ISBLANK(INDEX('Policy Characteristics'!A:A,MATCH($C433,'Policy Characteristics'!$C:$C,0))),"",INDEX('Policy Characteristics'!A:A,MATCH($C433,'Policy Characteristics'!$C:$C,0)))</f>
        <v>Industry</v>
      </c>
      <c r="B433" s="340" t="str">
        <f>IF(ISBLANK(INDEX('Policy Characteristics'!B:B,MATCH($C433,'Policy Characteristics'!$C:$C,0))),"",INDEX('Policy Characteristics'!B:B,MATCH($C433,'Policy Characteristics'!$C:$C,0)))</f>
        <v>Electrification + Hydrogen</v>
      </c>
      <c r="C433" s="344" t="str">
        <f t="shared" si="31"/>
        <v>Fraction of Industrial Fuel Use Shifted to Other Fuels</v>
      </c>
      <c r="D433" s="53" t="s">
        <v>3189</v>
      </c>
      <c r="E433" s="53" t="s">
        <v>2448</v>
      </c>
      <c r="F433" s="188" t="s">
        <v>3214</v>
      </c>
      <c r="G433" s="53" t="s">
        <v>3220</v>
      </c>
      <c r="H433" s="54">
        <v>1212</v>
      </c>
      <c r="I433" s="53" t="s">
        <v>46</v>
      </c>
      <c r="J433" s="342" t="str">
        <f>IF(ISBLANK(INDEX('Policy Characteristics'!D:D,MATCH($C433,'Policy Characteristics'!$C:$C,0))),"",INDEX('Policy Characteristics'!D:D,MATCH($C433,'Policy Characteristics'!$C:$C,0)))</f>
        <v>Electrification + Hydrogen</v>
      </c>
      <c r="K433" s="340" t="str">
        <f>IF(ISBLANK(INDEX('Policy Characteristics'!E:E,MATCH($C433,'Policy Characteristics'!$C:$C,0))),"",INDEX('Policy Characteristics'!E:E,MATCH($C433,'Policy Characteristics'!$C:$C,0)))</f>
        <v>indst fuel type shifting</v>
      </c>
      <c r="L433" s="362">
        <f>IF(ISBLANK(INDEX('Policy Characteristics'!F:F,MATCH($C433,'Policy Characteristics'!$C:$C,0))),"",INDEX('Policy Characteristics'!F:F,MATCH($C433,'Policy Characteristics'!$C:$C,0)))</f>
        <v>0</v>
      </c>
      <c r="M433" s="362">
        <f>IF(ISBLANK(INDEX('Policy Characteristics'!G:G,MATCH($C433,'Policy Characteristics'!$C:$C,0))),"",INDEX('Policy Characteristics'!G:G,MATCH($C433,'Policy Characteristics'!$C:$C,0)))</f>
        <v>1</v>
      </c>
      <c r="N433" s="362">
        <f>IF(ISBLANK(INDEX('Policy Characteristics'!H:H,MATCH($C433,'Policy Characteristics'!$C:$C,0))),"",INDEX('Policy Characteristics'!H:H,MATCH($C433,'Policy Characteristics'!$C:$C,0)))</f>
        <v>0.01</v>
      </c>
      <c r="O433" s="340" t="str">
        <f>IF(ISBLANK(INDEX('Policy Characteristics'!I:I,MATCH($C433,'Policy Characteristics'!$C:$C,0))),"",INDEX('Policy Characteristics'!I:I,MATCH($C433,'Policy Characteristics'!$C:$C,0)))</f>
        <v>% of fuel shifted</v>
      </c>
      <c r="P433" s="340" t="str">
        <f>IF(ISBLANK(INDEX('Policy Characteristics'!J:J,MATCH($C433,'Policy Characteristics'!$C:$C,0))),"",INDEX('Policy Characteristics'!J:J,MATCH($C433,'Policy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3" s="340" t="str">
        <f>IF(ISBLANK(INDEX('Policy Characteristics'!K:K,MATCH($C433,'Policy Characteristics'!$C:$C,0))),"",INDEX('Policy Characteristics'!K:K,MATCH($C433,'Policy Characteristics'!$C:$C,0)))</f>
        <v>industry-ag-main.html#fuel-switching</v>
      </c>
      <c r="R433" s="340" t="str">
        <f>IF(ISBLANK(INDEX('Policy Characteristics'!L:L,MATCH($C433,'Policy Characteristics'!$C:$C,0))),"",INDEX('Policy Characteristics'!L:L,MATCH($C433,'Policy Characteristics'!$C:$C,0)))</f>
        <v>industry-elec-and-hydrogen.html</v>
      </c>
    </row>
    <row r="434" spans="1:18" ht="30" x14ac:dyDescent="0.25">
      <c r="A434" s="340" t="str">
        <f>IF(ISBLANK(INDEX('Policy Characteristics'!A:A,MATCH($C434,'Policy Characteristics'!$C:$C,0))),"",INDEX('Policy Characteristics'!A:A,MATCH($C434,'Policy Characteristics'!$C:$C,0)))</f>
        <v>Industry</v>
      </c>
      <c r="B434" s="340" t="str">
        <f>IF(ISBLANK(INDEX('Policy Characteristics'!B:B,MATCH($C434,'Policy Characteristics'!$C:$C,0))),"",INDEX('Policy Characteristics'!B:B,MATCH($C434,'Policy Characteristics'!$C:$C,0)))</f>
        <v>Electrification + Hydrogen</v>
      </c>
      <c r="C434" s="344" t="str">
        <f t="shared" si="31"/>
        <v>Fraction of Industrial Fuel Use Shifted to Other Fuels</v>
      </c>
      <c r="D434" s="53" t="s">
        <v>3189</v>
      </c>
      <c r="E434" s="53" t="s">
        <v>2449</v>
      </c>
      <c r="F434" s="188" t="s">
        <v>3214</v>
      </c>
      <c r="G434" s="53" t="s">
        <v>3221</v>
      </c>
      <c r="H434" s="54">
        <v>1213</v>
      </c>
      <c r="I434" s="53" t="s">
        <v>46</v>
      </c>
      <c r="J434" s="342" t="str">
        <f>IF(ISBLANK(INDEX('Policy Characteristics'!D:D,MATCH($C434,'Policy Characteristics'!$C:$C,0))),"",INDEX('Policy Characteristics'!D:D,MATCH($C434,'Policy Characteristics'!$C:$C,0)))</f>
        <v>Electrification + Hydrogen</v>
      </c>
      <c r="K434" s="340" t="str">
        <f>IF(ISBLANK(INDEX('Policy Characteristics'!E:E,MATCH($C434,'Policy Characteristics'!$C:$C,0))),"",INDEX('Policy Characteristics'!E:E,MATCH($C434,'Policy Characteristics'!$C:$C,0)))</f>
        <v>indst fuel type shifting</v>
      </c>
      <c r="L434" s="362">
        <f>IF(ISBLANK(INDEX('Policy Characteristics'!F:F,MATCH($C434,'Policy Characteristics'!$C:$C,0))),"",INDEX('Policy Characteristics'!F:F,MATCH($C434,'Policy Characteristics'!$C:$C,0)))</f>
        <v>0</v>
      </c>
      <c r="M434" s="362">
        <f>IF(ISBLANK(INDEX('Policy Characteristics'!G:G,MATCH($C434,'Policy Characteristics'!$C:$C,0))),"",INDEX('Policy Characteristics'!G:G,MATCH($C434,'Policy Characteristics'!$C:$C,0)))</f>
        <v>1</v>
      </c>
      <c r="N434" s="362">
        <f>IF(ISBLANK(INDEX('Policy Characteristics'!H:H,MATCH($C434,'Policy Characteristics'!$C:$C,0))),"",INDEX('Policy Characteristics'!H:H,MATCH($C434,'Policy Characteristics'!$C:$C,0)))</f>
        <v>0.01</v>
      </c>
      <c r="O434" s="340" t="str">
        <f>IF(ISBLANK(INDEX('Policy Characteristics'!I:I,MATCH($C434,'Policy Characteristics'!$C:$C,0))),"",INDEX('Policy Characteristics'!I:I,MATCH($C434,'Policy Characteristics'!$C:$C,0)))</f>
        <v>% of fuel shifted</v>
      </c>
      <c r="P434" s="340" t="str">
        <f>IF(ISBLANK(INDEX('Policy Characteristics'!J:J,MATCH($C434,'Policy Characteristics'!$C:$C,0))),"",INDEX('Policy Characteristics'!J:J,MATCH($C434,'Policy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4" s="340" t="str">
        <f>IF(ISBLANK(INDEX('Policy Characteristics'!K:K,MATCH($C434,'Policy Characteristics'!$C:$C,0))),"",INDEX('Policy Characteristics'!K:K,MATCH($C434,'Policy Characteristics'!$C:$C,0)))</f>
        <v>industry-ag-main.html#fuel-switching</v>
      </c>
      <c r="R434" s="340" t="str">
        <f>IF(ISBLANK(INDEX('Policy Characteristics'!L:L,MATCH($C434,'Policy Characteristics'!$C:$C,0))),"",INDEX('Policy Characteristics'!L:L,MATCH($C434,'Policy Characteristics'!$C:$C,0)))</f>
        <v>industry-elec-and-hydrogen.html</v>
      </c>
    </row>
    <row r="435" spans="1:18" ht="30" x14ac:dyDescent="0.25">
      <c r="A435" s="340" t="str">
        <f>IF(ISBLANK(INDEX('Policy Characteristics'!A:A,MATCH($C435,'Policy Characteristics'!$C:$C,0))),"",INDEX('Policy Characteristics'!A:A,MATCH($C435,'Policy Characteristics'!$C:$C,0)))</f>
        <v>Industry</v>
      </c>
      <c r="B435" s="340" t="str">
        <f>IF(ISBLANK(INDEX('Policy Characteristics'!B:B,MATCH($C435,'Policy Characteristics'!$C:$C,0))),"",INDEX('Policy Characteristics'!B:B,MATCH($C435,'Policy Characteristics'!$C:$C,0)))</f>
        <v>Electrification + Hydrogen</v>
      </c>
      <c r="C435" s="344" t="str">
        <f t="shared" si="31"/>
        <v>Fraction of Industrial Fuel Use Shifted to Other Fuels</v>
      </c>
      <c r="D435" s="53" t="s">
        <v>3189</v>
      </c>
      <c r="E435" s="53" t="s">
        <v>2798</v>
      </c>
      <c r="F435" s="188" t="s">
        <v>3214</v>
      </c>
      <c r="G435" s="53" t="s">
        <v>3222</v>
      </c>
      <c r="H435" s="54">
        <v>1214</v>
      </c>
      <c r="I435" s="53" t="s">
        <v>46</v>
      </c>
      <c r="J435" s="342" t="str">
        <f>IF(ISBLANK(INDEX('Policy Characteristics'!D:D,MATCH($C435,'Policy Characteristics'!$C:$C,0))),"",INDEX('Policy Characteristics'!D:D,MATCH($C435,'Policy Characteristics'!$C:$C,0)))</f>
        <v>Electrification + Hydrogen</v>
      </c>
      <c r="K435" s="340" t="str">
        <f>IF(ISBLANK(INDEX('Policy Characteristics'!E:E,MATCH($C435,'Policy Characteristics'!$C:$C,0))),"",INDEX('Policy Characteristics'!E:E,MATCH($C435,'Policy Characteristics'!$C:$C,0)))</f>
        <v>indst fuel type shifting</v>
      </c>
      <c r="L435" s="362">
        <f>IF(ISBLANK(INDEX('Policy Characteristics'!F:F,MATCH($C435,'Policy Characteristics'!$C:$C,0))),"",INDEX('Policy Characteristics'!F:F,MATCH($C435,'Policy Characteristics'!$C:$C,0)))</f>
        <v>0</v>
      </c>
      <c r="M435" s="362">
        <f>IF(ISBLANK(INDEX('Policy Characteristics'!G:G,MATCH($C435,'Policy Characteristics'!$C:$C,0))),"",INDEX('Policy Characteristics'!G:G,MATCH($C435,'Policy Characteristics'!$C:$C,0)))</f>
        <v>1</v>
      </c>
      <c r="N435" s="362">
        <f>IF(ISBLANK(INDEX('Policy Characteristics'!H:H,MATCH($C435,'Policy Characteristics'!$C:$C,0))),"",INDEX('Policy Characteristics'!H:H,MATCH($C435,'Policy Characteristics'!$C:$C,0)))</f>
        <v>0.01</v>
      </c>
      <c r="O435" s="340" t="str">
        <f>IF(ISBLANK(INDEX('Policy Characteristics'!I:I,MATCH($C435,'Policy Characteristics'!$C:$C,0))),"",INDEX('Policy Characteristics'!I:I,MATCH($C435,'Policy Characteristics'!$C:$C,0)))</f>
        <v>% of fuel shifted</v>
      </c>
      <c r="P435" s="340" t="str">
        <f>IF(ISBLANK(INDEX('Policy Characteristics'!J:J,MATCH($C435,'Policy Characteristics'!$C:$C,0))),"",INDEX('Policy Characteristics'!J:J,MATCH($C435,'Policy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5" s="340" t="str">
        <f>IF(ISBLANK(INDEX('Policy Characteristics'!K:K,MATCH($C435,'Policy Characteristics'!$C:$C,0))),"",INDEX('Policy Characteristics'!K:K,MATCH($C435,'Policy Characteristics'!$C:$C,0)))</f>
        <v>industry-ag-main.html#fuel-switching</v>
      </c>
      <c r="R435" s="340" t="str">
        <f>IF(ISBLANK(INDEX('Policy Characteristics'!L:L,MATCH($C435,'Policy Characteristics'!$C:$C,0))),"",INDEX('Policy Characteristics'!L:L,MATCH($C435,'Policy Characteristics'!$C:$C,0)))</f>
        <v>industry-elec-and-hydrogen.html</v>
      </c>
    </row>
    <row r="436" spans="1:18" ht="30" x14ac:dyDescent="0.25">
      <c r="A436" s="340" t="str">
        <f>IF(ISBLANK(INDEX('Policy Characteristics'!A:A,MATCH($C436,'Policy Characteristics'!$C:$C,0))),"",INDEX('Policy Characteristics'!A:A,MATCH($C436,'Policy Characteristics'!$C:$C,0)))</f>
        <v>Industry</v>
      </c>
      <c r="B436" s="340" t="str">
        <f>IF(ISBLANK(INDEX('Policy Characteristics'!B:B,MATCH($C436,'Policy Characteristics'!$C:$C,0))),"",INDEX('Policy Characteristics'!B:B,MATCH($C436,'Policy Characteristics'!$C:$C,0)))</f>
        <v>Electrification + Hydrogen</v>
      </c>
      <c r="C436" s="344" t="str">
        <f t="shared" si="31"/>
        <v>Fraction of Industrial Fuel Use Shifted to Other Fuels</v>
      </c>
      <c r="D436" s="53" t="s">
        <v>3189</v>
      </c>
      <c r="E436" s="53" t="s">
        <v>2799</v>
      </c>
      <c r="F436" s="188" t="s">
        <v>3214</v>
      </c>
      <c r="G436" s="53" t="s">
        <v>3223</v>
      </c>
      <c r="H436" s="54">
        <v>1215</v>
      </c>
      <c r="I436" s="53" t="s">
        <v>46</v>
      </c>
      <c r="J436" s="342" t="str">
        <f>IF(ISBLANK(INDEX('Policy Characteristics'!D:D,MATCH($C436,'Policy Characteristics'!$C:$C,0))),"",INDEX('Policy Characteristics'!D:D,MATCH($C436,'Policy Characteristics'!$C:$C,0)))</f>
        <v>Electrification + Hydrogen</v>
      </c>
      <c r="K436" s="340" t="str">
        <f>IF(ISBLANK(INDEX('Policy Characteristics'!E:E,MATCH($C436,'Policy Characteristics'!$C:$C,0))),"",INDEX('Policy Characteristics'!E:E,MATCH($C436,'Policy Characteristics'!$C:$C,0)))</f>
        <v>indst fuel type shifting</v>
      </c>
      <c r="L436" s="362">
        <f>IF(ISBLANK(INDEX('Policy Characteristics'!F:F,MATCH($C436,'Policy Characteristics'!$C:$C,0))),"",INDEX('Policy Characteristics'!F:F,MATCH($C436,'Policy Characteristics'!$C:$C,0)))</f>
        <v>0</v>
      </c>
      <c r="M436" s="362">
        <f>IF(ISBLANK(INDEX('Policy Characteristics'!G:G,MATCH($C436,'Policy Characteristics'!$C:$C,0))),"",INDEX('Policy Characteristics'!G:G,MATCH($C436,'Policy Characteristics'!$C:$C,0)))</f>
        <v>1</v>
      </c>
      <c r="N436" s="362">
        <f>IF(ISBLANK(INDEX('Policy Characteristics'!H:H,MATCH($C436,'Policy Characteristics'!$C:$C,0))),"",INDEX('Policy Characteristics'!H:H,MATCH($C436,'Policy Characteristics'!$C:$C,0)))</f>
        <v>0.01</v>
      </c>
      <c r="O436" s="340" t="str">
        <f>IF(ISBLANK(INDEX('Policy Characteristics'!I:I,MATCH($C436,'Policy Characteristics'!$C:$C,0))),"",INDEX('Policy Characteristics'!I:I,MATCH($C436,'Policy Characteristics'!$C:$C,0)))</f>
        <v>% of fuel shifted</v>
      </c>
      <c r="P436" s="340" t="str">
        <f>IF(ISBLANK(INDEX('Policy Characteristics'!J:J,MATCH($C436,'Policy Characteristics'!$C:$C,0))),"",INDEX('Policy Characteristics'!J:J,MATCH($C436,'Policy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6" s="340" t="str">
        <f>IF(ISBLANK(INDEX('Policy Characteristics'!K:K,MATCH($C436,'Policy Characteristics'!$C:$C,0))),"",INDEX('Policy Characteristics'!K:K,MATCH($C436,'Policy Characteristics'!$C:$C,0)))</f>
        <v>industry-ag-main.html#fuel-switching</v>
      </c>
      <c r="R436" s="340" t="str">
        <f>IF(ISBLANK(INDEX('Policy Characteristics'!L:L,MATCH($C436,'Policy Characteristics'!$C:$C,0))),"",INDEX('Policy Characteristics'!L:L,MATCH($C436,'Policy Characteristics'!$C:$C,0)))</f>
        <v>industry-elec-and-hydrogen.html</v>
      </c>
    </row>
    <row r="437" spans="1:18" ht="30" x14ac:dyDescent="0.25">
      <c r="A437" s="340" t="str">
        <f>IF(ISBLANK(INDEX('Policy Characteristics'!A:A,MATCH($C437,'Policy Characteristics'!$C:$C,0))),"",INDEX('Policy Characteristics'!A:A,MATCH($C437,'Policy Characteristics'!$C:$C,0)))</f>
        <v>Industry</v>
      </c>
      <c r="B437" s="340" t="str">
        <f>IF(ISBLANK(INDEX('Policy Characteristics'!B:B,MATCH($C437,'Policy Characteristics'!$C:$C,0))),"",INDEX('Policy Characteristics'!B:B,MATCH($C437,'Policy Characteristics'!$C:$C,0)))</f>
        <v>Electrification + Hydrogen</v>
      </c>
      <c r="C437" s="344" t="str">
        <f t="shared" si="31"/>
        <v>Fraction of Industrial Fuel Use Shifted to Other Fuels</v>
      </c>
      <c r="D437" s="53" t="s">
        <v>3189</v>
      </c>
      <c r="E437" s="53" t="s">
        <v>2800</v>
      </c>
      <c r="F437" s="188" t="s">
        <v>3214</v>
      </c>
      <c r="G437" s="53" t="s">
        <v>3224</v>
      </c>
      <c r="H437" s="54">
        <v>1216</v>
      </c>
      <c r="I437" s="53" t="s">
        <v>46</v>
      </c>
      <c r="J437" s="342" t="str">
        <f>IF(ISBLANK(INDEX('Policy Characteristics'!D:D,MATCH($C437,'Policy Characteristics'!$C:$C,0))),"",INDEX('Policy Characteristics'!D:D,MATCH($C437,'Policy Characteristics'!$C:$C,0)))</f>
        <v>Electrification + Hydrogen</v>
      </c>
      <c r="K437" s="340" t="str">
        <f>IF(ISBLANK(INDEX('Policy Characteristics'!E:E,MATCH($C437,'Policy Characteristics'!$C:$C,0))),"",INDEX('Policy Characteristics'!E:E,MATCH($C437,'Policy Characteristics'!$C:$C,0)))</f>
        <v>indst fuel type shifting</v>
      </c>
      <c r="L437" s="362">
        <f>IF(ISBLANK(INDEX('Policy Characteristics'!F:F,MATCH($C437,'Policy Characteristics'!$C:$C,0))),"",INDEX('Policy Characteristics'!F:F,MATCH($C437,'Policy Characteristics'!$C:$C,0)))</f>
        <v>0</v>
      </c>
      <c r="M437" s="362">
        <f>IF(ISBLANK(INDEX('Policy Characteristics'!G:G,MATCH($C437,'Policy Characteristics'!$C:$C,0))),"",INDEX('Policy Characteristics'!G:G,MATCH($C437,'Policy Characteristics'!$C:$C,0)))</f>
        <v>1</v>
      </c>
      <c r="N437" s="362">
        <f>IF(ISBLANK(INDEX('Policy Characteristics'!H:H,MATCH($C437,'Policy Characteristics'!$C:$C,0))),"",INDEX('Policy Characteristics'!H:H,MATCH($C437,'Policy Characteristics'!$C:$C,0)))</f>
        <v>0.01</v>
      </c>
      <c r="O437" s="340" t="str">
        <f>IF(ISBLANK(INDEX('Policy Characteristics'!I:I,MATCH($C437,'Policy Characteristics'!$C:$C,0))),"",INDEX('Policy Characteristics'!I:I,MATCH($C437,'Policy Characteristics'!$C:$C,0)))</f>
        <v>% of fuel shifted</v>
      </c>
      <c r="P437" s="340" t="str">
        <f>IF(ISBLANK(INDEX('Policy Characteristics'!J:J,MATCH($C437,'Policy Characteristics'!$C:$C,0))),"",INDEX('Policy Characteristics'!J:J,MATCH($C437,'Policy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7" s="340" t="str">
        <f>IF(ISBLANK(INDEX('Policy Characteristics'!K:K,MATCH($C437,'Policy Characteristics'!$C:$C,0))),"",INDEX('Policy Characteristics'!K:K,MATCH($C437,'Policy Characteristics'!$C:$C,0)))</f>
        <v>industry-ag-main.html#fuel-switching</v>
      </c>
      <c r="R437" s="340" t="str">
        <f>IF(ISBLANK(INDEX('Policy Characteristics'!L:L,MATCH($C437,'Policy Characteristics'!$C:$C,0))),"",INDEX('Policy Characteristics'!L:L,MATCH($C437,'Policy Characteristics'!$C:$C,0)))</f>
        <v>industry-elec-and-hydrogen.html</v>
      </c>
    </row>
    <row r="438" spans="1:18" ht="30" x14ac:dyDescent="0.25">
      <c r="A438" s="340" t="str">
        <f>IF(ISBLANK(INDEX('Policy Characteristics'!A:A,MATCH($C438,'Policy Characteristics'!$C:$C,0))),"",INDEX('Policy Characteristics'!A:A,MATCH($C438,'Policy Characteristics'!$C:$C,0)))</f>
        <v>Industry</v>
      </c>
      <c r="B438" s="340" t="str">
        <f>IF(ISBLANK(INDEX('Policy Characteristics'!B:B,MATCH($C438,'Policy Characteristics'!$C:$C,0))),"",INDEX('Policy Characteristics'!B:B,MATCH($C438,'Policy Characteristics'!$C:$C,0)))</f>
        <v>Electrification + Hydrogen</v>
      </c>
      <c r="C438" s="344" t="str">
        <f t="shared" si="31"/>
        <v>Fraction of Industrial Fuel Use Shifted to Other Fuels</v>
      </c>
      <c r="D438" s="53" t="s">
        <v>3189</v>
      </c>
      <c r="E438" s="53" t="s">
        <v>2797</v>
      </c>
      <c r="F438" s="188" t="s">
        <v>3214</v>
      </c>
      <c r="G438" s="53" t="s">
        <v>3225</v>
      </c>
      <c r="H438" s="54">
        <v>1217</v>
      </c>
      <c r="I438" s="53" t="s">
        <v>45</v>
      </c>
      <c r="J438" s="342" t="str">
        <f>IF(ISBLANK(INDEX('Policy Characteristics'!D:D,MATCH($C438,'Policy Characteristics'!$C:$C,0))),"",INDEX('Policy Characteristics'!D:D,MATCH($C438,'Policy Characteristics'!$C:$C,0)))</f>
        <v>Electrification + Hydrogen</v>
      </c>
      <c r="K438" s="340" t="str">
        <f>IF(ISBLANK(INDEX('Policy Characteristics'!E:E,MATCH($C438,'Policy Characteristics'!$C:$C,0))),"",INDEX('Policy Characteristics'!E:E,MATCH($C438,'Policy Characteristics'!$C:$C,0)))</f>
        <v>indst fuel type shifting</v>
      </c>
      <c r="L438" s="362">
        <f>IF(ISBLANK(INDEX('Policy Characteristics'!F:F,MATCH($C438,'Policy Characteristics'!$C:$C,0))),"",INDEX('Policy Characteristics'!F:F,MATCH($C438,'Policy Characteristics'!$C:$C,0)))</f>
        <v>0</v>
      </c>
      <c r="M438" s="362">
        <f>IF(ISBLANK(INDEX('Policy Characteristics'!G:G,MATCH($C438,'Policy Characteristics'!$C:$C,0))),"",INDEX('Policy Characteristics'!G:G,MATCH($C438,'Policy Characteristics'!$C:$C,0)))</f>
        <v>1</v>
      </c>
      <c r="N438" s="362">
        <f>IF(ISBLANK(INDEX('Policy Characteristics'!H:H,MATCH($C438,'Policy Characteristics'!$C:$C,0))),"",INDEX('Policy Characteristics'!H:H,MATCH($C438,'Policy Characteristics'!$C:$C,0)))</f>
        <v>0.01</v>
      </c>
      <c r="O438" s="340" t="str">
        <f>IF(ISBLANK(INDEX('Policy Characteristics'!I:I,MATCH($C438,'Policy Characteristics'!$C:$C,0))),"",INDEX('Policy Characteristics'!I:I,MATCH($C438,'Policy Characteristics'!$C:$C,0)))</f>
        <v>% of fuel shifted</v>
      </c>
      <c r="P438" s="340" t="str">
        <f>IF(ISBLANK(INDEX('Policy Characteristics'!J:J,MATCH($C438,'Policy Characteristics'!$C:$C,0))),"",INDEX('Policy Characteristics'!J:J,MATCH($C438,'Policy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8" s="340" t="str">
        <f>IF(ISBLANK(INDEX('Policy Characteristics'!K:K,MATCH($C438,'Policy Characteristics'!$C:$C,0))),"",INDEX('Policy Characteristics'!K:K,MATCH($C438,'Policy Characteristics'!$C:$C,0)))</f>
        <v>industry-ag-main.html#fuel-switching</v>
      </c>
      <c r="R438" s="340" t="str">
        <f>IF(ISBLANK(INDEX('Policy Characteristics'!L:L,MATCH($C438,'Policy Characteristics'!$C:$C,0))),"",INDEX('Policy Characteristics'!L:L,MATCH($C438,'Policy Characteristics'!$C:$C,0)))</f>
        <v>industry-elec-and-hydrogen.html</v>
      </c>
    </row>
    <row r="439" spans="1:18" x14ac:dyDescent="0.25">
      <c r="A439" s="340" t="str">
        <f>IF(ISBLANK(INDEX('Policy Characteristics'!A:A,MATCH($C439,'Policy Characteristics'!$C:$C,0))),"",INDEX('Policy Characteristics'!A:A,MATCH($C439,'Policy Characteristics'!$C:$C,0)))</f>
        <v>Industry</v>
      </c>
      <c r="B439" s="340" t="str">
        <f>IF(ISBLANK(INDEX('Policy Characteristics'!B:B,MATCH($C439,'Policy Characteristics'!$C:$C,0))),"",INDEX('Policy Characteristics'!B:B,MATCH($C439,'Policy Characteristics'!$C:$C,0)))</f>
        <v>Electrification + Hydrogen</v>
      </c>
      <c r="C439" s="344" t="str">
        <f t="shared" si="31"/>
        <v>Fraction of Industrial Fuel Use Shifted to Other Fuels</v>
      </c>
      <c r="D439" s="9" t="s">
        <v>3190</v>
      </c>
      <c r="E439" s="53" t="s">
        <v>2444</v>
      </c>
      <c r="F439" s="188" t="s">
        <v>2857</v>
      </c>
      <c r="G439" s="53" t="s">
        <v>3216</v>
      </c>
      <c r="H439" s="54">
        <v>1218</v>
      </c>
      <c r="I439" s="53" t="s">
        <v>45</v>
      </c>
      <c r="J439" s="342" t="str">
        <f>IF(ISBLANK(INDEX('Policy Characteristics'!D:D,MATCH($C439,'Policy Characteristics'!$C:$C,0))),"",INDEX('Policy Characteristics'!D:D,MATCH($C439,'Policy Characteristics'!$C:$C,0)))</f>
        <v>Electrification + Hydrogen</v>
      </c>
      <c r="K439" s="340" t="str">
        <f>IF(ISBLANK(INDEX('Policy Characteristics'!E:E,MATCH($C439,'Policy Characteristics'!$C:$C,0))),"",INDEX('Policy Characteristics'!E:E,MATCH($C439,'Policy Characteristics'!$C:$C,0)))</f>
        <v>indst fuel type shifting</v>
      </c>
      <c r="L439" s="362">
        <f>IF(ISBLANK(INDEX('Policy Characteristics'!F:F,MATCH($C439,'Policy Characteristics'!$C:$C,0))),"",INDEX('Policy Characteristics'!F:F,MATCH($C439,'Policy Characteristics'!$C:$C,0)))</f>
        <v>0</v>
      </c>
      <c r="M439" s="362">
        <f>IF(ISBLANK(INDEX('Policy Characteristics'!G:G,MATCH($C439,'Policy Characteristics'!$C:$C,0))),"",INDEX('Policy Characteristics'!G:G,MATCH($C439,'Policy Characteristics'!$C:$C,0)))</f>
        <v>1</v>
      </c>
      <c r="N439" s="362">
        <f>IF(ISBLANK(INDEX('Policy Characteristics'!H:H,MATCH($C439,'Policy Characteristics'!$C:$C,0))),"",INDEX('Policy Characteristics'!H:H,MATCH($C439,'Policy Characteristics'!$C:$C,0)))</f>
        <v>0.01</v>
      </c>
      <c r="O439" s="340" t="str">
        <f>IF(ISBLANK(INDEX('Policy Characteristics'!I:I,MATCH($C439,'Policy Characteristics'!$C:$C,0))),"",INDEX('Policy Characteristics'!I:I,MATCH($C439,'Policy Characteristics'!$C:$C,0)))</f>
        <v>% of fuel shifted</v>
      </c>
      <c r="P439" s="340" t="str">
        <f>IF(ISBLANK(INDEX('Policy Characteristics'!J:J,MATCH($C439,'Policy Characteristics'!$C:$C,0))),"",INDEX('Policy Characteristics'!J:J,MATCH($C439,'Policy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9" s="340" t="str">
        <f>IF(ISBLANK(INDEX('Policy Characteristics'!K:K,MATCH($C439,'Policy Characteristics'!$C:$C,0))),"",INDEX('Policy Characteristics'!K:K,MATCH($C439,'Policy Characteristics'!$C:$C,0)))</f>
        <v>industry-ag-main.html#fuel-switching</v>
      </c>
      <c r="R439" s="340" t="str">
        <f>IF(ISBLANK(INDEX('Policy Characteristics'!L:L,MATCH($C439,'Policy Characteristics'!$C:$C,0))),"",INDEX('Policy Characteristics'!L:L,MATCH($C439,'Policy Characteristics'!$C:$C,0)))</f>
        <v>industry-elec-and-hydrogen.html</v>
      </c>
    </row>
    <row r="440" spans="1:18" x14ac:dyDescent="0.25">
      <c r="A440" s="340" t="str">
        <f>IF(ISBLANK(INDEX('Policy Characteristics'!A:A,MATCH($C440,'Policy Characteristics'!$C:$C,0))),"",INDEX('Policy Characteristics'!A:A,MATCH($C440,'Policy Characteristics'!$C:$C,0)))</f>
        <v>Industry</v>
      </c>
      <c r="B440" s="340" t="str">
        <f>IF(ISBLANK(INDEX('Policy Characteristics'!B:B,MATCH($C440,'Policy Characteristics'!$C:$C,0))),"",INDEX('Policy Characteristics'!B:B,MATCH($C440,'Policy Characteristics'!$C:$C,0)))</f>
        <v>Electrification + Hydrogen</v>
      </c>
      <c r="C440" s="344" t="str">
        <f t="shared" si="31"/>
        <v>Fraction of Industrial Fuel Use Shifted to Other Fuels</v>
      </c>
      <c r="D440" s="9" t="s">
        <v>3190</v>
      </c>
      <c r="E440" s="53" t="s">
        <v>2445</v>
      </c>
      <c r="F440" s="188" t="s">
        <v>2857</v>
      </c>
      <c r="G440" s="53" t="s">
        <v>3217</v>
      </c>
      <c r="H440" s="54">
        <v>1219</v>
      </c>
      <c r="I440" s="53" t="s">
        <v>46</v>
      </c>
      <c r="J440" s="342" t="str">
        <f>IF(ISBLANK(INDEX('Policy Characteristics'!D:D,MATCH($C440,'Policy Characteristics'!$C:$C,0))),"",INDEX('Policy Characteristics'!D:D,MATCH($C440,'Policy Characteristics'!$C:$C,0)))</f>
        <v>Electrification + Hydrogen</v>
      </c>
      <c r="K440" s="340" t="str">
        <f>IF(ISBLANK(INDEX('Policy Characteristics'!E:E,MATCH($C440,'Policy Characteristics'!$C:$C,0))),"",INDEX('Policy Characteristics'!E:E,MATCH($C440,'Policy Characteristics'!$C:$C,0)))</f>
        <v>indst fuel type shifting</v>
      </c>
      <c r="L440" s="362">
        <f>IF(ISBLANK(INDEX('Policy Characteristics'!F:F,MATCH($C440,'Policy Characteristics'!$C:$C,0))),"",INDEX('Policy Characteristics'!F:F,MATCH($C440,'Policy Characteristics'!$C:$C,0)))</f>
        <v>0</v>
      </c>
      <c r="M440" s="362">
        <f>IF(ISBLANK(INDEX('Policy Characteristics'!G:G,MATCH($C440,'Policy Characteristics'!$C:$C,0))),"",INDEX('Policy Characteristics'!G:G,MATCH($C440,'Policy Characteristics'!$C:$C,0)))</f>
        <v>1</v>
      </c>
      <c r="N440" s="362">
        <f>IF(ISBLANK(INDEX('Policy Characteristics'!H:H,MATCH($C440,'Policy Characteristics'!$C:$C,0))),"",INDEX('Policy Characteristics'!H:H,MATCH($C440,'Policy Characteristics'!$C:$C,0)))</f>
        <v>0.01</v>
      </c>
      <c r="O440" s="340" t="str">
        <f>IF(ISBLANK(INDEX('Policy Characteristics'!I:I,MATCH($C440,'Policy Characteristics'!$C:$C,0))),"",INDEX('Policy Characteristics'!I:I,MATCH($C440,'Policy Characteristics'!$C:$C,0)))</f>
        <v>% of fuel shifted</v>
      </c>
      <c r="P440" s="340" t="str">
        <f>IF(ISBLANK(INDEX('Policy Characteristics'!J:J,MATCH($C440,'Policy Characteristics'!$C:$C,0))),"",INDEX('Policy Characteristics'!J:J,MATCH($C440,'Policy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0" s="340" t="str">
        <f>IF(ISBLANK(INDEX('Policy Characteristics'!K:K,MATCH($C440,'Policy Characteristics'!$C:$C,0))),"",INDEX('Policy Characteristics'!K:K,MATCH($C440,'Policy Characteristics'!$C:$C,0)))</f>
        <v>industry-ag-main.html#fuel-switching</v>
      </c>
      <c r="R440" s="340" t="str">
        <f>IF(ISBLANK(INDEX('Policy Characteristics'!L:L,MATCH($C440,'Policy Characteristics'!$C:$C,0))),"",INDEX('Policy Characteristics'!L:L,MATCH($C440,'Policy Characteristics'!$C:$C,0)))</f>
        <v>industry-elec-and-hydrogen.html</v>
      </c>
    </row>
    <row r="441" spans="1:18" x14ac:dyDescent="0.25">
      <c r="A441" s="340" t="str">
        <f>IF(ISBLANK(INDEX('Policy Characteristics'!A:A,MATCH($C441,'Policy Characteristics'!$C:$C,0))),"",INDEX('Policy Characteristics'!A:A,MATCH($C441,'Policy Characteristics'!$C:$C,0)))</f>
        <v>Industry</v>
      </c>
      <c r="B441" s="340" t="str">
        <f>IF(ISBLANK(INDEX('Policy Characteristics'!B:B,MATCH($C441,'Policy Characteristics'!$C:$C,0))),"",INDEX('Policy Characteristics'!B:B,MATCH($C441,'Policy Characteristics'!$C:$C,0)))</f>
        <v>Electrification + Hydrogen</v>
      </c>
      <c r="C441" s="344" t="str">
        <f t="shared" si="31"/>
        <v>Fraction of Industrial Fuel Use Shifted to Other Fuels</v>
      </c>
      <c r="D441" s="9" t="s">
        <v>3190</v>
      </c>
      <c r="E441" s="53" t="s">
        <v>2446</v>
      </c>
      <c r="F441" s="188" t="s">
        <v>2857</v>
      </c>
      <c r="G441" s="53" t="s">
        <v>3218</v>
      </c>
      <c r="H441" s="54">
        <v>1220</v>
      </c>
      <c r="I441" s="53" t="s">
        <v>46</v>
      </c>
      <c r="J441" s="342" t="str">
        <f>IF(ISBLANK(INDEX('Policy Characteristics'!D:D,MATCH($C441,'Policy Characteristics'!$C:$C,0))),"",INDEX('Policy Characteristics'!D:D,MATCH($C441,'Policy Characteristics'!$C:$C,0)))</f>
        <v>Electrification + Hydrogen</v>
      </c>
      <c r="K441" s="340" t="str">
        <f>IF(ISBLANK(INDEX('Policy Characteristics'!E:E,MATCH($C441,'Policy Characteristics'!$C:$C,0))),"",INDEX('Policy Characteristics'!E:E,MATCH($C441,'Policy Characteristics'!$C:$C,0)))</f>
        <v>indst fuel type shifting</v>
      </c>
      <c r="L441" s="362">
        <f>IF(ISBLANK(INDEX('Policy Characteristics'!F:F,MATCH($C441,'Policy Characteristics'!$C:$C,0))),"",INDEX('Policy Characteristics'!F:F,MATCH($C441,'Policy Characteristics'!$C:$C,0)))</f>
        <v>0</v>
      </c>
      <c r="M441" s="362">
        <f>IF(ISBLANK(INDEX('Policy Characteristics'!G:G,MATCH($C441,'Policy Characteristics'!$C:$C,0))),"",INDEX('Policy Characteristics'!G:G,MATCH($C441,'Policy Characteristics'!$C:$C,0)))</f>
        <v>1</v>
      </c>
      <c r="N441" s="362">
        <f>IF(ISBLANK(INDEX('Policy Characteristics'!H:H,MATCH($C441,'Policy Characteristics'!$C:$C,0))),"",INDEX('Policy Characteristics'!H:H,MATCH($C441,'Policy Characteristics'!$C:$C,0)))</f>
        <v>0.01</v>
      </c>
      <c r="O441" s="340" t="str">
        <f>IF(ISBLANK(INDEX('Policy Characteristics'!I:I,MATCH($C441,'Policy Characteristics'!$C:$C,0))),"",INDEX('Policy Characteristics'!I:I,MATCH($C441,'Policy Characteristics'!$C:$C,0)))</f>
        <v>% of fuel shifted</v>
      </c>
      <c r="P441" s="340" t="str">
        <f>IF(ISBLANK(INDEX('Policy Characteristics'!J:J,MATCH($C441,'Policy Characteristics'!$C:$C,0))),"",INDEX('Policy Characteristics'!J:J,MATCH($C441,'Policy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1" s="340" t="str">
        <f>IF(ISBLANK(INDEX('Policy Characteristics'!K:K,MATCH($C441,'Policy Characteristics'!$C:$C,0))),"",INDEX('Policy Characteristics'!K:K,MATCH($C441,'Policy Characteristics'!$C:$C,0)))</f>
        <v>industry-ag-main.html#fuel-switching</v>
      </c>
      <c r="R441" s="340" t="str">
        <f>IF(ISBLANK(INDEX('Policy Characteristics'!L:L,MATCH($C441,'Policy Characteristics'!$C:$C,0))),"",INDEX('Policy Characteristics'!L:L,MATCH($C441,'Policy Characteristics'!$C:$C,0)))</f>
        <v>industry-elec-and-hydrogen.html</v>
      </c>
    </row>
    <row r="442" spans="1:18" x14ac:dyDescent="0.25">
      <c r="A442" s="340" t="str">
        <f>IF(ISBLANK(INDEX('Policy Characteristics'!A:A,MATCH($C442,'Policy Characteristics'!$C:$C,0))),"",INDEX('Policy Characteristics'!A:A,MATCH($C442,'Policy Characteristics'!$C:$C,0)))</f>
        <v>Industry</v>
      </c>
      <c r="B442" s="340" t="str">
        <f>IF(ISBLANK(INDEX('Policy Characteristics'!B:B,MATCH($C442,'Policy Characteristics'!$C:$C,0))),"",INDEX('Policy Characteristics'!B:B,MATCH($C442,'Policy Characteristics'!$C:$C,0)))</f>
        <v>Electrification + Hydrogen</v>
      </c>
      <c r="C442" s="344" t="str">
        <f t="shared" si="31"/>
        <v>Fraction of Industrial Fuel Use Shifted to Other Fuels</v>
      </c>
      <c r="D442" s="9" t="s">
        <v>3190</v>
      </c>
      <c r="E442" s="53" t="s">
        <v>2447</v>
      </c>
      <c r="F442" s="188" t="s">
        <v>2857</v>
      </c>
      <c r="G442" s="53" t="s">
        <v>3219</v>
      </c>
      <c r="H442" s="54">
        <v>1221</v>
      </c>
      <c r="I442" s="53" t="s">
        <v>46</v>
      </c>
      <c r="J442" s="342" t="str">
        <f>IF(ISBLANK(INDEX('Policy Characteristics'!D:D,MATCH($C442,'Policy Characteristics'!$C:$C,0))),"",INDEX('Policy Characteristics'!D:D,MATCH($C442,'Policy Characteristics'!$C:$C,0)))</f>
        <v>Electrification + Hydrogen</v>
      </c>
      <c r="K442" s="340" t="str">
        <f>IF(ISBLANK(INDEX('Policy Characteristics'!E:E,MATCH($C442,'Policy Characteristics'!$C:$C,0))),"",INDEX('Policy Characteristics'!E:E,MATCH($C442,'Policy Characteristics'!$C:$C,0)))</f>
        <v>indst fuel type shifting</v>
      </c>
      <c r="L442" s="362">
        <f>IF(ISBLANK(INDEX('Policy Characteristics'!F:F,MATCH($C442,'Policy Characteristics'!$C:$C,0))),"",INDEX('Policy Characteristics'!F:F,MATCH($C442,'Policy Characteristics'!$C:$C,0)))</f>
        <v>0</v>
      </c>
      <c r="M442" s="362">
        <f>IF(ISBLANK(INDEX('Policy Characteristics'!G:G,MATCH($C442,'Policy Characteristics'!$C:$C,0))),"",INDEX('Policy Characteristics'!G:G,MATCH($C442,'Policy Characteristics'!$C:$C,0)))</f>
        <v>1</v>
      </c>
      <c r="N442" s="362">
        <f>IF(ISBLANK(INDEX('Policy Characteristics'!H:H,MATCH($C442,'Policy Characteristics'!$C:$C,0))),"",INDEX('Policy Characteristics'!H:H,MATCH($C442,'Policy Characteristics'!$C:$C,0)))</f>
        <v>0.01</v>
      </c>
      <c r="O442" s="340" t="str">
        <f>IF(ISBLANK(INDEX('Policy Characteristics'!I:I,MATCH($C442,'Policy Characteristics'!$C:$C,0))),"",INDEX('Policy Characteristics'!I:I,MATCH($C442,'Policy Characteristics'!$C:$C,0)))</f>
        <v>% of fuel shifted</v>
      </c>
      <c r="P442" s="340" t="str">
        <f>IF(ISBLANK(INDEX('Policy Characteristics'!J:J,MATCH($C442,'Policy Characteristics'!$C:$C,0))),"",INDEX('Policy Characteristics'!J:J,MATCH($C442,'Policy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2" s="340" t="str">
        <f>IF(ISBLANK(INDEX('Policy Characteristics'!K:K,MATCH($C442,'Policy Characteristics'!$C:$C,0))),"",INDEX('Policy Characteristics'!K:K,MATCH($C442,'Policy Characteristics'!$C:$C,0)))</f>
        <v>industry-ag-main.html#fuel-switching</v>
      </c>
      <c r="R442" s="340" t="str">
        <f>IF(ISBLANK(INDEX('Policy Characteristics'!L:L,MATCH($C442,'Policy Characteristics'!$C:$C,0))),"",INDEX('Policy Characteristics'!L:L,MATCH($C442,'Policy Characteristics'!$C:$C,0)))</f>
        <v>industry-elec-and-hydrogen.html</v>
      </c>
    </row>
    <row r="443" spans="1:18" x14ac:dyDescent="0.25">
      <c r="A443" s="340" t="str">
        <f>IF(ISBLANK(INDEX('Policy Characteristics'!A:A,MATCH($C443,'Policy Characteristics'!$C:$C,0))),"",INDEX('Policy Characteristics'!A:A,MATCH($C443,'Policy Characteristics'!$C:$C,0)))</f>
        <v>Industry</v>
      </c>
      <c r="B443" s="340" t="str">
        <f>IF(ISBLANK(INDEX('Policy Characteristics'!B:B,MATCH($C443,'Policy Characteristics'!$C:$C,0))),"",INDEX('Policy Characteristics'!B:B,MATCH($C443,'Policy Characteristics'!$C:$C,0)))</f>
        <v>Electrification + Hydrogen</v>
      </c>
      <c r="C443" s="344" t="str">
        <f t="shared" si="31"/>
        <v>Fraction of Industrial Fuel Use Shifted to Other Fuels</v>
      </c>
      <c r="D443" s="9" t="s">
        <v>3190</v>
      </c>
      <c r="E443" s="53" t="s">
        <v>2448</v>
      </c>
      <c r="F443" s="188" t="s">
        <v>2857</v>
      </c>
      <c r="G443" s="53" t="s">
        <v>3220</v>
      </c>
      <c r="H443" s="54">
        <v>1222</v>
      </c>
      <c r="I443" s="53" t="s">
        <v>46</v>
      </c>
      <c r="J443" s="342" t="str">
        <f>IF(ISBLANK(INDEX('Policy Characteristics'!D:D,MATCH($C443,'Policy Characteristics'!$C:$C,0))),"",INDEX('Policy Characteristics'!D:D,MATCH($C443,'Policy Characteristics'!$C:$C,0)))</f>
        <v>Electrification + Hydrogen</v>
      </c>
      <c r="K443" s="340" t="str">
        <f>IF(ISBLANK(INDEX('Policy Characteristics'!E:E,MATCH($C443,'Policy Characteristics'!$C:$C,0))),"",INDEX('Policy Characteristics'!E:E,MATCH($C443,'Policy Characteristics'!$C:$C,0)))</f>
        <v>indst fuel type shifting</v>
      </c>
      <c r="L443" s="362">
        <f>IF(ISBLANK(INDEX('Policy Characteristics'!F:F,MATCH($C443,'Policy Characteristics'!$C:$C,0))),"",INDEX('Policy Characteristics'!F:F,MATCH($C443,'Policy Characteristics'!$C:$C,0)))</f>
        <v>0</v>
      </c>
      <c r="M443" s="362">
        <f>IF(ISBLANK(INDEX('Policy Characteristics'!G:G,MATCH($C443,'Policy Characteristics'!$C:$C,0))),"",INDEX('Policy Characteristics'!G:G,MATCH($C443,'Policy Characteristics'!$C:$C,0)))</f>
        <v>1</v>
      </c>
      <c r="N443" s="362">
        <f>IF(ISBLANK(INDEX('Policy Characteristics'!H:H,MATCH($C443,'Policy Characteristics'!$C:$C,0))),"",INDEX('Policy Characteristics'!H:H,MATCH($C443,'Policy Characteristics'!$C:$C,0)))</f>
        <v>0.01</v>
      </c>
      <c r="O443" s="340" t="str">
        <f>IF(ISBLANK(INDEX('Policy Characteristics'!I:I,MATCH($C443,'Policy Characteristics'!$C:$C,0))),"",INDEX('Policy Characteristics'!I:I,MATCH($C443,'Policy Characteristics'!$C:$C,0)))</f>
        <v>% of fuel shifted</v>
      </c>
      <c r="P443" s="340" t="str">
        <f>IF(ISBLANK(INDEX('Policy Characteristics'!J:J,MATCH($C443,'Policy Characteristics'!$C:$C,0))),"",INDEX('Policy Characteristics'!J:J,MATCH($C443,'Policy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3" s="340" t="str">
        <f>IF(ISBLANK(INDEX('Policy Characteristics'!K:K,MATCH($C443,'Policy Characteristics'!$C:$C,0))),"",INDEX('Policy Characteristics'!K:K,MATCH($C443,'Policy Characteristics'!$C:$C,0)))</f>
        <v>industry-ag-main.html#fuel-switching</v>
      </c>
      <c r="R443" s="340" t="str">
        <f>IF(ISBLANK(INDEX('Policy Characteristics'!L:L,MATCH($C443,'Policy Characteristics'!$C:$C,0))),"",INDEX('Policy Characteristics'!L:L,MATCH($C443,'Policy Characteristics'!$C:$C,0)))</f>
        <v>industry-elec-and-hydrogen.html</v>
      </c>
    </row>
    <row r="444" spans="1:18" ht="30" x14ac:dyDescent="0.25">
      <c r="A444" s="340" t="str">
        <f>IF(ISBLANK(INDEX('Policy Characteristics'!A:A,MATCH($C444,'Policy Characteristics'!$C:$C,0))),"",INDEX('Policy Characteristics'!A:A,MATCH($C444,'Policy Characteristics'!$C:$C,0)))</f>
        <v>Industry</v>
      </c>
      <c r="B444" s="340" t="str">
        <f>IF(ISBLANK(INDEX('Policy Characteristics'!B:B,MATCH($C444,'Policy Characteristics'!$C:$C,0))),"",INDEX('Policy Characteristics'!B:B,MATCH($C444,'Policy Characteristics'!$C:$C,0)))</f>
        <v>Electrification + Hydrogen</v>
      </c>
      <c r="C444" s="344" t="str">
        <f t="shared" si="31"/>
        <v>Fraction of Industrial Fuel Use Shifted to Other Fuels</v>
      </c>
      <c r="D444" s="9" t="s">
        <v>3190</v>
      </c>
      <c r="E444" s="53" t="s">
        <v>2449</v>
      </c>
      <c r="F444" s="188" t="s">
        <v>2857</v>
      </c>
      <c r="G444" s="53" t="s">
        <v>3221</v>
      </c>
      <c r="H444" s="54">
        <v>1223</v>
      </c>
      <c r="I444" s="53" t="s">
        <v>46</v>
      </c>
      <c r="J444" s="342" t="str">
        <f>IF(ISBLANK(INDEX('Policy Characteristics'!D:D,MATCH($C444,'Policy Characteristics'!$C:$C,0))),"",INDEX('Policy Characteristics'!D:D,MATCH($C444,'Policy Characteristics'!$C:$C,0)))</f>
        <v>Electrification + Hydrogen</v>
      </c>
      <c r="K444" s="340" t="str">
        <f>IF(ISBLANK(INDEX('Policy Characteristics'!E:E,MATCH($C444,'Policy Characteristics'!$C:$C,0))),"",INDEX('Policy Characteristics'!E:E,MATCH($C444,'Policy Characteristics'!$C:$C,0)))</f>
        <v>indst fuel type shifting</v>
      </c>
      <c r="L444" s="362">
        <f>IF(ISBLANK(INDEX('Policy Characteristics'!F:F,MATCH($C444,'Policy Characteristics'!$C:$C,0))),"",INDEX('Policy Characteristics'!F:F,MATCH($C444,'Policy Characteristics'!$C:$C,0)))</f>
        <v>0</v>
      </c>
      <c r="M444" s="362">
        <f>IF(ISBLANK(INDEX('Policy Characteristics'!G:G,MATCH($C444,'Policy Characteristics'!$C:$C,0))),"",INDEX('Policy Characteristics'!G:G,MATCH($C444,'Policy Characteristics'!$C:$C,0)))</f>
        <v>1</v>
      </c>
      <c r="N444" s="362">
        <f>IF(ISBLANK(INDEX('Policy Characteristics'!H:H,MATCH($C444,'Policy Characteristics'!$C:$C,0))),"",INDEX('Policy Characteristics'!H:H,MATCH($C444,'Policy Characteristics'!$C:$C,0)))</f>
        <v>0.01</v>
      </c>
      <c r="O444" s="340" t="str">
        <f>IF(ISBLANK(INDEX('Policy Characteristics'!I:I,MATCH($C444,'Policy Characteristics'!$C:$C,0))),"",INDEX('Policy Characteristics'!I:I,MATCH($C444,'Policy Characteristics'!$C:$C,0)))</f>
        <v>% of fuel shifted</v>
      </c>
      <c r="P444" s="340" t="str">
        <f>IF(ISBLANK(INDEX('Policy Characteristics'!J:J,MATCH($C444,'Policy Characteristics'!$C:$C,0))),"",INDEX('Policy Characteristics'!J:J,MATCH($C444,'Policy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4" s="340" t="str">
        <f>IF(ISBLANK(INDEX('Policy Characteristics'!K:K,MATCH($C444,'Policy Characteristics'!$C:$C,0))),"",INDEX('Policy Characteristics'!K:K,MATCH($C444,'Policy Characteristics'!$C:$C,0)))</f>
        <v>industry-ag-main.html#fuel-switching</v>
      </c>
      <c r="R444" s="340" t="str">
        <f>IF(ISBLANK(INDEX('Policy Characteristics'!L:L,MATCH($C444,'Policy Characteristics'!$C:$C,0))),"",INDEX('Policy Characteristics'!L:L,MATCH($C444,'Policy Characteristics'!$C:$C,0)))</f>
        <v>industry-elec-and-hydrogen.html</v>
      </c>
    </row>
    <row r="445" spans="1:18" x14ac:dyDescent="0.25">
      <c r="A445" s="340" t="str">
        <f>IF(ISBLANK(INDEX('Policy Characteristics'!A:A,MATCH($C445,'Policy Characteristics'!$C:$C,0))),"",INDEX('Policy Characteristics'!A:A,MATCH($C445,'Policy Characteristics'!$C:$C,0)))</f>
        <v>Industry</v>
      </c>
      <c r="B445" s="340" t="str">
        <f>IF(ISBLANK(INDEX('Policy Characteristics'!B:B,MATCH($C445,'Policy Characteristics'!$C:$C,0))),"",INDEX('Policy Characteristics'!B:B,MATCH($C445,'Policy Characteristics'!$C:$C,0)))</f>
        <v>Electrification + Hydrogen</v>
      </c>
      <c r="C445" s="344" t="str">
        <f t="shared" si="31"/>
        <v>Fraction of Industrial Fuel Use Shifted to Other Fuels</v>
      </c>
      <c r="D445" s="9" t="s">
        <v>3190</v>
      </c>
      <c r="E445" s="53" t="s">
        <v>2798</v>
      </c>
      <c r="F445" s="188" t="s">
        <v>2857</v>
      </c>
      <c r="G445" s="53" t="s">
        <v>3222</v>
      </c>
      <c r="H445" s="54">
        <v>1224</v>
      </c>
      <c r="I445" s="53" t="s">
        <v>46</v>
      </c>
      <c r="J445" s="342" t="str">
        <f>IF(ISBLANK(INDEX('Policy Characteristics'!D:D,MATCH($C445,'Policy Characteristics'!$C:$C,0))),"",INDEX('Policy Characteristics'!D:D,MATCH($C445,'Policy Characteristics'!$C:$C,0)))</f>
        <v>Electrification + Hydrogen</v>
      </c>
      <c r="K445" s="340" t="str">
        <f>IF(ISBLANK(INDEX('Policy Characteristics'!E:E,MATCH($C445,'Policy Characteristics'!$C:$C,0))),"",INDEX('Policy Characteristics'!E:E,MATCH($C445,'Policy Characteristics'!$C:$C,0)))</f>
        <v>indst fuel type shifting</v>
      </c>
      <c r="L445" s="362">
        <f>IF(ISBLANK(INDEX('Policy Characteristics'!F:F,MATCH($C445,'Policy Characteristics'!$C:$C,0))),"",INDEX('Policy Characteristics'!F:F,MATCH($C445,'Policy Characteristics'!$C:$C,0)))</f>
        <v>0</v>
      </c>
      <c r="M445" s="362">
        <f>IF(ISBLANK(INDEX('Policy Characteristics'!G:G,MATCH($C445,'Policy Characteristics'!$C:$C,0))),"",INDEX('Policy Characteristics'!G:G,MATCH($C445,'Policy Characteristics'!$C:$C,0)))</f>
        <v>1</v>
      </c>
      <c r="N445" s="362">
        <f>IF(ISBLANK(INDEX('Policy Characteristics'!H:H,MATCH($C445,'Policy Characteristics'!$C:$C,0))),"",INDEX('Policy Characteristics'!H:H,MATCH($C445,'Policy Characteristics'!$C:$C,0)))</f>
        <v>0.01</v>
      </c>
      <c r="O445" s="340" t="str">
        <f>IF(ISBLANK(INDEX('Policy Characteristics'!I:I,MATCH($C445,'Policy Characteristics'!$C:$C,0))),"",INDEX('Policy Characteristics'!I:I,MATCH($C445,'Policy Characteristics'!$C:$C,0)))</f>
        <v>% of fuel shifted</v>
      </c>
      <c r="P445" s="340" t="str">
        <f>IF(ISBLANK(INDEX('Policy Characteristics'!J:J,MATCH($C445,'Policy Characteristics'!$C:$C,0))),"",INDEX('Policy Characteristics'!J:J,MATCH($C445,'Policy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5" s="340" t="str">
        <f>IF(ISBLANK(INDEX('Policy Characteristics'!K:K,MATCH($C445,'Policy Characteristics'!$C:$C,0))),"",INDEX('Policy Characteristics'!K:K,MATCH($C445,'Policy Characteristics'!$C:$C,0)))</f>
        <v>industry-ag-main.html#fuel-switching</v>
      </c>
      <c r="R445" s="340" t="str">
        <f>IF(ISBLANK(INDEX('Policy Characteristics'!L:L,MATCH($C445,'Policy Characteristics'!$C:$C,0))),"",INDEX('Policy Characteristics'!L:L,MATCH($C445,'Policy Characteristics'!$C:$C,0)))</f>
        <v>industry-elec-and-hydrogen.html</v>
      </c>
    </row>
    <row r="446" spans="1:18" ht="30" x14ac:dyDescent="0.25">
      <c r="A446" s="340" t="str">
        <f>IF(ISBLANK(INDEX('Policy Characteristics'!A:A,MATCH($C446,'Policy Characteristics'!$C:$C,0))),"",INDEX('Policy Characteristics'!A:A,MATCH($C446,'Policy Characteristics'!$C:$C,0)))</f>
        <v>Industry</v>
      </c>
      <c r="B446" s="340" t="str">
        <f>IF(ISBLANK(INDEX('Policy Characteristics'!B:B,MATCH($C446,'Policy Characteristics'!$C:$C,0))),"",INDEX('Policy Characteristics'!B:B,MATCH($C446,'Policy Characteristics'!$C:$C,0)))</f>
        <v>Electrification + Hydrogen</v>
      </c>
      <c r="C446" s="344" t="str">
        <f t="shared" si="31"/>
        <v>Fraction of Industrial Fuel Use Shifted to Other Fuels</v>
      </c>
      <c r="D446" s="9" t="s">
        <v>3190</v>
      </c>
      <c r="E446" s="53" t="s">
        <v>2799</v>
      </c>
      <c r="F446" s="188" t="s">
        <v>2857</v>
      </c>
      <c r="G446" s="53" t="s">
        <v>3223</v>
      </c>
      <c r="H446" s="54">
        <v>1225</v>
      </c>
      <c r="I446" s="53" t="s">
        <v>46</v>
      </c>
      <c r="J446" s="342" t="str">
        <f>IF(ISBLANK(INDEX('Policy Characteristics'!D:D,MATCH($C446,'Policy Characteristics'!$C:$C,0))),"",INDEX('Policy Characteristics'!D:D,MATCH($C446,'Policy Characteristics'!$C:$C,0)))</f>
        <v>Electrification + Hydrogen</v>
      </c>
      <c r="K446" s="340" t="str">
        <f>IF(ISBLANK(INDEX('Policy Characteristics'!E:E,MATCH($C446,'Policy Characteristics'!$C:$C,0))),"",INDEX('Policy Characteristics'!E:E,MATCH($C446,'Policy Characteristics'!$C:$C,0)))</f>
        <v>indst fuel type shifting</v>
      </c>
      <c r="L446" s="362">
        <f>IF(ISBLANK(INDEX('Policy Characteristics'!F:F,MATCH($C446,'Policy Characteristics'!$C:$C,0))),"",INDEX('Policy Characteristics'!F:F,MATCH($C446,'Policy Characteristics'!$C:$C,0)))</f>
        <v>0</v>
      </c>
      <c r="M446" s="362">
        <f>IF(ISBLANK(INDEX('Policy Characteristics'!G:G,MATCH($C446,'Policy Characteristics'!$C:$C,0))),"",INDEX('Policy Characteristics'!G:G,MATCH($C446,'Policy Characteristics'!$C:$C,0)))</f>
        <v>1</v>
      </c>
      <c r="N446" s="362">
        <f>IF(ISBLANK(INDEX('Policy Characteristics'!H:H,MATCH($C446,'Policy Characteristics'!$C:$C,0))),"",INDEX('Policy Characteristics'!H:H,MATCH($C446,'Policy Characteristics'!$C:$C,0)))</f>
        <v>0.01</v>
      </c>
      <c r="O446" s="340" t="str">
        <f>IF(ISBLANK(INDEX('Policy Characteristics'!I:I,MATCH($C446,'Policy Characteristics'!$C:$C,0))),"",INDEX('Policy Characteristics'!I:I,MATCH($C446,'Policy Characteristics'!$C:$C,0)))</f>
        <v>% of fuel shifted</v>
      </c>
      <c r="P446" s="340" t="str">
        <f>IF(ISBLANK(INDEX('Policy Characteristics'!J:J,MATCH($C446,'Policy Characteristics'!$C:$C,0))),"",INDEX('Policy Characteristics'!J:J,MATCH($C446,'Policy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6" s="340" t="str">
        <f>IF(ISBLANK(INDEX('Policy Characteristics'!K:K,MATCH($C446,'Policy Characteristics'!$C:$C,0))),"",INDEX('Policy Characteristics'!K:K,MATCH($C446,'Policy Characteristics'!$C:$C,0)))</f>
        <v>industry-ag-main.html#fuel-switching</v>
      </c>
      <c r="R446" s="340" t="str">
        <f>IF(ISBLANK(INDEX('Policy Characteristics'!L:L,MATCH($C446,'Policy Characteristics'!$C:$C,0))),"",INDEX('Policy Characteristics'!L:L,MATCH($C446,'Policy Characteristics'!$C:$C,0)))</f>
        <v>industry-elec-and-hydrogen.html</v>
      </c>
    </row>
    <row r="447" spans="1:18" ht="30" x14ac:dyDescent="0.25">
      <c r="A447" s="340" t="str">
        <f>IF(ISBLANK(INDEX('Policy Characteristics'!A:A,MATCH($C447,'Policy Characteristics'!$C:$C,0))),"",INDEX('Policy Characteristics'!A:A,MATCH($C447,'Policy Characteristics'!$C:$C,0)))</f>
        <v>Industry</v>
      </c>
      <c r="B447" s="340" t="str">
        <f>IF(ISBLANK(INDEX('Policy Characteristics'!B:B,MATCH($C447,'Policy Characteristics'!$C:$C,0))),"",INDEX('Policy Characteristics'!B:B,MATCH($C447,'Policy Characteristics'!$C:$C,0)))</f>
        <v>Electrification + Hydrogen</v>
      </c>
      <c r="C447" s="344" t="str">
        <f t="shared" si="31"/>
        <v>Fraction of Industrial Fuel Use Shifted to Other Fuels</v>
      </c>
      <c r="D447" s="9" t="s">
        <v>3190</v>
      </c>
      <c r="E447" s="53" t="s">
        <v>2800</v>
      </c>
      <c r="F447" s="188" t="s">
        <v>2857</v>
      </c>
      <c r="G447" s="53" t="s">
        <v>3224</v>
      </c>
      <c r="H447" s="54">
        <v>1226</v>
      </c>
      <c r="I447" s="53" t="s">
        <v>46</v>
      </c>
      <c r="J447" s="342" t="str">
        <f>IF(ISBLANK(INDEX('Policy Characteristics'!D:D,MATCH($C447,'Policy Characteristics'!$C:$C,0))),"",INDEX('Policy Characteristics'!D:D,MATCH($C447,'Policy Characteristics'!$C:$C,0)))</f>
        <v>Electrification + Hydrogen</v>
      </c>
      <c r="K447" s="340" t="str">
        <f>IF(ISBLANK(INDEX('Policy Characteristics'!E:E,MATCH($C447,'Policy Characteristics'!$C:$C,0))),"",INDEX('Policy Characteristics'!E:E,MATCH($C447,'Policy Characteristics'!$C:$C,0)))</f>
        <v>indst fuel type shifting</v>
      </c>
      <c r="L447" s="362">
        <f>IF(ISBLANK(INDEX('Policy Characteristics'!F:F,MATCH($C447,'Policy Characteristics'!$C:$C,0))),"",INDEX('Policy Characteristics'!F:F,MATCH($C447,'Policy Characteristics'!$C:$C,0)))</f>
        <v>0</v>
      </c>
      <c r="M447" s="362">
        <f>IF(ISBLANK(INDEX('Policy Characteristics'!G:G,MATCH($C447,'Policy Characteristics'!$C:$C,0))),"",INDEX('Policy Characteristics'!G:G,MATCH($C447,'Policy Characteristics'!$C:$C,0)))</f>
        <v>1</v>
      </c>
      <c r="N447" s="362">
        <f>IF(ISBLANK(INDEX('Policy Characteristics'!H:H,MATCH($C447,'Policy Characteristics'!$C:$C,0))),"",INDEX('Policy Characteristics'!H:H,MATCH($C447,'Policy Characteristics'!$C:$C,0)))</f>
        <v>0.01</v>
      </c>
      <c r="O447" s="340" t="str">
        <f>IF(ISBLANK(INDEX('Policy Characteristics'!I:I,MATCH($C447,'Policy Characteristics'!$C:$C,0))),"",INDEX('Policy Characteristics'!I:I,MATCH($C447,'Policy Characteristics'!$C:$C,0)))</f>
        <v>% of fuel shifted</v>
      </c>
      <c r="P447" s="340" t="str">
        <f>IF(ISBLANK(INDEX('Policy Characteristics'!J:J,MATCH($C447,'Policy Characteristics'!$C:$C,0))),"",INDEX('Policy Characteristics'!J:J,MATCH($C447,'Policy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7" s="340" t="str">
        <f>IF(ISBLANK(INDEX('Policy Characteristics'!K:K,MATCH($C447,'Policy Characteristics'!$C:$C,0))),"",INDEX('Policy Characteristics'!K:K,MATCH($C447,'Policy Characteristics'!$C:$C,0)))</f>
        <v>industry-ag-main.html#fuel-switching</v>
      </c>
      <c r="R447" s="340" t="str">
        <f>IF(ISBLANK(INDEX('Policy Characteristics'!L:L,MATCH($C447,'Policy Characteristics'!$C:$C,0))),"",INDEX('Policy Characteristics'!L:L,MATCH($C447,'Policy Characteristics'!$C:$C,0)))</f>
        <v>industry-elec-and-hydrogen.html</v>
      </c>
    </row>
    <row r="448" spans="1:18" x14ac:dyDescent="0.25">
      <c r="A448" s="340" t="str">
        <f>IF(ISBLANK(INDEX('Policy Characteristics'!A:A,MATCH($C448,'Policy Characteristics'!$C:$C,0))),"",INDEX('Policy Characteristics'!A:A,MATCH($C448,'Policy Characteristics'!$C:$C,0)))</f>
        <v>Industry</v>
      </c>
      <c r="B448" s="340" t="str">
        <f>IF(ISBLANK(INDEX('Policy Characteristics'!B:B,MATCH($C448,'Policy Characteristics'!$C:$C,0))),"",INDEX('Policy Characteristics'!B:B,MATCH($C448,'Policy Characteristics'!$C:$C,0)))</f>
        <v>Electrification + Hydrogen</v>
      </c>
      <c r="C448" s="344" t="str">
        <f t="shared" si="31"/>
        <v>Fraction of Industrial Fuel Use Shifted to Other Fuels</v>
      </c>
      <c r="D448" s="9" t="s">
        <v>3190</v>
      </c>
      <c r="E448" s="53" t="s">
        <v>2797</v>
      </c>
      <c r="F448" s="188" t="s">
        <v>2857</v>
      </c>
      <c r="G448" s="53" t="s">
        <v>3225</v>
      </c>
      <c r="H448" s="54">
        <v>1227</v>
      </c>
      <c r="I448" s="53" t="s">
        <v>45</v>
      </c>
      <c r="J448" s="342" t="str">
        <f>IF(ISBLANK(INDEX('Policy Characteristics'!D:D,MATCH($C448,'Policy Characteristics'!$C:$C,0))),"",INDEX('Policy Characteristics'!D:D,MATCH($C448,'Policy Characteristics'!$C:$C,0)))</f>
        <v>Electrification + Hydrogen</v>
      </c>
      <c r="K448" s="340" t="str">
        <f>IF(ISBLANK(INDEX('Policy Characteristics'!E:E,MATCH($C448,'Policy Characteristics'!$C:$C,0))),"",INDEX('Policy Characteristics'!E:E,MATCH($C448,'Policy Characteristics'!$C:$C,0)))</f>
        <v>indst fuel type shifting</v>
      </c>
      <c r="L448" s="362">
        <f>IF(ISBLANK(INDEX('Policy Characteristics'!F:F,MATCH($C448,'Policy Characteristics'!$C:$C,0))),"",INDEX('Policy Characteristics'!F:F,MATCH($C448,'Policy Characteristics'!$C:$C,0)))</f>
        <v>0</v>
      </c>
      <c r="M448" s="362">
        <f>IF(ISBLANK(INDEX('Policy Characteristics'!G:G,MATCH($C448,'Policy Characteristics'!$C:$C,0))),"",INDEX('Policy Characteristics'!G:G,MATCH($C448,'Policy Characteristics'!$C:$C,0)))</f>
        <v>1</v>
      </c>
      <c r="N448" s="362">
        <f>IF(ISBLANK(INDEX('Policy Characteristics'!H:H,MATCH($C448,'Policy Characteristics'!$C:$C,0))),"",INDEX('Policy Characteristics'!H:H,MATCH($C448,'Policy Characteristics'!$C:$C,0)))</f>
        <v>0.01</v>
      </c>
      <c r="O448" s="340" t="str">
        <f>IF(ISBLANK(INDEX('Policy Characteristics'!I:I,MATCH($C448,'Policy Characteristics'!$C:$C,0))),"",INDEX('Policy Characteristics'!I:I,MATCH($C448,'Policy Characteristics'!$C:$C,0)))</f>
        <v>% of fuel shifted</v>
      </c>
      <c r="P448" s="340" t="str">
        <f>IF(ISBLANK(INDEX('Policy Characteristics'!J:J,MATCH($C448,'Policy Characteristics'!$C:$C,0))),"",INDEX('Policy Characteristics'!J:J,MATCH($C448,'Policy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8" s="340" t="str">
        <f>IF(ISBLANK(INDEX('Policy Characteristics'!K:K,MATCH($C448,'Policy Characteristics'!$C:$C,0))),"",INDEX('Policy Characteristics'!K:K,MATCH($C448,'Policy Characteristics'!$C:$C,0)))</f>
        <v>industry-ag-main.html#fuel-switching</v>
      </c>
      <c r="R448" s="340" t="str">
        <f>IF(ISBLANK(INDEX('Policy Characteristics'!L:L,MATCH($C448,'Policy Characteristics'!$C:$C,0))),"",INDEX('Policy Characteristics'!L:L,MATCH($C448,'Policy Characteristics'!$C:$C,0)))</f>
        <v>industry-elec-and-hydrogen.html</v>
      </c>
    </row>
    <row r="449" spans="1:18" ht="30" x14ac:dyDescent="0.25">
      <c r="A449" s="340" t="str">
        <f>IF(ISBLANK(INDEX('Policy Characteristics'!A:A,MATCH($C449,'Policy Characteristics'!$C:$C,0))),"",INDEX('Policy Characteristics'!A:A,MATCH($C449,'Policy Characteristics'!$C:$C,0)))</f>
        <v>Industry</v>
      </c>
      <c r="B449" s="340" t="str">
        <f>IF(ISBLANK(INDEX('Policy Characteristics'!B:B,MATCH($C449,'Policy Characteristics'!$C:$C,0))),"",INDEX('Policy Characteristics'!B:B,MATCH($C449,'Policy Characteristics'!$C:$C,0)))</f>
        <v>Electrification + Hydrogen</v>
      </c>
      <c r="C449" s="344" t="str">
        <f t="shared" si="31"/>
        <v>Fraction of Industrial Fuel Use Shifted to Other Fuels</v>
      </c>
      <c r="D449" s="9" t="s">
        <v>3191</v>
      </c>
      <c r="E449" s="53" t="s">
        <v>2444</v>
      </c>
      <c r="F449" s="188" t="s">
        <v>3155</v>
      </c>
      <c r="G449" s="53" t="s">
        <v>3216</v>
      </c>
      <c r="H449" s="54">
        <v>1228</v>
      </c>
      <c r="I449" s="53" t="s">
        <v>45</v>
      </c>
      <c r="J449" s="342" t="str">
        <f>IF(ISBLANK(INDEX('Policy Characteristics'!D:D,MATCH($C449,'Policy Characteristics'!$C:$C,0))),"",INDEX('Policy Characteristics'!D:D,MATCH($C449,'Policy Characteristics'!$C:$C,0)))</f>
        <v>Electrification + Hydrogen</v>
      </c>
      <c r="K449" s="340" t="str">
        <f>IF(ISBLANK(INDEX('Policy Characteristics'!E:E,MATCH($C449,'Policy Characteristics'!$C:$C,0))),"",INDEX('Policy Characteristics'!E:E,MATCH($C449,'Policy Characteristics'!$C:$C,0)))</f>
        <v>indst fuel type shifting</v>
      </c>
      <c r="L449" s="362">
        <f>IF(ISBLANK(INDEX('Policy Characteristics'!F:F,MATCH($C449,'Policy Characteristics'!$C:$C,0))),"",INDEX('Policy Characteristics'!F:F,MATCH($C449,'Policy Characteristics'!$C:$C,0)))</f>
        <v>0</v>
      </c>
      <c r="M449" s="362">
        <f>IF(ISBLANK(INDEX('Policy Characteristics'!G:G,MATCH($C449,'Policy Characteristics'!$C:$C,0))),"",INDEX('Policy Characteristics'!G:G,MATCH($C449,'Policy Characteristics'!$C:$C,0)))</f>
        <v>1</v>
      </c>
      <c r="N449" s="362">
        <f>IF(ISBLANK(INDEX('Policy Characteristics'!H:H,MATCH($C449,'Policy Characteristics'!$C:$C,0))),"",INDEX('Policy Characteristics'!H:H,MATCH($C449,'Policy Characteristics'!$C:$C,0)))</f>
        <v>0.01</v>
      </c>
      <c r="O449" s="340" t="str">
        <f>IF(ISBLANK(INDEX('Policy Characteristics'!I:I,MATCH($C449,'Policy Characteristics'!$C:$C,0))),"",INDEX('Policy Characteristics'!I:I,MATCH($C449,'Policy Characteristics'!$C:$C,0)))</f>
        <v>% of fuel shifted</v>
      </c>
      <c r="P449" s="340" t="str">
        <f>IF(ISBLANK(INDEX('Policy Characteristics'!J:J,MATCH($C449,'Policy Characteristics'!$C:$C,0))),"",INDEX('Policy Characteristics'!J:J,MATCH($C449,'Policy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9" s="340" t="str">
        <f>IF(ISBLANK(INDEX('Policy Characteristics'!K:K,MATCH($C449,'Policy Characteristics'!$C:$C,0))),"",INDEX('Policy Characteristics'!K:K,MATCH($C449,'Policy Characteristics'!$C:$C,0)))</f>
        <v>industry-ag-main.html#fuel-switching</v>
      </c>
      <c r="R449" s="340" t="str">
        <f>IF(ISBLANK(INDEX('Policy Characteristics'!L:L,MATCH($C449,'Policy Characteristics'!$C:$C,0))),"",INDEX('Policy Characteristics'!L:L,MATCH($C449,'Policy Characteristics'!$C:$C,0)))</f>
        <v>industry-elec-and-hydrogen.html</v>
      </c>
    </row>
    <row r="450" spans="1:18" ht="30" x14ac:dyDescent="0.25">
      <c r="A450" s="340" t="str">
        <f>IF(ISBLANK(INDEX('Policy Characteristics'!A:A,MATCH($C450,'Policy Characteristics'!$C:$C,0))),"",INDEX('Policy Characteristics'!A:A,MATCH($C450,'Policy Characteristics'!$C:$C,0)))</f>
        <v>Industry</v>
      </c>
      <c r="B450" s="340" t="str">
        <f>IF(ISBLANK(INDEX('Policy Characteristics'!B:B,MATCH($C450,'Policy Characteristics'!$C:$C,0))),"",INDEX('Policy Characteristics'!B:B,MATCH($C450,'Policy Characteristics'!$C:$C,0)))</f>
        <v>Electrification + Hydrogen</v>
      </c>
      <c r="C450" s="344" t="str">
        <f t="shared" si="31"/>
        <v>Fraction of Industrial Fuel Use Shifted to Other Fuels</v>
      </c>
      <c r="D450" s="9" t="s">
        <v>3191</v>
      </c>
      <c r="E450" s="53" t="s">
        <v>2445</v>
      </c>
      <c r="F450" s="188" t="s">
        <v>3155</v>
      </c>
      <c r="G450" s="53" t="s">
        <v>3217</v>
      </c>
      <c r="H450" s="54">
        <v>1229</v>
      </c>
      <c r="I450" s="53" t="s">
        <v>46</v>
      </c>
      <c r="J450" s="342" t="str">
        <f>IF(ISBLANK(INDEX('Policy Characteristics'!D:D,MATCH($C450,'Policy Characteristics'!$C:$C,0))),"",INDEX('Policy Characteristics'!D:D,MATCH($C450,'Policy Characteristics'!$C:$C,0)))</f>
        <v>Electrification + Hydrogen</v>
      </c>
      <c r="K450" s="340" t="str">
        <f>IF(ISBLANK(INDEX('Policy Characteristics'!E:E,MATCH($C450,'Policy Characteristics'!$C:$C,0))),"",INDEX('Policy Characteristics'!E:E,MATCH($C450,'Policy Characteristics'!$C:$C,0)))</f>
        <v>indst fuel type shifting</v>
      </c>
      <c r="L450" s="362">
        <f>IF(ISBLANK(INDEX('Policy Characteristics'!F:F,MATCH($C450,'Policy Characteristics'!$C:$C,0))),"",INDEX('Policy Characteristics'!F:F,MATCH($C450,'Policy Characteristics'!$C:$C,0)))</f>
        <v>0</v>
      </c>
      <c r="M450" s="362">
        <f>IF(ISBLANK(INDEX('Policy Characteristics'!G:G,MATCH($C450,'Policy Characteristics'!$C:$C,0))),"",INDEX('Policy Characteristics'!G:G,MATCH($C450,'Policy Characteristics'!$C:$C,0)))</f>
        <v>1</v>
      </c>
      <c r="N450" s="362">
        <f>IF(ISBLANK(INDEX('Policy Characteristics'!H:H,MATCH($C450,'Policy Characteristics'!$C:$C,0))),"",INDEX('Policy Characteristics'!H:H,MATCH($C450,'Policy Characteristics'!$C:$C,0)))</f>
        <v>0.01</v>
      </c>
      <c r="O450" s="340" t="str">
        <f>IF(ISBLANK(INDEX('Policy Characteristics'!I:I,MATCH($C450,'Policy Characteristics'!$C:$C,0))),"",INDEX('Policy Characteristics'!I:I,MATCH($C450,'Policy Characteristics'!$C:$C,0)))</f>
        <v>% of fuel shifted</v>
      </c>
      <c r="P450" s="340" t="str">
        <f>IF(ISBLANK(INDEX('Policy Characteristics'!J:J,MATCH($C450,'Policy Characteristics'!$C:$C,0))),"",INDEX('Policy Characteristics'!J:J,MATCH($C450,'Policy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0" s="340" t="str">
        <f>IF(ISBLANK(INDEX('Policy Characteristics'!K:K,MATCH($C450,'Policy Characteristics'!$C:$C,0))),"",INDEX('Policy Characteristics'!K:K,MATCH($C450,'Policy Characteristics'!$C:$C,0)))</f>
        <v>industry-ag-main.html#fuel-switching</v>
      </c>
      <c r="R450" s="340" t="str">
        <f>IF(ISBLANK(INDEX('Policy Characteristics'!L:L,MATCH($C450,'Policy Characteristics'!$C:$C,0))),"",INDEX('Policy Characteristics'!L:L,MATCH($C450,'Policy Characteristics'!$C:$C,0)))</f>
        <v>industry-elec-and-hydrogen.html</v>
      </c>
    </row>
    <row r="451" spans="1:18" ht="30" x14ac:dyDescent="0.25">
      <c r="A451" s="340" t="str">
        <f>IF(ISBLANK(INDEX('Policy Characteristics'!A:A,MATCH($C451,'Policy Characteristics'!$C:$C,0))),"",INDEX('Policy Characteristics'!A:A,MATCH($C451,'Policy Characteristics'!$C:$C,0)))</f>
        <v>Industry</v>
      </c>
      <c r="B451" s="340" t="str">
        <f>IF(ISBLANK(INDEX('Policy Characteristics'!B:B,MATCH($C451,'Policy Characteristics'!$C:$C,0))),"",INDEX('Policy Characteristics'!B:B,MATCH($C451,'Policy Characteristics'!$C:$C,0)))</f>
        <v>Electrification + Hydrogen</v>
      </c>
      <c r="C451" s="344" t="str">
        <f t="shared" si="31"/>
        <v>Fraction of Industrial Fuel Use Shifted to Other Fuels</v>
      </c>
      <c r="D451" s="9" t="s">
        <v>3191</v>
      </c>
      <c r="E451" s="53" t="s">
        <v>2446</v>
      </c>
      <c r="F451" s="188" t="s">
        <v>3155</v>
      </c>
      <c r="G451" s="53" t="s">
        <v>3218</v>
      </c>
      <c r="H451" s="54">
        <v>1230</v>
      </c>
      <c r="I451" s="53" t="s">
        <v>46</v>
      </c>
      <c r="J451" s="342" t="str">
        <f>IF(ISBLANK(INDEX('Policy Characteristics'!D:D,MATCH($C451,'Policy Characteristics'!$C:$C,0))),"",INDEX('Policy Characteristics'!D:D,MATCH($C451,'Policy Characteristics'!$C:$C,0)))</f>
        <v>Electrification + Hydrogen</v>
      </c>
      <c r="K451" s="340" t="str">
        <f>IF(ISBLANK(INDEX('Policy Characteristics'!E:E,MATCH($C451,'Policy Characteristics'!$C:$C,0))),"",INDEX('Policy Characteristics'!E:E,MATCH($C451,'Policy Characteristics'!$C:$C,0)))</f>
        <v>indst fuel type shifting</v>
      </c>
      <c r="L451" s="362">
        <f>IF(ISBLANK(INDEX('Policy Characteristics'!F:F,MATCH($C451,'Policy Characteristics'!$C:$C,0))),"",INDEX('Policy Characteristics'!F:F,MATCH($C451,'Policy Characteristics'!$C:$C,0)))</f>
        <v>0</v>
      </c>
      <c r="M451" s="362">
        <f>IF(ISBLANK(INDEX('Policy Characteristics'!G:G,MATCH($C451,'Policy Characteristics'!$C:$C,0))),"",INDEX('Policy Characteristics'!G:G,MATCH($C451,'Policy Characteristics'!$C:$C,0)))</f>
        <v>1</v>
      </c>
      <c r="N451" s="362">
        <f>IF(ISBLANK(INDEX('Policy Characteristics'!H:H,MATCH($C451,'Policy Characteristics'!$C:$C,0))),"",INDEX('Policy Characteristics'!H:H,MATCH($C451,'Policy Characteristics'!$C:$C,0)))</f>
        <v>0.01</v>
      </c>
      <c r="O451" s="340" t="str">
        <f>IF(ISBLANK(INDEX('Policy Characteristics'!I:I,MATCH($C451,'Policy Characteristics'!$C:$C,0))),"",INDEX('Policy Characteristics'!I:I,MATCH($C451,'Policy Characteristics'!$C:$C,0)))</f>
        <v>% of fuel shifted</v>
      </c>
      <c r="P451" s="340" t="str">
        <f>IF(ISBLANK(INDEX('Policy Characteristics'!J:J,MATCH($C451,'Policy Characteristics'!$C:$C,0))),"",INDEX('Policy Characteristics'!J:J,MATCH($C451,'Policy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1" s="340" t="str">
        <f>IF(ISBLANK(INDEX('Policy Characteristics'!K:K,MATCH($C451,'Policy Characteristics'!$C:$C,0))),"",INDEX('Policy Characteristics'!K:K,MATCH($C451,'Policy Characteristics'!$C:$C,0)))</f>
        <v>industry-ag-main.html#fuel-switching</v>
      </c>
      <c r="R451" s="340" t="str">
        <f>IF(ISBLANK(INDEX('Policy Characteristics'!L:L,MATCH($C451,'Policy Characteristics'!$C:$C,0))),"",INDEX('Policy Characteristics'!L:L,MATCH($C451,'Policy Characteristics'!$C:$C,0)))</f>
        <v>industry-elec-and-hydrogen.html</v>
      </c>
    </row>
    <row r="452" spans="1:18" ht="30" x14ac:dyDescent="0.25">
      <c r="A452" s="340" t="str">
        <f>IF(ISBLANK(INDEX('Policy Characteristics'!A:A,MATCH($C452,'Policy Characteristics'!$C:$C,0))),"",INDEX('Policy Characteristics'!A:A,MATCH($C452,'Policy Characteristics'!$C:$C,0)))</f>
        <v>Industry</v>
      </c>
      <c r="B452" s="340" t="str">
        <f>IF(ISBLANK(INDEX('Policy Characteristics'!B:B,MATCH($C452,'Policy Characteristics'!$C:$C,0))),"",INDEX('Policy Characteristics'!B:B,MATCH($C452,'Policy Characteristics'!$C:$C,0)))</f>
        <v>Electrification + Hydrogen</v>
      </c>
      <c r="C452" s="344" t="str">
        <f t="shared" si="31"/>
        <v>Fraction of Industrial Fuel Use Shifted to Other Fuels</v>
      </c>
      <c r="D452" s="9" t="s">
        <v>3191</v>
      </c>
      <c r="E452" s="53" t="s">
        <v>2447</v>
      </c>
      <c r="F452" s="188" t="s">
        <v>3155</v>
      </c>
      <c r="G452" s="53" t="s">
        <v>3219</v>
      </c>
      <c r="H452" s="54">
        <v>1231</v>
      </c>
      <c r="I452" s="53" t="s">
        <v>46</v>
      </c>
      <c r="J452" s="342" t="str">
        <f>IF(ISBLANK(INDEX('Policy Characteristics'!D:D,MATCH($C452,'Policy Characteristics'!$C:$C,0))),"",INDEX('Policy Characteristics'!D:D,MATCH($C452,'Policy Characteristics'!$C:$C,0)))</f>
        <v>Electrification + Hydrogen</v>
      </c>
      <c r="K452" s="340" t="str">
        <f>IF(ISBLANK(INDEX('Policy Characteristics'!E:E,MATCH($C452,'Policy Characteristics'!$C:$C,0))),"",INDEX('Policy Characteristics'!E:E,MATCH($C452,'Policy Characteristics'!$C:$C,0)))</f>
        <v>indst fuel type shifting</v>
      </c>
      <c r="L452" s="362">
        <f>IF(ISBLANK(INDEX('Policy Characteristics'!F:F,MATCH($C452,'Policy Characteristics'!$C:$C,0))),"",INDEX('Policy Characteristics'!F:F,MATCH($C452,'Policy Characteristics'!$C:$C,0)))</f>
        <v>0</v>
      </c>
      <c r="M452" s="362">
        <f>IF(ISBLANK(INDEX('Policy Characteristics'!G:G,MATCH($C452,'Policy Characteristics'!$C:$C,0))),"",INDEX('Policy Characteristics'!G:G,MATCH($C452,'Policy Characteristics'!$C:$C,0)))</f>
        <v>1</v>
      </c>
      <c r="N452" s="362">
        <f>IF(ISBLANK(INDEX('Policy Characteristics'!H:H,MATCH($C452,'Policy Characteristics'!$C:$C,0))),"",INDEX('Policy Characteristics'!H:H,MATCH($C452,'Policy Characteristics'!$C:$C,0)))</f>
        <v>0.01</v>
      </c>
      <c r="O452" s="340" t="str">
        <f>IF(ISBLANK(INDEX('Policy Characteristics'!I:I,MATCH($C452,'Policy Characteristics'!$C:$C,0))),"",INDEX('Policy Characteristics'!I:I,MATCH($C452,'Policy Characteristics'!$C:$C,0)))</f>
        <v>% of fuel shifted</v>
      </c>
      <c r="P452" s="340" t="str">
        <f>IF(ISBLANK(INDEX('Policy Characteristics'!J:J,MATCH($C452,'Policy Characteristics'!$C:$C,0))),"",INDEX('Policy Characteristics'!J:J,MATCH($C452,'Policy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2" s="340" t="str">
        <f>IF(ISBLANK(INDEX('Policy Characteristics'!K:K,MATCH($C452,'Policy Characteristics'!$C:$C,0))),"",INDEX('Policy Characteristics'!K:K,MATCH($C452,'Policy Characteristics'!$C:$C,0)))</f>
        <v>industry-ag-main.html#fuel-switching</v>
      </c>
      <c r="R452" s="340" t="str">
        <f>IF(ISBLANK(INDEX('Policy Characteristics'!L:L,MATCH($C452,'Policy Characteristics'!$C:$C,0))),"",INDEX('Policy Characteristics'!L:L,MATCH($C452,'Policy Characteristics'!$C:$C,0)))</f>
        <v>industry-elec-and-hydrogen.html</v>
      </c>
    </row>
    <row r="453" spans="1:18" ht="30" x14ac:dyDescent="0.25">
      <c r="A453" s="340" t="str">
        <f>IF(ISBLANK(INDEX('Policy Characteristics'!A:A,MATCH($C453,'Policy Characteristics'!$C:$C,0))),"",INDEX('Policy Characteristics'!A:A,MATCH($C453,'Policy Characteristics'!$C:$C,0)))</f>
        <v>Industry</v>
      </c>
      <c r="B453" s="340" t="str">
        <f>IF(ISBLANK(INDEX('Policy Characteristics'!B:B,MATCH($C453,'Policy Characteristics'!$C:$C,0))),"",INDEX('Policy Characteristics'!B:B,MATCH($C453,'Policy Characteristics'!$C:$C,0)))</f>
        <v>Electrification + Hydrogen</v>
      </c>
      <c r="C453" s="344" t="str">
        <f t="shared" si="31"/>
        <v>Fraction of Industrial Fuel Use Shifted to Other Fuels</v>
      </c>
      <c r="D453" s="9" t="s">
        <v>3191</v>
      </c>
      <c r="E453" s="53" t="s">
        <v>2448</v>
      </c>
      <c r="F453" s="188" t="s">
        <v>3155</v>
      </c>
      <c r="G453" s="53" t="s">
        <v>3220</v>
      </c>
      <c r="H453" s="54">
        <v>1232</v>
      </c>
      <c r="I453" s="53" t="s">
        <v>46</v>
      </c>
      <c r="J453" s="342" t="str">
        <f>IF(ISBLANK(INDEX('Policy Characteristics'!D:D,MATCH($C453,'Policy Characteristics'!$C:$C,0))),"",INDEX('Policy Characteristics'!D:D,MATCH($C453,'Policy Characteristics'!$C:$C,0)))</f>
        <v>Electrification + Hydrogen</v>
      </c>
      <c r="K453" s="340" t="str">
        <f>IF(ISBLANK(INDEX('Policy Characteristics'!E:E,MATCH($C453,'Policy Characteristics'!$C:$C,0))),"",INDEX('Policy Characteristics'!E:E,MATCH($C453,'Policy Characteristics'!$C:$C,0)))</f>
        <v>indst fuel type shifting</v>
      </c>
      <c r="L453" s="362">
        <f>IF(ISBLANK(INDEX('Policy Characteristics'!F:F,MATCH($C453,'Policy Characteristics'!$C:$C,0))),"",INDEX('Policy Characteristics'!F:F,MATCH($C453,'Policy Characteristics'!$C:$C,0)))</f>
        <v>0</v>
      </c>
      <c r="M453" s="362">
        <f>IF(ISBLANK(INDEX('Policy Characteristics'!G:G,MATCH($C453,'Policy Characteristics'!$C:$C,0))),"",INDEX('Policy Characteristics'!G:G,MATCH($C453,'Policy Characteristics'!$C:$C,0)))</f>
        <v>1</v>
      </c>
      <c r="N453" s="362">
        <f>IF(ISBLANK(INDEX('Policy Characteristics'!H:H,MATCH($C453,'Policy Characteristics'!$C:$C,0))),"",INDEX('Policy Characteristics'!H:H,MATCH($C453,'Policy Characteristics'!$C:$C,0)))</f>
        <v>0.01</v>
      </c>
      <c r="O453" s="340" t="str">
        <f>IF(ISBLANK(INDEX('Policy Characteristics'!I:I,MATCH($C453,'Policy Characteristics'!$C:$C,0))),"",INDEX('Policy Characteristics'!I:I,MATCH($C453,'Policy Characteristics'!$C:$C,0)))</f>
        <v>% of fuel shifted</v>
      </c>
      <c r="P453" s="340" t="str">
        <f>IF(ISBLANK(INDEX('Policy Characteristics'!J:J,MATCH($C453,'Policy Characteristics'!$C:$C,0))),"",INDEX('Policy Characteristics'!J:J,MATCH($C453,'Policy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3" s="340" t="str">
        <f>IF(ISBLANK(INDEX('Policy Characteristics'!K:K,MATCH($C453,'Policy Characteristics'!$C:$C,0))),"",INDEX('Policy Characteristics'!K:K,MATCH($C453,'Policy Characteristics'!$C:$C,0)))</f>
        <v>industry-ag-main.html#fuel-switching</v>
      </c>
      <c r="R453" s="340" t="str">
        <f>IF(ISBLANK(INDEX('Policy Characteristics'!L:L,MATCH($C453,'Policy Characteristics'!$C:$C,0))),"",INDEX('Policy Characteristics'!L:L,MATCH($C453,'Policy Characteristics'!$C:$C,0)))</f>
        <v>industry-elec-and-hydrogen.html</v>
      </c>
    </row>
    <row r="454" spans="1:18" ht="30" x14ac:dyDescent="0.25">
      <c r="A454" s="340" t="str">
        <f>IF(ISBLANK(INDEX('Policy Characteristics'!A:A,MATCH($C454,'Policy Characteristics'!$C:$C,0))),"",INDEX('Policy Characteristics'!A:A,MATCH($C454,'Policy Characteristics'!$C:$C,0)))</f>
        <v>Industry</v>
      </c>
      <c r="B454" s="340" t="str">
        <f>IF(ISBLANK(INDEX('Policy Characteristics'!B:B,MATCH($C454,'Policy Characteristics'!$C:$C,0))),"",INDEX('Policy Characteristics'!B:B,MATCH($C454,'Policy Characteristics'!$C:$C,0)))</f>
        <v>Electrification + Hydrogen</v>
      </c>
      <c r="C454" s="344" t="str">
        <f t="shared" si="31"/>
        <v>Fraction of Industrial Fuel Use Shifted to Other Fuels</v>
      </c>
      <c r="D454" s="9" t="s">
        <v>3191</v>
      </c>
      <c r="E454" s="53" t="s">
        <v>2449</v>
      </c>
      <c r="F454" s="188" t="s">
        <v>3155</v>
      </c>
      <c r="G454" s="53" t="s">
        <v>3221</v>
      </c>
      <c r="H454" s="54">
        <v>1233</v>
      </c>
      <c r="I454" s="53" t="s">
        <v>46</v>
      </c>
      <c r="J454" s="342" t="str">
        <f>IF(ISBLANK(INDEX('Policy Characteristics'!D:D,MATCH($C454,'Policy Characteristics'!$C:$C,0))),"",INDEX('Policy Characteristics'!D:D,MATCH($C454,'Policy Characteristics'!$C:$C,0)))</f>
        <v>Electrification + Hydrogen</v>
      </c>
      <c r="K454" s="340" t="str">
        <f>IF(ISBLANK(INDEX('Policy Characteristics'!E:E,MATCH($C454,'Policy Characteristics'!$C:$C,0))),"",INDEX('Policy Characteristics'!E:E,MATCH($C454,'Policy Characteristics'!$C:$C,0)))</f>
        <v>indst fuel type shifting</v>
      </c>
      <c r="L454" s="362">
        <f>IF(ISBLANK(INDEX('Policy Characteristics'!F:F,MATCH($C454,'Policy Characteristics'!$C:$C,0))),"",INDEX('Policy Characteristics'!F:F,MATCH($C454,'Policy Characteristics'!$C:$C,0)))</f>
        <v>0</v>
      </c>
      <c r="M454" s="362">
        <f>IF(ISBLANK(INDEX('Policy Characteristics'!G:G,MATCH($C454,'Policy Characteristics'!$C:$C,0))),"",INDEX('Policy Characteristics'!G:G,MATCH($C454,'Policy Characteristics'!$C:$C,0)))</f>
        <v>1</v>
      </c>
      <c r="N454" s="362">
        <f>IF(ISBLANK(INDEX('Policy Characteristics'!H:H,MATCH($C454,'Policy Characteristics'!$C:$C,0))),"",INDEX('Policy Characteristics'!H:H,MATCH($C454,'Policy Characteristics'!$C:$C,0)))</f>
        <v>0.01</v>
      </c>
      <c r="O454" s="340" t="str">
        <f>IF(ISBLANK(INDEX('Policy Characteristics'!I:I,MATCH($C454,'Policy Characteristics'!$C:$C,0))),"",INDEX('Policy Characteristics'!I:I,MATCH($C454,'Policy Characteristics'!$C:$C,0)))</f>
        <v>% of fuel shifted</v>
      </c>
      <c r="P454" s="340" t="str">
        <f>IF(ISBLANK(INDEX('Policy Characteristics'!J:J,MATCH($C454,'Policy Characteristics'!$C:$C,0))),"",INDEX('Policy Characteristics'!J:J,MATCH($C454,'Policy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4" s="340" t="str">
        <f>IF(ISBLANK(INDEX('Policy Characteristics'!K:K,MATCH($C454,'Policy Characteristics'!$C:$C,0))),"",INDEX('Policy Characteristics'!K:K,MATCH($C454,'Policy Characteristics'!$C:$C,0)))</f>
        <v>industry-ag-main.html#fuel-switching</v>
      </c>
      <c r="R454" s="340" t="str">
        <f>IF(ISBLANK(INDEX('Policy Characteristics'!L:L,MATCH($C454,'Policy Characteristics'!$C:$C,0))),"",INDEX('Policy Characteristics'!L:L,MATCH($C454,'Policy Characteristics'!$C:$C,0)))</f>
        <v>industry-elec-and-hydrogen.html</v>
      </c>
    </row>
    <row r="455" spans="1:18" ht="30" x14ac:dyDescent="0.25">
      <c r="A455" s="340" t="str">
        <f>IF(ISBLANK(INDEX('Policy Characteristics'!A:A,MATCH($C455,'Policy Characteristics'!$C:$C,0))),"",INDEX('Policy Characteristics'!A:A,MATCH($C455,'Policy Characteristics'!$C:$C,0)))</f>
        <v>Industry</v>
      </c>
      <c r="B455" s="340" t="str">
        <f>IF(ISBLANK(INDEX('Policy Characteristics'!B:B,MATCH($C455,'Policy Characteristics'!$C:$C,0))),"",INDEX('Policy Characteristics'!B:B,MATCH($C455,'Policy Characteristics'!$C:$C,0)))</f>
        <v>Electrification + Hydrogen</v>
      </c>
      <c r="C455" s="344" t="str">
        <f t="shared" si="31"/>
        <v>Fraction of Industrial Fuel Use Shifted to Other Fuels</v>
      </c>
      <c r="D455" s="9" t="s">
        <v>3191</v>
      </c>
      <c r="E455" s="53" t="s">
        <v>2798</v>
      </c>
      <c r="F455" s="188" t="s">
        <v>3155</v>
      </c>
      <c r="G455" s="53" t="s">
        <v>3222</v>
      </c>
      <c r="H455" s="54">
        <v>1234</v>
      </c>
      <c r="I455" s="53" t="s">
        <v>46</v>
      </c>
      <c r="J455" s="342" t="str">
        <f>IF(ISBLANK(INDEX('Policy Characteristics'!D:D,MATCH($C455,'Policy Characteristics'!$C:$C,0))),"",INDEX('Policy Characteristics'!D:D,MATCH($C455,'Policy Characteristics'!$C:$C,0)))</f>
        <v>Electrification + Hydrogen</v>
      </c>
      <c r="K455" s="340" t="str">
        <f>IF(ISBLANK(INDEX('Policy Characteristics'!E:E,MATCH($C455,'Policy Characteristics'!$C:$C,0))),"",INDEX('Policy Characteristics'!E:E,MATCH($C455,'Policy Characteristics'!$C:$C,0)))</f>
        <v>indst fuel type shifting</v>
      </c>
      <c r="L455" s="362">
        <f>IF(ISBLANK(INDEX('Policy Characteristics'!F:F,MATCH($C455,'Policy Characteristics'!$C:$C,0))),"",INDEX('Policy Characteristics'!F:F,MATCH($C455,'Policy Characteristics'!$C:$C,0)))</f>
        <v>0</v>
      </c>
      <c r="M455" s="362">
        <f>IF(ISBLANK(INDEX('Policy Characteristics'!G:G,MATCH($C455,'Policy Characteristics'!$C:$C,0))),"",INDEX('Policy Characteristics'!G:G,MATCH($C455,'Policy Characteristics'!$C:$C,0)))</f>
        <v>1</v>
      </c>
      <c r="N455" s="362">
        <f>IF(ISBLANK(INDEX('Policy Characteristics'!H:H,MATCH($C455,'Policy Characteristics'!$C:$C,0))),"",INDEX('Policy Characteristics'!H:H,MATCH($C455,'Policy Characteristics'!$C:$C,0)))</f>
        <v>0.01</v>
      </c>
      <c r="O455" s="340" t="str">
        <f>IF(ISBLANK(INDEX('Policy Characteristics'!I:I,MATCH($C455,'Policy Characteristics'!$C:$C,0))),"",INDEX('Policy Characteristics'!I:I,MATCH($C455,'Policy Characteristics'!$C:$C,0)))</f>
        <v>% of fuel shifted</v>
      </c>
      <c r="P455" s="340" t="str">
        <f>IF(ISBLANK(INDEX('Policy Characteristics'!J:J,MATCH($C455,'Policy Characteristics'!$C:$C,0))),"",INDEX('Policy Characteristics'!J:J,MATCH($C455,'Policy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5" s="340" t="str">
        <f>IF(ISBLANK(INDEX('Policy Characteristics'!K:K,MATCH($C455,'Policy Characteristics'!$C:$C,0))),"",INDEX('Policy Characteristics'!K:K,MATCH($C455,'Policy Characteristics'!$C:$C,0)))</f>
        <v>industry-ag-main.html#fuel-switching</v>
      </c>
      <c r="R455" s="340" t="str">
        <f>IF(ISBLANK(INDEX('Policy Characteristics'!L:L,MATCH($C455,'Policy Characteristics'!$C:$C,0))),"",INDEX('Policy Characteristics'!L:L,MATCH($C455,'Policy Characteristics'!$C:$C,0)))</f>
        <v>industry-elec-and-hydrogen.html</v>
      </c>
    </row>
    <row r="456" spans="1:18" ht="30" x14ac:dyDescent="0.25">
      <c r="A456" s="340" t="str">
        <f>IF(ISBLANK(INDEX('Policy Characteristics'!A:A,MATCH($C456,'Policy Characteristics'!$C:$C,0))),"",INDEX('Policy Characteristics'!A:A,MATCH($C456,'Policy Characteristics'!$C:$C,0)))</f>
        <v>Industry</v>
      </c>
      <c r="B456" s="340" t="str">
        <f>IF(ISBLANK(INDEX('Policy Characteristics'!B:B,MATCH($C456,'Policy Characteristics'!$C:$C,0))),"",INDEX('Policy Characteristics'!B:B,MATCH($C456,'Policy Characteristics'!$C:$C,0)))</f>
        <v>Electrification + Hydrogen</v>
      </c>
      <c r="C456" s="344" t="str">
        <f t="shared" si="31"/>
        <v>Fraction of Industrial Fuel Use Shifted to Other Fuels</v>
      </c>
      <c r="D456" s="9" t="s">
        <v>3191</v>
      </c>
      <c r="E456" s="53" t="s">
        <v>2799</v>
      </c>
      <c r="F456" s="188" t="s">
        <v>3155</v>
      </c>
      <c r="G456" s="53" t="s">
        <v>3223</v>
      </c>
      <c r="H456" s="54">
        <v>1235</v>
      </c>
      <c r="I456" s="53" t="s">
        <v>46</v>
      </c>
      <c r="J456" s="342" t="str">
        <f>IF(ISBLANK(INDEX('Policy Characteristics'!D:D,MATCH($C456,'Policy Characteristics'!$C:$C,0))),"",INDEX('Policy Characteristics'!D:D,MATCH($C456,'Policy Characteristics'!$C:$C,0)))</f>
        <v>Electrification + Hydrogen</v>
      </c>
      <c r="K456" s="340" t="str">
        <f>IF(ISBLANK(INDEX('Policy Characteristics'!E:E,MATCH($C456,'Policy Characteristics'!$C:$C,0))),"",INDEX('Policy Characteristics'!E:E,MATCH($C456,'Policy Characteristics'!$C:$C,0)))</f>
        <v>indst fuel type shifting</v>
      </c>
      <c r="L456" s="362">
        <f>IF(ISBLANK(INDEX('Policy Characteristics'!F:F,MATCH($C456,'Policy Characteristics'!$C:$C,0))),"",INDEX('Policy Characteristics'!F:F,MATCH($C456,'Policy Characteristics'!$C:$C,0)))</f>
        <v>0</v>
      </c>
      <c r="M456" s="362">
        <f>IF(ISBLANK(INDEX('Policy Characteristics'!G:G,MATCH($C456,'Policy Characteristics'!$C:$C,0))),"",INDEX('Policy Characteristics'!G:G,MATCH($C456,'Policy Characteristics'!$C:$C,0)))</f>
        <v>1</v>
      </c>
      <c r="N456" s="362">
        <f>IF(ISBLANK(INDEX('Policy Characteristics'!H:H,MATCH($C456,'Policy Characteristics'!$C:$C,0))),"",INDEX('Policy Characteristics'!H:H,MATCH($C456,'Policy Characteristics'!$C:$C,0)))</f>
        <v>0.01</v>
      </c>
      <c r="O456" s="340" t="str">
        <f>IF(ISBLANK(INDEX('Policy Characteristics'!I:I,MATCH($C456,'Policy Characteristics'!$C:$C,0))),"",INDEX('Policy Characteristics'!I:I,MATCH($C456,'Policy Characteristics'!$C:$C,0)))</f>
        <v>% of fuel shifted</v>
      </c>
      <c r="P456" s="340" t="str">
        <f>IF(ISBLANK(INDEX('Policy Characteristics'!J:J,MATCH($C456,'Policy Characteristics'!$C:$C,0))),"",INDEX('Policy Characteristics'!J:J,MATCH($C456,'Policy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6" s="340" t="str">
        <f>IF(ISBLANK(INDEX('Policy Characteristics'!K:K,MATCH($C456,'Policy Characteristics'!$C:$C,0))),"",INDEX('Policy Characteristics'!K:K,MATCH($C456,'Policy Characteristics'!$C:$C,0)))</f>
        <v>industry-ag-main.html#fuel-switching</v>
      </c>
      <c r="R456" s="340" t="str">
        <f>IF(ISBLANK(INDEX('Policy Characteristics'!L:L,MATCH($C456,'Policy Characteristics'!$C:$C,0))),"",INDEX('Policy Characteristics'!L:L,MATCH($C456,'Policy Characteristics'!$C:$C,0)))</f>
        <v>industry-elec-and-hydrogen.html</v>
      </c>
    </row>
    <row r="457" spans="1:18" ht="30" x14ac:dyDescent="0.25">
      <c r="A457" s="340" t="str">
        <f>IF(ISBLANK(INDEX('Policy Characteristics'!A:A,MATCH($C457,'Policy Characteristics'!$C:$C,0))),"",INDEX('Policy Characteristics'!A:A,MATCH($C457,'Policy Characteristics'!$C:$C,0)))</f>
        <v>Industry</v>
      </c>
      <c r="B457" s="340" t="str">
        <f>IF(ISBLANK(INDEX('Policy Characteristics'!B:B,MATCH($C457,'Policy Characteristics'!$C:$C,0))),"",INDEX('Policy Characteristics'!B:B,MATCH($C457,'Policy Characteristics'!$C:$C,0)))</f>
        <v>Electrification + Hydrogen</v>
      </c>
      <c r="C457" s="344" t="str">
        <f t="shared" si="31"/>
        <v>Fraction of Industrial Fuel Use Shifted to Other Fuels</v>
      </c>
      <c r="D457" s="9" t="s">
        <v>3191</v>
      </c>
      <c r="E457" s="53" t="s">
        <v>2800</v>
      </c>
      <c r="F457" s="188" t="s">
        <v>3155</v>
      </c>
      <c r="G457" s="53" t="s">
        <v>3224</v>
      </c>
      <c r="H457" s="54">
        <v>1236</v>
      </c>
      <c r="I457" s="53" t="s">
        <v>46</v>
      </c>
      <c r="J457" s="342" t="str">
        <f>IF(ISBLANK(INDEX('Policy Characteristics'!D:D,MATCH($C457,'Policy Characteristics'!$C:$C,0))),"",INDEX('Policy Characteristics'!D:D,MATCH($C457,'Policy Characteristics'!$C:$C,0)))</f>
        <v>Electrification + Hydrogen</v>
      </c>
      <c r="K457" s="340" t="str">
        <f>IF(ISBLANK(INDEX('Policy Characteristics'!E:E,MATCH($C457,'Policy Characteristics'!$C:$C,0))),"",INDEX('Policy Characteristics'!E:E,MATCH($C457,'Policy Characteristics'!$C:$C,0)))</f>
        <v>indst fuel type shifting</v>
      </c>
      <c r="L457" s="362">
        <f>IF(ISBLANK(INDEX('Policy Characteristics'!F:F,MATCH($C457,'Policy Characteristics'!$C:$C,0))),"",INDEX('Policy Characteristics'!F:F,MATCH($C457,'Policy Characteristics'!$C:$C,0)))</f>
        <v>0</v>
      </c>
      <c r="M457" s="362">
        <f>IF(ISBLANK(INDEX('Policy Characteristics'!G:G,MATCH($C457,'Policy Characteristics'!$C:$C,0))),"",INDEX('Policy Characteristics'!G:G,MATCH($C457,'Policy Characteristics'!$C:$C,0)))</f>
        <v>1</v>
      </c>
      <c r="N457" s="362">
        <f>IF(ISBLANK(INDEX('Policy Characteristics'!H:H,MATCH($C457,'Policy Characteristics'!$C:$C,0))),"",INDEX('Policy Characteristics'!H:H,MATCH($C457,'Policy Characteristics'!$C:$C,0)))</f>
        <v>0.01</v>
      </c>
      <c r="O457" s="340" t="str">
        <f>IF(ISBLANK(INDEX('Policy Characteristics'!I:I,MATCH($C457,'Policy Characteristics'!$C:$C,0))),"",INDEX('Policy Characteristics'!I:I,MATCH($C457,'Policy Characteristics'!$C:$C,0)))</f>
        <v>% of fuel shifted</v>
      </c>
      <c r="P457" s="340" t="str">
        <f>IF(ISBLANK(INDEX('Policy Characteristics'!J:J,MATCH($C457,'Policy Characteristics'!$C:$C,0))),"",INDEX('Policy Characteristics'!J:J,MATCH($C457,'Policy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7" s="340" t="str">
        <f>IF(ISBLANK(INDEX('Policy Characteristics'!K:K,MATCH($C457,'Policy Characteristics'!$C:$C,0))),"",INDEX('Policy Characteristics'!K:K,MATCH($C457,'Policy Characteristics'!$C:$C,0)))</f>
        <v>industry-ag-main.html#fuel-switching</v>
      </c>
      <c r="R457" s="340" t="str">
        <f>IF(ISBLANK(INDEX('Policy Characteristics'!L:L,MATCH($C457,'Policy Characteristics'!$C:$C,0))),"",INDEX('Policy Characteristics'!L:L,MATCH($C457,'Policy Characteristics'!$C:$C,0)))</f>
        <v>industry-elec-and-hydrogen.html</v>
      </c>
    </row>
    <row r="458" spans="1:18" ht="30" x14ac:dyDescent="0.25">
      <c r="A458" s="340" t="str">
        <f>IF(ISBLANK(INDEX('Policy Characteristics'!A:A,MATCH($C458,'Policy Characteristics'!$C:$C,0))),"",INDEX('Policy Characteristics'!A:A,MATCH($C458,'Policy Characteristics'!$C:$C,0)))</f>
        <v>Industry</v>
      </c>
      <c r="B458" s="340" t="str">
        <f>IF(ISBLANK(INDEX('Policy Characteristics'!B:B,MATCH($C458,'Policy Characteristics'!$C:$C,0))),"",INDEX('Policy Characteristics'!B:B,MATCH($C458,'Policy Characteristics'!$C:$C,0)))</f>
        <v>Electrification + Hydrogen</v>
      </c>
      <c r="C458" s="344" t="str">
        <f t="shared" si="31"/>
        <v>Fraction of Industrial Fuel Use Shifted to Other Fuels</v>
      </c>
      <c r="D458" s="9" t="s">
        <v>3191</v>
      </c>
      <c r="E458" s="53" t="s">
        <v>2797</v>
      </c>
      <c r="F458" s="188" t="s">
        <v>3155</v>
      </c>
      <c r="G458" s="53" t="s">
        <v>3225</v>
      </c>
      <c r="H458" s="54">
        <v>1237</v>
      </c>
      <c r="I458" s="53" t="s">
        <v>45</v>
      </c>
      <c r="J458" s="342" t="str">
        <f>IF(ISBLANK(INDEX('Policy Characteristics'!D:D,MATCH($C458,'Policy Characteristics'!$C:$C,0))),"",INDEX('Policy Characteristics'!D:D,MATCH($C458,'Policy Characteristics'!$C:$C,0)))</f>
        <v>Electrification + Hydrogen</v>
      </c>
      <c r="K458" s="340" t="str">
        <f>IF(ISBLANK(INDEX('Policy Characteristics'!E:E,MATCH($C458,'Policy Characteristics'!$C:$C,0))),"",INDEX('Policy Characteristics'!E:E,MATCH($C458,'Policy Characteristics'!$C:$C,0)))</f>
        <v>indst fuel type shifting</v>
      </c>
      <c r="L458" s="362">
        <f>IF(ISBLANK(INDEX('Policy Characteristics'!F:F,MATCH($C458,'Policy Characteristics'!$C:$C,0))),"",INDEX('Policy Characteristics'!F:F,MATCH($C458,'Policy Characteristics'!$C:$C,0)))</f>
        <v>0</v>
      </c>
      <c r="M458" s="362">
        <f>IF(ISBLANK(INDEX('Policy Characteristics'!G:G,MATCH($C458,'Policy Characteristics'!$C:$C,0))),"",INDEX('Policy Characteristics'!G:G,MATCH($C458,'Policy Characteristics'!$C:$C,0)))</f>
        <v>1</v>
      </c>
      <c r="N458" s="362">
        <f>IF(ISBLANK(INDEX('Policy Characteristics'!H:H,MATCH($C458,'Policy Characteristics'!$C:$C,0))),"",INDEX('Policy Characteristics'!H:H,MATCH($C458,'Policy Characteristics'!$C:$C,0)))</f>
        <v>0.01</v>
      </c>
      <c r="O458" s="340" t="str">
        <f>IF(ISBLANK(INDEX('Policy Characteristics'!I:I,MATCH($C458,'Policy Characteristics'!$C:$C,0))),"",INDEX('Policy Characteristics'!I:I,MATCH($C458,'Policy Characteristics'!$C:$C,0)))</f>
        <v>% of fuel shifted</v>
      </c>
      <c r="P458" s="340" t="str">
        <f>IF(ISBLANK(INDEX('Policy Characteristics'!J:J,MATCH($C458,'Policy Characteristics'!$C:$C,0))),"",INDEX('Policy Characteristics'!J:J,MATCH($C458,'Policy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8" s="340" t="str">
        <f>IF(ISBLANK(INDEX('Policy Characteristics'!K:K,MATCH($C458,'Policy Characteristics'!$C:$C,0))),"",INDEX('Policy Characteristics'!K:K,MATCH($C458,'Policy Characteristics'!$C:$C,0)))</f>
        <v>industry-ag-main.html#fuel-switching</v>
      </c>
      <c r="R458" s="340" t="str">
        <f>IF(ISBLANK(INDEX('Policy Characteristics'!L:L,MATCH($C458,'Policy Characteristics'!$C:$C,0))),"",INDEX('Policy Characteristics'!L:L,MATCH($C458,'Policy Characteristics'!$C:$C,0)))</f>
        <v>industry-elec-and-hydrogen.html</v>
      </c>
    </row>
    <row r="459" spans="1:18" ht="30" x14ac:dyDescent="0.25">
      <c r="A459" s="340" t="str">
        <f>IF(ISBLANK(INDEX('Policy Characteristics'!A:A,MATCH($C459,'Policy Characteristics'!$C:$C,0))),"",INDEX('Policy Characteristics'!A:A,MATCH($C459,'Policy Characteristics'!$C:$C,0)))</f>
        <v>Industry</v>
      </c>
      <c r="B459" s="340" t="str">
        <f>IF(ISBLANK(INDEX('Policy Characteristics'!B:B,MATCH($C459,'Policy Characteristics'!$C:$C,0))),"",INDEX('Policy Characteristics'!B:B,MATCH($C459,'Policy Characteristics'!$C:$C,0)))</f>
        <v>Electrification + Hydrogen</v>
      </c>
      <c r="C459" s="344" t="str">
        <f t="shared" si="31"/>
        <v>Fraction of Industrial Fuel Use Shifted to Other Fuels</v>
      </c>
      <c r="D459" s="9" t="s">
        <v>3192</v>
      </c>
      <c r="E459" s="53" t="s">
        <v>2444</v>
      </c>
      <c r="F459" s="188" t="s">
        <v>3156</v>
      </c>
      <c r="G459" s="53" t="s">
        <v>3216</v>
      </c>
      <c r="H459" s="54">
        <v>1238</v>
      </c>
      <c r="I459" s="53" t="s">
        <v>45</v>
      </c>
      <c r="J459" s="342" t="str">
        <f>IF(ISBLANK(INDEX('Policy Characteristics'!D:D,MATCH($C459,'Policy Characteristics'!$C:$C,0))),"",INDEX('Policy Characteristics'!D:D,MATCH($C459,'Policy Characteristics'!$C:$C,0)))</f>
        <v>Electrification + Hydrogen</v>
      </c>
      <c r="K459" s="340" t="str">
        <f>IF(ISBLANK(INDEX('Policy Characteristics'!E:E,MATCH($C459,'Policy Characteristics'!$C:$C,0))),"",INDEX('Policy Characteristics'!E:E,MATCH($C459,'Policy Characteristics'!$C:$C,0)))</f>
        <v>indst fuel type shifting</v>
      </c>
      <c r="L459" s="362">
        <f>IF(ISBLANK(INDEX('Policy Characteristics'!F:F,MATCH($C459,'Policy Characteristics'!$C:$C,0))),"",INDEX('Policy Characteristics'!F:F,MATCH($C459,'Policy Characteristics'!$C:$C,0)))</f>
        <v>0</v>
      </c>
      <c r="M459" s="362">
        <f>IF(ISBLANK(INDEX('Policy Characteristics'!G:G,MATCH($C459,'Policy Characteristics'!$C:$C,0))),"",INDEX('Policy Characteristics'!G:G,MATCH($C459,'Policy Characteristics'!$C:$C,0)))</f>
        <v>1</v>
      </c>
      <c r="N459" s="362">
        <f>IF(ISBLANK(INDEX('Policy Characteristics'!H:H,MATCH($C459,'Policy Characteristics'!$C:$C,0))),"",INDEX('Policy Characteristics'!H:H,MATCH($C459,'Policy Characteristics'!$C:$C,0)))</f>
        <v>0.01</v>
      </c>
      <c r="O459" s="340" t="str">
        <f>IF(ISBLANK(INDEX('Policy Characteristics'!I:I,MATCH($C459,'Policy Characteristics'!$C:$C,0))),"",INDEX('Policy Characteristics'!I:I,MATCH($C459,'Policy Characteristics'!$C:$C,0)))</f>
        <v>% of fuel shifted</v>
      </c>
      <c r="P459" s="340" t="str">
        <f>IF(ISBLANK(INDEX('Policy Characteristics'!J:J,MATCH($C459,'Policy Characteristics'!$C:$C,0))),"",INDEX('Policy Characteristics'!J:J,MATCH($C459,'Policy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9" s="340" t="str">
        <f>IF(ISBLANK(INDEX('Policy Characteristics'!K:K,MATCH($C459,'Policy Characteristics'!$C:$C,0))),"",INDEX('Policy Characteristics'!K:K,MATCH($C459,'Policy Characteristics'!$C:$C,0)))</f>
        <v>industry-ag-main.html#fuel-switching</v>
      </c>
      <c r="R459" s="340" t="str">
        <f>IF(ISBLANK(INDEX('Policy Characteristics'!L:L,MATCH($C459,'Policy Characteristics'!$C:$C,0))),"",INDEX('Policy Characteristics'!L:L,MATCH($C459,'Policy Characteristics'!$C:$C,0)))</f>
        <v>industry-elec-and-hydrogen.html</v>
      </c>
    </row>
    <row r="460" spans="1:18" ht="30" x14ac:dyDescent="0.25">
      <c r="A460" s="340" t="str">
        <f>IF(ISBLANK(INDEX('Policy Characteristics'!A:A,MATCH($C460,'Policy Characteristics'!$C:$C,0))),"",INDEX('Policy Characteristics'!A:A,MATCH($C460,'Policy Characteristics'!$C:$C,0)))</f>
        <v>Industry</v>
      </c>
      <c r="B460" s="340" t="str">
        <f>IF(ISBLANK(INDEX('Policy Characteristics'!B:B,MATCH($C460,'Policy Characteristics'!$C:$C,0))),"",INDEX('Policy Characteristics'!B:B,MATCH($C460,'Policy Characteristics'!$C:$C,0)))</f>
        <v>Electrification + Hydrogen</v>
      </c>
      <c r="C460" s="344" t="str">
        <f t="shared" si="31"/>
        <v>Fraction of Industrial Fuel Use Shifted to Other Fuels</v>
      </c>
      <c r="D460" s="9" t="s">
        <v>3192</v>
      </c>
      <c r="E460" s="53" t="s">
        <v>2445</v>
      </c>
      <c r="F460" s="188" t="s">
        <v>3156</v>
      </c>
      <c r="G460" s="53" t="s">
        <v>3217</v>
      </c>
      <c r="H460" s="54">
        <v>1239</v>
      </c>
      <c r="I460" s="53" t="s">
        <v>46</v>
      </c>
      <c r="J460" s="342" t="str">
        <f>IF(ISBLANK(INDEX('Policy Characteristics'!D:D,MATCH($C460,'Policy Characteristics'!$C:$C,0))),"",INDEX('Policy Characteristics'!D:D,MATCH($C460,'Policy Characteristics'!$C:$C,0)))</f>
        <v>Electrification + Hydrogen</v>
      </c>
      <c r="K460" s="340" t="str">
        <f>IF(ISBLANK(INDEX('Policy Characteristics'!E:E,MATCH($C460,'Policy Characteristics'!$C:$C,0))),"",INDEX('Policy Characteristics'!E:E,MATCH($C460,'Policy Characteristics'!$C:$C,0)))</f>
        <v>indst fuel type shifting</v>
      </c>
      <c r="L460" s="362">
        <f>IF(ISBLANK(INDEX('Policy Characteristics'!F:F,MATCH($C460,'Policy Characteristics'!$C:$C,0))),"",INDEX('Policy Characteristics'!F:F,MATCH($C460,'Policy Characteristics'!$C:$C,0)))</f>
        <v>0</v>
      </c>
      <c r="M460" s="362">
        <f>IF(ISBLANK(INDEX('Policy Characteristics'!G:G,MATCH($C460,'Policy Characteristics'!$C:$C,0))),"",INDEX('Policy Characteristics'!G:G,MATCH($C460,'Policy Characteristics'!$C:$C,0)))</f>
        <v>1</v>
      </c>
      <c r="N460" s="362">
        <f>IF(ISBLANK(INDEX('Policy Characteristics'!H:H,MATCH($C460,'Policy Characteristics'!$C:$C,0))),"",INDEX('Policy Characteristics'!H:H,MATCH($C460,'Policy Characteristics'!$C:$C,0)))</f>
        <v>0.01</v>
      </c>
      <c r="O460" s="340" t="str">
        <f>IF(ISBLANK(INDEX('Policy Characteristics'!I:I,MATCH($C460,'Policy Characteristics'!$C:$C,0))),"",INDEX('Policy Characteristics'!I:I,MATCH($C460,'Policy Characteristics'!$C:$C,0)))</f>
        <v>% of fuel shifted</v>
      </c>
      <c r="P460" s="340" t="str">
        <f>IF(ISBLANK(INDEX('Policy Characteristics'!J:J,MATCH($C460,'Policy Characteristics'!$C:$C,0))),"",INDEX('Policy Characteristics'!J:J,MATCH($C460,'Policy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0" s="340" t="str">
        <f>IF(ISBLANK(INDEX('Policy Characteristics'!K:K,MATCH($C460,'Policy Characteristics'!$C:$C,0))),"",INDEX('Policy Characteristics'!K:K,MATCH($C460,'Policy Characteristics'!$C:$C,0)))</f>
        <v>industry-ag-main.html#fuel-switching</v>
      </c>
      <c r="R460" s="340" t="str">
        <f>IF(ISBLANK(INDEX('Policy Characteristics'!L:L,MATCH($C460,'Policy Characteristics'!$C:$C,0))),"",INDEX('Policy Characteristics'!L:L,MATCH($C460,'Policy Characteristics'!$C:$C,0)))</f>
        <v>industry-elec-and-hydrogen.html</v>
      </c>
    </row>
    <row r="461" spans="1:18" ht="30" x14ac:dyDescent="0.25">
      <c r="A461" s="340" t="str">
        <f>IF(ISBLANK(INDEX('Policy Characteristics'!A:A,MATCH($C461,'Policy Characteristics'!$C:$C,0))),"",INDEX('Policy Characteristics'!A:A,MATCH($C461,'Policy Characteristics'!$C:$C,0)))</f>
        <v>Industry</v>
      </c>
      <c r="B461" s="340" t="str">
        <f>IF(ISBLANK(INDEX('Policy Characteristics'!B:B,MATCH($C461,'Policy Characteristics'!$C:$C,0))),"",INDEX('Policy Characteristics'!B:B,MATCH($C461,'Policy Characteristics'!$C:$C,0)))</f>
        <v>Electrification + Hydrogen</v>
      </c>
      <c r="C461" s="344" t="str">
        <f t="shared" si="31"/>
        <v>Fraction of Industrial Fuel Use Shifted to Other Fuels</v>
      </c>
      <c r="D461" s="9" t="s">
        <v>3192</v>
      </c>
      <c r="E461" s="53" t="s">
        <v>2446</v>
      </c>
      <c r="F461" s="188" t="s">
        <v>3156</v>
      </c>
      <c r="G461" s="53" t="s">
        <v>3218</v>
      </c>
      <c r="H461" s="54">
        <v>1240</v>
      </c>
      <c r="I461" s="53" t="s">
        <v>46</v>
      </c>
      <c r="J461" s="342" t="str">
        <f>IF(ISBLANK(INDEX('Policy Characteristics'!D:D,MATCH($C461,'Policy Characteristics'!$C:$C,0))),"",INDEX('Policy Characteristics'!D:D,MATCH($C461,'Policy Characteristics'!$C:$C,0)))</f>
        <v>Electrification + Hydrogen</v>
      </c>
      <c r="K461" s="340" t="str">
        <f>IF(ISBLANK(INDEX('Policy Characteristics'!E:E,MATCH($C461,'Policy Characteristics'!$C:$C,0))),"",INDEX('Policy Characteristics'!E:E,MATCH($C461,'Policy Characteristics'!$C:$C,0)))</f>
        <v>indst fuel type shifting</v>
      </c>
      <c r="L461" s="362">
        <f>IF(ISBLANK(INDEX('Policy Characteristics'!F:F,MATCH($C461,'Policy Characteristics'!$C:$C,0))),"",INDEX('Policy Characteristics'!F:F,MATCH($C461,'Policy Characteristics'!$C:$C,0)))</f>
        <v>0</v>
      </c>
      <c r="M461" s="362">
        <f>IF(ISBLANK(INDEX('Policy Characteristics'!G:G,MATCH($C461,'Policy Characteristics'!$C:$C,0))),"",INDEX('Policy Characteristics'!G:G,MATCH($C461,'Policy Characteristics'!$C:$C,0)))</f>
        <v>1</v>
      </c>
      <c r="N461" s="362">
        <f>IF(ISBLANK(INDEX('Policy Characteristics'!H:H,MATCH($C461,'Policy Characteristics'!$C:$C,0))),"",INDEX('Policy Characteristics'!H:H,MATCH($C461,'Policy Characteristics'!$C:$C,0)))</f>
        <v>0.01</v>
      </c>
      <c r="O461" s="340" t="str">
        <f>IF(ISBLANK(INDEX('Policy Characteristics'!I:I,MATCH($C461,'Policy Characteristics'!$C:$C,0))),"",INDEX('Policy Characteristics'!I:I,MATCH($C461,'Policy Characteristics'!$C:$C,0)))</f>
        <v>% of fuel shifted</v>
      </c>
      <c r="P461" s="340" t="str">
        <f>IF(ISBLANK(INDEX('Policy Characteristics'!J:J,MATCH($C461,'Policy Characteristics'!$C:$C,0))),"",INDEX('Policy Characteristics'!J:J,MATCH($C461,'Policy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1" s="340" t="str">
        <f>IF(ISBLANK(INDEX('Policy Characteristics'!K:K,MATCH($C461,'Policy Characteristics'!$C:$C,0))),"",INDEX('Policy Characteristics'!K:K,MATCH($C461,'Policy Characteristics'!$C:$C,0)))</f>
        <v>industry-ag-main.html#fuel-switching</v>
      </c>
      <c r="R461" s="340" t="str">
        <f>IF(ISBLANK(INDEX('Policy Characteristics'!L:L,MATCH($C461,'Policy Characteristics'!$C:$C,0))),"",INDEX('Policy Characteristics'!L:L,MATCH($C461,'Policy Characteristics'!$C:$C,0)))</f>
        <v>industry-elec-and-hydrogen.html</v>
      </c>
    </row>
    <row r="462" spans="1:18" ht="30" x14ac:dyDescent="0.25">
      <c r="A462" s="340" t="str">
        <f>IF(ISBLANK(INDEX('Policy Characteristics'!A:A,MATCH($C462,'Policy Characteristics'!$C:$C,0))),"",INDEX('Policy Characteristics'!A:A,MATCH($C462,'Policy Characteristics'!$C:$C,0)))</f>
        <v>Industry</v>
      </c>
      <c r="B462" s="340" t="str">
        <f>IF(ISBLANK(INDEX('Policy Characteristics'!B:B,MATCH($C462,'Policy Characteristics'!$C:$C,0))),"",INDEX('Policy Characteristics'!B:B,MATCH($C462,'Policy Characteristics'!$C:$C,0)))</f>
        <v>Electrification + Hydrogen</v>
      </c>
      <c r="C462" s="344" t="str">
        <f t="shared" ref="C462:C463" si="32">C$429</f>
        <v>Fraction of Industrial Fuel Use Shifted to Other Fuels</v>
      </c>
      <c r="D462" s="9" t="s">
        <v>3192</v>
      </c>
      <c r="E462" s="53" t="s">
        <v>2447</v>
      </c>
      <c r="F462" s="188" t="s">
        <v>3156</v>
      </c>
      <c r="G462" s="53" t="s">
        <v>3219</v>
      </c>
      <c r="H462" s="54">
        <v>1241</v>
      </c>
      <c r="I462" s="53" t="s">
        <v>46</v>
      </c>
      <c r="J462" s="342" t="str">
        <f>IF(ISBLANK(INDEX('Policy Characteristics'!D:D,MATCH($C462,'Policy Characteristics'!$C:$C,0))),"",INDEX('Policy Characteristics'!D:D,MATCH($C462,'Policy Characteristics'!$C:$C,0)))</f>
        <v>Electrification + Hydrogen</v>
      </c>
      <c r="K462" s="340" t="str">
        <f>IF(ISBLANK(INDEX('Policy Characteristics'!E:E,MATCH($C462,'Policy Characteristics'!$C:$C,0))),"",INDEX('Policy Characteristics'!E:E,MATCH($C462,'Policy Characteristics'!$C:$C,0)))</f>
        <v>indst fuel type shifting</v>
      </c>
      <c r="L462" s="362">
        <f>IF(ISBLANK(INDEX('Policy Characteristics'!F:F,MATCH($C462,'Policy Characteristics'!$C:$C,0))),"",INDEX('Policy Characteristics'!F:F,MATCH($C462,'Policy Characteristics'!$C:$C,0)))</f>
        <v>0</v>
      </c>
      <c r="M462" s="362">
        <f>IF(ISBLANK(INDEX('Policy Characteristics'!G:G,MATCH($C462,'Policy Characteristics'!$C:$C,0))),"",INDEX('Policy Characteristics'!G:G,MATCH($C462,'Policy Characteristics'!$C:$C,0)))</f>
        <v>1</v>
      </c>
      <c r="N462" s="362">
        <f>IF(ISBLANK(INDEX('Policy Characteristics'!H:H,MATCH($C462,'Policy Characteristics'!$C:$C,0))),"",INDEX('Policy Characteristics'!H:H,MATCH($C462,'Policy Characteristics'!$C:$C,0)))</f>
        <v>0.01</v>
      </c>
      <c r="O462" s="340" t="str">
        <f>IF(ISBLANK(INDEX('Policy Characteristics'!I:I,MATCH($C462,'Policy Characteristics'!$C:$C,0))),"",INDEX('Policy Characteristics'!I:I,MATCH($C462,'Policy Characteristics'!$C:$C,0)))</f>
        <v>% of fuel shifted</v>
      </c>
      <c r="P462" s="340" t="str">
        <f>IF(ISBLANK(INDEX('Policy Characteristics'!J:J,MATCH($C462,'Policy Characteristics'!$C:$C,0))),"",INDEX('Policy Characteristics'!J:J,MATCH($C462,'Policy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2" s="340" t="str">
        <f>IF(ISBLANK(INDEX('Policy Characteristics'!K:K,MATCH($C462,'Policy Characteristics'!$C:$C,0))),"",INDEX('Policy Characteristics'!K:K,MATCH($C462,'Policy Characteristics'!$C:$C,0)))</f>
        <v>industry-ag-main.html#fuel-switching</v>
      </c>
      <c r="R462" s="340" t="str">
        <f>IF(ISBLANK(INDEX('Policy Characteristics'!L:L,MATCH($C462,'Policy Characteristics'!$C:$C,0))),"",INDEX('Policy Characteristics'!L:L,MATCH($C462,'Policy Characteristics'!$C:$C,0)))</f>
        <v>industry-elec-and-hydrogen.html</v>
      </c>
    </row>
    <row r="463" spans="1:18" ht="30" x14ac:dyDescent="0.25">
      <c r="A463" s="340" t="str">
        <f>IF(ISBLANK(INDEX('Policy Characteristics'!A:A,MATCH($C463,'Policy Characteristics'!$C:$C,0))),"",INDEX('Policy Characteristics'!A:A,MATCH($C463,'Policy Characteristics'!$C:$C,0)))</f>
        <v>Industry</v>
      </c>
      <c r="B463" s="340" t="str">
        <f>IF(ISBLANK(INDEX('Policy Characteristics'!B:B,MATCH($C463,'Policy Characteristics'!$C:$C,0))),"",INDEX('Policy Characteristics'!B:B,MATCH($C463,'Policy Characteristics'!$C:$C,0)))</f>
        <v>Electrification + Hydrogen</v>
      </c>
      <c r="C463" s="344" t="str">
        <f t="shared" si="32"/>
        <v>Fraction of Industrial Fuel Use Shifted to Other Fuels</v>
      </c>
      <c r="D463" s="9" t="s">
        <v>3192</v>
      </c>
      <c r="E463" s="53" t="s">
        <v>2448</v>
      </c>
      <c r="F463" s="188" t="s">
        <v>3156</v>
      </c>
      <c r="G463" s="53" t="s">
        <v>3220</v>
      </c>
      <c r="H463" s="54">
        <v>1242</v>
      </c>
      <c r="I463" s="53" t="s">
        <v>46</v>
      </c>
      <c r="J463" s="342" t="str">
        <f>IF(ISBLANK(INDEX('Policy Characteristics'!D:D,MATCH($C463,'Policy Characteristics'!$C:$C,0))),"",INDEX('Policy Characteristics'!D:D,MATCH($C463,'Policy Characteristics'!$C:$C,0)))</f>
        <v>Electrification + Hydrogen</v>
      </c>
      <c r="K463" s="340" t="str">
        <f>IF(ISBLANK(INDEX('Policy Characteristics'!E:E,MATCH($C463,'Policy Characteristics'!$C:$C,0))),"",INDEX('Policy Characteristics'!E:E,MATCH($C463,'Policy Characteristics'!$C:$C,0)))</f>
        <v>indst fuel type shifting</v>
      </c>
      <c r="L463" s="362">
        <f>IF(ISBLANK(INDEX('Policy Characteristics'!F:F,MATCH($C463,'Policy Characteristics'!$C:$C,0))),"",INDEX('Policy Characteristics'!F:F,MATCH($C463,'Policy Characteristics'!$C:$C,0)))</f>
        <v>0</v>
      </c>
      <c r="M463" s="362">
        <f>IF(ISBLANK(INDEX('Policy Characteristics'!G:G,MATCH($C463,'Policy Characteristics'!$C:$C,0))),"",INDEX('Policy Characteristics'!G:G,MATCH($C463,'Policy Characteristics'!$C:$C,0)))</f>
        <v>1</v>
      </c>
      <c r="N463" s="362">
        <f>IF(ISBLANK(INDEX('Policy Characteristics'!H:H,MATCH($C463,'Policy Characteristics'!$C:$C,0))),"",INDEX('Policy Characteristics'!H:H,MATCH($C463,'Policy Characteristics'!$C:$C,0)))</f>
        <v>0.01</v>
      </c>
      <c r="O463" s="340" t="str">
        <f>IF(ISBLANK(INDEX('Policy Characteristics'!I:I,MATCH($C463,'Policy Characteristics'!$C:$C,0))),"",INDEX('Policy Characteristics'!I:I,MATCH($C463,'Policy Characteristics'!$C:$C,0)))</f>
        <v>% of fuel shifted</v>
      </c>
      <c r="P463" s="340" t="str">
        <f>IF(ISBLANK(INDEX('Policy Characteristics'!J:J,MATCH($C463,'Policy Characteristics'!$C:$C,0))),"",INDEX('Policy Characteristics'!J:J,MATCH($C463,'Policy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3" s="340" t="str">
        <f>IF(ISBLANK(INDEX('Policy Characteristics'!K:K,MATCH($C463,'Policy Characteristics'!$C:$C,0))),"",INDEX('Policy Characteristics'!K:K,MATCH($C463,'Policy Characteristics'!$C:$C,0)))</f>
        <v>industry-ag-main.html#fuel-switching</v>
      </c>
      <c r="R463" s="340" t="str">
        <f>IF(ISBLANK(INDEX('Policy Characteristics'!L:L,MATCH($C463,'Policy Characteristics'!$C:$C,0))),"",INDEX('Policy Characteristics'!L:L,MATCH($C463,'Policy Characteristics'!$C:$C,0)))</f>
        <v>industry-elec-and-hydrogen.html</v>
      </c>
    </row>
    <row r="464" spans="1:18" ht="30" x14ac:dyDescent="0.25">
      <c r="A464" s="340" t="str">
        <f>IF(ISBLANK(INDEX('Policy Characteristics'!A:A,MATCH($C464,'Policy Characteristics'!$C:$C,0))),"",INDEX('Policy Characteristics'!A:A,MATCH($C464,'Policy Characteristics'!$C:$C,0)))</f>
        <v>Industry</v>
      </c>
      <c r="B464" s="340" t="str">
        <f>IF(ISBLANK(INDEX('Policy Characteristics'!B:B,MATCH($C464,'Policy Characteristics'!$C:$C,0))),"",INDEX('Policy Characteristics'!B:B,MATCH($C464,'Policy Characteristics'!$C:$C,0)))</f>
        <v>Electrification + Hydrogen</v>
      </c>
      <c r="C464" s="344" t="str">
        <f t="shared" ref="C464:C509" si="33">C$429</f>
        <v>Fraction of Industrial Fuel Use Shifted to Other Fuels</v>
      </c>
      <c r="D464" s="9" t="s">
        <v>3192</v>
      </c>
      <c r="E464" s="53" t="s">
        <v>2449</v>
      </c>
      <c r="F464" s="188" t="s">
        <v>3156</v>
      </c>
      <c r="G464" s="53" t="s">
        <v>3221</v>
      </c>
      <c r="H464" s="54">
        <v>1243</v>
      </c>
      <c r="I464" s="53" t="s">
        <v>46</v>
      </c>
      <c r="J464" s="342" t="str">
        <f>IF(ISBLANK(INDEX('Policy Characteristics'!D:D,MATCH($C464,'Policy Characteristics'!$C:$C,0))),"",INDEX('Policy Characteristics'!D:D,MATCH($C464,'Policy Characteristics'!$C:$C,0)))</f>
        <v>Electrification + Hydrogen</v>
      </c>
      <c r="K464" s="340" t="str">
        <f>IF(ISBLANK(INDEX('Policy Characteristics'!E:E,MATCH($C464,'Policy Characteristics'!$C:$C,0))),"",INDEX('Policy Characteristics'!E:E,MATCH($C464,'Policy Characteristics'!$C:$C,0)))</f>
        <v>indst fuel type shifting</v>
      </c>
      <c r="L464" s="362">
        <f>IF(ISBLANK(INDEX('Policy Characteristics'!F:F,MATCH($C464,'Policy Characteristics'!$C:$C,0))),"",INDEX('Policy Characteristics'!F:F,MATCH($C464,'Policy Characteristics'!$C:$C,0)))</f>
        <v>0</v>
      </c>
      <c r="M464" s="362">
        <f>IF(ISBLANK(INDEX('Policy Characteristics'!G:G,MATCH($C464,'Policy Characteristics'!$C:$C,0))),"",INDEX('Policy Characteristics'!G:G,MATCH($C464,'Policy Characteristics'!$C:$C,0)))</f>
        <v>1</v>
      </c>
      <c r="N464" s="362">
        <f>IF(ISBLANK(INDEX('Policy Characteristics'!H:H,MATCH($C464,'Policy Characteristics'!$C:$C,0))),"",INDEX('Policy Characteristics'!H:H,MATCH($C464,'Policy Characteristics'!$C:$C,0)))</f>
        <v>0.01</v>
      </c>
      <c r="O464" s="340" t="str">
        <f>IF(ISBLANK(INDEX('Policy Characteristics'!I:I,MATCH($C464,'Policy Characteristics'!$C:$C,0))),"",INDEX('Policy Characteristics'!I:I,MATCH($C464,'Policy Characteristics'!$C:$C,0)))</f>
        <v>% of fuel shifted</v>
      </c>
      <c r="P464" s="340" t="str">
        <f>IF(ISBLANK(INDEX('Policy Characteristics'!J:J,MATCH($C464,'Policy Characteristics'!$C:$C,0))),"",INDEX('Policy Characteristics'!J:J,MATCH($C464,'Policy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4" s="340" t="str">
        <f>IF(ISBLANK(INDEX('Policy Characteristics'!K:K,MATCH($C464,'Policy Characteristics'!$C:$C,0))),"",INDEX('Policy Characteristics'!K:K,MATCH($C464,'Policy Characteristics'!$C:$C,0)))</f>
        <v>industry-ag-main.html#fuel-switching</v>
      </c>
      <c r="R464" s="340" t="str">
        <f>IF(ISBLANK(INDEX('Policy Characteristics'!L:L,MATCH($C464,'Policy Characteristics'!$C:$C,0))),"",INDEX('Policy Characteristics'!L:L,MATCH($C464,'Policy Characteristics'!$C:$C,0)))</f>
        <v>industry-elec-and-hydrogen.html</v>
      </c>
    </row>
    <row r="465" spans="1:18" ht="30" x14ac:dyDescent="0.25">
      <c r="A465" s="340" t="str">
        <f>IF(ISBLANK(INDEX('Policy Characteristics'!A:A,MATCH($C465,'Policy Characteristics'!$C:$C,0))),"",INDEX('Policy Characteristics'!A:A,MATCH($C465,'Policy Characteristics'!$C:$C,0)))</f>
        <v>Industry</v>
      </c>
      <c r="B465" s="340" t="str">
        <f>IF(ISBLANK(INDEX('Policy Characteristics'!B:B,MATCH($C465,'Policy Characteristics'!$C:$C,0))),"",INDEX('Policy Characteristics'!B:B,MATCH($C465,'Policy Characteristics'!$C:$C,0)))</f>
        <v>Electrification + Hydrogen</v>
      </c>
      <c r="C465" s="344" t="str">
        <f t="shared" si="33"/>
        <v>Fraction of Industrial Fuel Use Shifted to Other Fuels</v>
      </c>
      <c r="D465" s="9" t="s">
        <v>3192</v>
      </c>
      <c r="E465" s="53" t="s">
        <v>2798</v>
      </c>
      <c r="F465" s="188" t="s">
        <v>3156</v>
      </c>
      <c r="G465" s="53" t="s">
        <v>3222</v>
      </c>
      <c r="H465" s="54">
        <v>1244</v>
      </c>
      <c r="I465" s="53" t="s">
        <v>46</v>
      </c>
      <c r="J465" s="342" t="str">
        <f>IF(ISBLANK(INDEX('Policy Characteristics'!D:D,MATCH($C465,'Policy Characteristics'!$C:$C,0))),"",INDEX('Policy Characteristics'!D:D,MATCH($C465,'Policy Characteristics'!$C:$C,0)))</f>
        <v>Electrification + Hydrogen</v>
      </c>
      <c r="K465" s="340" t="str">
        <f>IF(ISBLANK(INDEX('Policy Characteristics'!E:E,MATCH($C465,'Policy Characteristics'!$C:$C,0))),"",INDEX('Policy Characteristics'!E:E,MATCH($C465,'Policy Characteristics'!$C:$C,0)))</f>
        <v>indst fuel type shifting</v>
      </c>
      <c r="L465" s="362">
        <f>IF(ISBLANK(INDEX('Policy Characteristics'!F:F,MATCH($C465,'Policy Characteristics'!$C:$C,0))),"",INDEX('Policy Characteristics'!F:F,MATCH($C465,'Policy Characteristics'!$C:$C,0)))</f>
        <v>0</v>
      </c>
      <c r="M465" s="362">
        <f>IF(ISBLANK(INDEX('Policy Characteristics'!G:G,MATCH($C465,'Policy Characteristics'!$C:$C,0))),"",INDEX('Policy Characteristics'!G:G,MATCH($C465,'Policy Characteristics'!$C:$C,0)))</f>
        <v>1</v>
      </c>
      <c r="N465" s="362">
        <f>IF(ISBLANK(INDEX('Policy Characteristics'!H:H,MATCH($C465,'Policy Characteristics'!$C:$C,0))),"",INDEX('Policy Characteristics'!H:H,MATCH($C465,'Policy Characteristics'!$C:$C,0)))</f>
        <v>0.01</v>
      </c>
      <c r="O465" s="340" t="str">
        <f>IF(ISBLANK(INDEX('Policy Characteristics'!I:I,MATCH($C465,'Policy Characteristics'!$C:$C,0))),"",INDEX('Policy Characteristics'!I:I,MATCH($C465,'Policy Characteristics'!$C:$C,0)))</f>
        <v>% of fuel shifted</v>
      </c>
      <c r="P465" s="340" t="str">
        <f>IF(ISBLANK(INDEX('Policy Characteristics'!J:J,MATCH($C465,'Policy Characteristics'!$C:$C,0))),"",INDEX('Policy Characteristics'!J:J,MATCH($C465,'Policy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5" s="340" t="str">
        <f>IF(ISBLANK(INDEX('Policy Characteristics'!K:K,MATCH($C465,'Policy Characteristics'!$C:$C,0))),"",INDEX('Policy Characteristics'!K:K,MATCH($C465,'Policy Characteristics'!$C:$C,0)))</f>
        <v>industry-ag-main.html#fuel-switching</v>
      </c>
      <c r="R465" s="340" t="str">
        <f>IF(ISBLANK(INDEX('Policy Characteristics'!L:L,MATCH($C465,'Policy Characteristics'!$C:$C,0))),"",INDEX('Policy Characteristics'!L:L,MATCH($C465,'Policy Characteristics'!$C:$C,0)))</f>
        <v>industry-elec-and-hydrogen.html</v>
      </c>
    </row>
    <row r="466" spans="1:18" ht="30" x14ac:dyDescent="0.25">
      <c r="A466" s="340" t="str">
        <f>IF(ISBLANK(INDEX('Policy Characteristics'!A:A,MATCH($C466,'Policy Characteristics'!$C:$C,0))),"",INDEX('Policy Characteristics'!A:A,MATCH($C466,'Policy Characteristics'!$C:$C,0)))</f>
        <v>Industry</v>
      </c>
      <c r="B466" s="340" t="str">
        <f>IF(ISBLANK(INDEX('Policy Characteristics'!B:B,MATCH($C466,'Policy Characteristics'!$C:$C,0))),"",INDEX('Policy Characteristics'!B:B,MATCH($C466,'Policy Characteristics'!$C:$C,0)))</f>
        <v>Electrification + Hydrogen</v>
      </c>
      <c r="C466" s="344" t="str">
        <f t="shared" si="33"/>
        <v>Fraction of Industrial Fuel Use Shifted to Other Fuels</v>
      </c>
      <c r="D466" s="9" t="s">
        <v>3192</v>
      </c>
      <c r="E466" s="53" t="s">
        <v>2799</v>
      </c>
      <c r="F466" s="188" t="s">
        <v>3156</v>
      </c>
      <c r="G466" s="53" t="s">
        <v>3223</v>
      </c>
      <c r="H466" s="54">
        <v>1245</v>
      </c>
      <c r="I466" s="53" t="s">
        <v>46</v>
      </c>
      <c r="J466" s="342" t="str">
        <f>IF(ISBLANK(INDEX('Policy Characteristics'!D:D,MATCH($C466,'Policy Characteristics'!$C:$C,0))),"",INDEX('Policy Characteristics'!D:D,MATCH($C466,'Policy Characteristics'!$C:$C,0)))</f>
        <v>Electrification + Hydrogen</v>
      </c>
      <c r="K466" s="340" t="str">
        <f>IF(ISBLANK(INDEX('Policy Characteristics'!E:E,MATCH($C466,'Policy Characteristics'!$C:$C,0))),"",INDEX('Policy Characteristics'!E:E,MATCH($C466,'Policy Characteristics'!$C:$C,0)))</f>
        <v>indst fuel type shifting</v>
      </c>
      <c r="L466" s="362">
        <f>IF(ISBLANK(INDEX('Policy Characteristics'!F:F,MATCH($C466,'Policy Characteristics'!$C:$C,0))),"",INDEX('Policy Characteristics'!F:F,MATCH($C466,'Policy Characteristics'!$C:$C,0)))</f>
        <v>0</v>
      </c>
      <c r="M466" s="362">
        <f>IF(ISBLANK(INDEX('Policy Characteristics'!G:G,MATCH($C466,'Policy Characteristics'!$C:$C,0))),"",INDEX('Policy Characteristics'!G:G,MATCH($C466,'Policy Characteristics'!$C:$C,0)))</f>
        <v>1</v>
      </c>
      <c r="N466" s="362">
        <f>IF(ISBLANK(INDEX('Policy Characteristics'!H:H,MATCH($C466,'Policy Characteristics'!$C:$C,0))),"",INDEX('Policy Characteristics'!H:H,MATCH($C466,'Policy Characteristics'!$C:$C,0)))</f>
        <v>0.01</v>
      </c>
      <c r="O466" s="340" t="str">
        <f>IF(ISBLANK(INDEX('Policy Characteristics'!I:I,MATCH($C466,'Policy Characteristics'!$C:$C,0))),"",INDEX('Policy Characteristics'!I:I,MATCH($C466,'Policy Characteristics'!$C:$C,0)))</f>
        <v>% of fuel shifted</v>
      </c>
      <c r="P466" s="340" t="str">
        <f>IF(ISBLANK(INDEX('Policy Characteristics'!J:J,MATCH($C466,'Policy Characteristics'!$C:$C,0))),"",INDEX('Policy Characteristics'!J:J,MATCH($C466,'Policy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6" s="340" t="str">
        <f>IF(ISBLANK(INDEX('Policy Characteristics'!K:K,MATCH($C466,'Policy Characteristics'!$C:$C,0))),"",INDEX('Policy Characteristics'!K:K,MATCH($C466,'Policy Characteristics'!$C:$C,0)))</f>
        <v>industry-ag-main.html#fuel-switching</v>
      </c>
      <c r="R466" s="340" t="str">
        <f>IF(ISBLANK(INDEX('Policy Characteristics'!L:L,MATCH($C466,'Policy Characteristics'!$C:$C,0))),"",INDEX('Policy Characteristics'!L:L,MATCH($C466,'Policy Characteristics'!$C:$C,0)))</f>
        <v>industry-elec-and-hydrogen.html</v>
      </c>
    </row>
    <row r="467" spans="1:18" ht="30" x14ac:dyDescent="0.25">
      <c r="A467" s="340" t="str">
        <f>IF(ISBLANK(INDEX('Policy Characteristics'!A:A,MATCH($C467,'Policy Characteristics'!$C:$C,0))),"",INDEX('Policy Characteristics'!A:A,MATCH($C467,'Policy Characteristics'!$C:$C,0)))</f>
        <v>Industry</v>
      </c>
      <c r="B467" s="340" t="str">
        <f>IF(ISBLANK(INDEX('Policy Characteristics'!B:B,MATCH($C467,'Policy Characteristics'!$C:$C,0))),"",INDEX('Policy Characteristics'!B:B,MATCH($C467,'Policy Characteristics'!$C:$C,0)))</f>
        <v>Electrification + Hydrogen</v>
      </c>
      <c r="C467" s="344" t="str">
        <f t="shared" si="33"/>
        <v>Fraction of Industrial Fuel Use Shifted to Other Fuels</v>
      </c>
      <c r="D467" s="9" t="s">
        <v>3192</v>
      </c>
      <c r="E467" s="53" t="s">
        <v>2800</v>
      </c>
      <c r="F467" s="188" t="s">
        <v>3156</v>
      </c>
      <c r="G467" s="53" t="s">
        <v>3224</v>
      </c>
      <c r="H467" s="54">
        <v>1246</v>
      </c>
      <c r="I467" s="53" t="s">
        <v>46</v>
      </c>
      <c r="J467" s="342" t="str">
        <f>IF(ISBLANK(INDEX('Policy Characteristics'!D:D,MATCH($C467,'Policy Characteristics'!$C:$C,0))),"",INDEX('Policy Characteristics'!D:D,MATCH($C467,'Policy Characteristics'!$C:$C,0)))</f>
        <v>Electrification + Hydrogen</v>
      </c>
      <c r="K467" s="340" t="str">
        <f>IF(ISBLANK(INDEX('Policy Characteristics'!E:E,MATCH($C467,'Policy Characteristics'!$C:$C,0))),"",INDEX('Policy Characteristics'!E:E,MATCH($C467,'Policy Characteristics'!$C:$C,0)))</f>
        <v>indst fuel type shifting</v>
      </c>
      <c r="L467" s="362">
        <f>IF(ISBLANK(INDEX('Policy Characteristics'!F:F,MATCH($C467,'Policy Characteristics'!$C:$C,0))),"",INDEX('Policy Characteristics'!F:F,MATCH($C467,'Policy Characteristics'!$C:$C,0)))</f>
        <v>0</v>
      </c>
      <c r="M467" s="362">
        <f>IF(ISBLANK(INDEX('Policy Characteristics'!G:G,MATCH($C467,'Policy Characteristics'!$C:$C,0))),"",INDEX('Policy Characteristics'!G:G,MATCH($C467,'Policy Characteristics'!$C:$C,0)))</f>
        <v>1</v>
      </c>
      <c r="N467" s="362">
        <f>IF(ISBLANK(INDEX('Policy Characteristics'!H:H,MATCH($C467,'Policy Characteristics'!$C:$C,0))),"",INDEX('Policy Characteristics'!H:H,MATCH($C467,'Policy Characteristics'!$C:$C,0)))</f>
        <v>0.01</v>
      </c>
      <c r="O467" s="340" t="str">
        <f>IF(ISBLANK(INDEX('Policy Characteristics'!I:I,MATCH($C467,'Policy Characteristics'!$C:$C,0))),"",INDEX('Policy Characteristics'!I:I,MATCH($C467,'Policy Characteristics'!$C:$C,0)))</f>
        <v>% of fuel shifted</v>
      </c>
      <c r="P467" s="340"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7" s="340" t="str">
        <f>IF(ISBLANK(INDEX('Policy Characteristics'!K:K,MATCH($C467,'Policy Characteristics'!$C:$C,0))),"",INDEX('Policy Characteristics'!K:K,MATCH($C467,'Policy Characteristics'!$C:$C,0)))</f>
        <v>industry-ag-main.html#fuel-switching</v>
      </c>
      <c r="R467" s="340" t="str">
        <f>IF(ISBLANK(INDEX('Policy Characteristics'!L:L,MATCH($C467,'Policy Characteristics'!$C:$C,0))),"",INDEX('Policy Characteristics'!L:L,MATCH($C467,'Policy Characteristics'!$C:$C,0)))</f>
        <v>industry-elec-and-hydrogen.html</v>
      </c>
    </row>
    <row r="468" spans="1:18" ht="30" x14ac:dyDescent="0.25">
      <c r="A468" s="340" t="str">
        <f>IF(ISBLANK(INDEX('Policy Characteristics'!A:A,MATCH($C468,'Policy Characteristics'!$C:$C,0))),"",INDEX('Policy Characteristics'!A:A,MATCH($C468,'Policy Characteristics'!$C:$C,0)))</f>
        <v>Industry</v>
      </c>
      <c r="B468" s="340" t="str">
        <f>IF(ISBLANK(INDEX('Policy Characteristics'!B:B,MATCH($C468,'Policy Characteristics'!$C:$C,0))),"",INDEX('Policy Characteristics'!B:B,MATCH($C468,'Policy Characteristics'!$C:$C,0)))</f>
        <v>Electrification + Hydrogen</v>
      </c>
      <c r="C468" s="344" t="str">
        <f t="shared" si="33"/>
        <v>Fraction of Industrial Fuel Use Shifted to Other Fuels</v>
      </c>
      <c r="D468" s="9" t="s">
        <v>3192</v>
      </c>
      <c r="E468" s="53" t="s">
        <v>2797</v>
      </c>
      <c r="F468" s="188" t="s">
        <v>3156</v>
      </c>
      <c r="G468" s="53" t="s">
        <v>3225</v>
      </c>
      <c r="H468" s="54">
        <v>1247</v>
      </c>
      <c r="I468" s="53" t="s">
        <v>45</v>
      </c>
      <c r="J468" s="342" t="str">
        <f>IF(ISBLANK(INDEX('Policy Characteristics'!D:D,MATCH($C468,'Policy Characteristics'!$C:$C,0))),"",INDEX('Policy Characteristics'!D:D,MATCH($C468,'Policy Characteristics'!$C:$C,0)))</f>
        <v>Electrification + Hydrogen</v>
      </c>
      <c r="K468" s="340" t="str">
        <f>IF(ISBLANK(INDEX('Policy Characteristics'!E:E,MATCH($C468,'Policy Characteristics'!$C:$C,0))),"",INDEX('Policy Characteristics'!E:E,MATCH($C468,'Policy Characteristics'!$C:$C,0)))</f>
        <v>indst fuel type shifting</v>
      </c>
      <c r="L468" s="362">
        <f>IF(ISBLANK(INDEX('Policy Characteristics'!F:F,MATCH($C468,'Policy Characteristics'!$C:$C,0))),"",INDEX('Policy Characteristics'!F:F,MATCH($C468,'Policy Characteristics'!$C:$C,0)))</f>
        <v>0</v>
      </c>
      <c r="M468" s="362">
        <f>IF(ISBLANK(INDEX('Policy Characteristics'!G:G,MATCH($C468,'Policy Characteristics'!$C:$C,0))),"",INDEX('Policy Characteristics'!G:G,MATCH($C468,'Policy Characteristics'!$C:$C,0)))</f>
        <v>1</v>
      </c>
      <c r="N468" s="362">
        <f>IF(ISBLANK(INDEX('Policy Characteristics'!H:H,MATCH($C468,'Policy Characteristics'!$C:$C,0))),"",INDEX('Policy Characteristics'!H:H,MATCH($C468,'Policy Characteristics'!$C:$C,0)))</f>
        <v>0.01</v>
      </c>
      <c r="O468" s="340" t="str">
        <f>IF(ISBLANK(INDEX('Policy Characteristics'!I:I,MATCH($C468,'Policy Characteristics'!$C:$C,0))),"",INDEX('Policy Characteristics'!I:I,MATCH($C468,'Policy Characteristics'!$C:$C,0)))</f>
        <v>% of fuel shifted</v>
      </c>
      <c r="P468" s="340"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8" s="340" t="str">
        <f>IF(ISBLANK(INDEX('Policy Characteristics'!K:K,MATCH($C468,'Policy Characteristics'!$C:$C,0))),"",INDEX('Policy Characteristics'!K:K,MATCH($C468,'Policy Characteristics'!$C:$C,0)))</f>
        <v>industry-ag-main.html#fuel-switching</v>
      </c>
      <c r="R468" s="340" t="str">
        <f>IF(ISBLANK(INDEX('Policy Characteristics'!L:L,MATCH($C468,'Policy Characteristics'!$C:$C,0))),"",INDEX('Policy Characteristics'!L:L,MATCH($C468,'Policy Characteristics'!$C:$C,0)))</f>
        <v>industry-elec-and-hydrogen.html</v>
      </c>
    </row>
    <row r="469" spans="1:18" ht="30" x14ac:dyDescent="0.25">
      <c r="A469" s="340" t="str">
        <f>IF(ISBLANK(INDEX('Policy Characteristics'!A:A,MATCH($C469,'Policy Characteristics'!$C:$C,0))),"",INDEX('Policy Characteristics'!A:A,MATCH($C469,'Policy Characteristics'!$C:$C,0)))</f>
        <v>Industry</v>
      </c>
      <c r="B469" s="340" t="str">
        <f>IF(ISBLANK(INDEX('Policy Characteristics'!B:B,MATCH($C469,'Policy Characteristics'!$C:$C,0))),"",INDEX('Policy Characteristics'!B:B,MATCH($C469,'Policy Characteristics'!$C:$C,0)))</f>
        <v>Electrification + Hydrogen</v>
      </c>
      <c r="C469" s="344" t="str">
        <f t="shared" si="33"/>
        <v>Fraction of Industrial Fuel Use Shifted to Other Fuels</v>
      </c>
      <c r="D469" s="9" t="s">
        <v>3193</v>
      </c>
      <c r="E469" s="53" t="s">
        <v>2444</v>
      </c>
      <c r="F469" s="188" t="s">
        <v>3157</v>
      </c>
      <c r="G469" s="53" t="s">
        <v>3216</v>
      </c>
      <c r="H469" s="54">
        <v>1248</v>
      </c>
      <c r="I469" s="53" t="s">
        <v>45</v>
      </c>
      <c r="J469" s="342" t="str">
        <f>IF(ISBLANK(INDEX('Policy Characteristics'!D:D,MATCH($C469,'Policy Characteristics'!$C:$C,0))),"",INDEX('Policy Characteristics'!D:D,MATCH($C469,'Policy Characteristics'!$C:$C,0)))</f>
        <v>Electrification + Hydrogen</v>
      </c>
      <c r="K469" s="340" t="str">
        <f>IF(ISBLANK(INDEX('Policy Characteristics'!E:E,MATCH($C469,'Policy Characteristics'!$C:$C,0))),"",INDEX('Policy Characteristics'!E:E,MATCH($C469,'Policy Characteristics'!$C:$C,0)))</f>
        <v>indst fuel type shifting</v>
      </c>
      <c r="L469" s="362">
        <f>IF(ISBLANK(INDEX('Policy Characteristics'!F:F,MATCH($C469,'Policy Characteristics'!$C:$C,0))),"",INDEX('Policy Characteristics'!F:F,MATCH($C469,'Policy Characteristics'!$C:$C,0)))</f>
        <v>0</v>
      </c>
      <c r="M469" s="362">
        <f>IF(ISBLANK(INDEX('Policy Characteristics'!G:G,MATCH($C469,'Policy Characteristics'!$C:$C,0))),"",INDEX('Policy Characteristics'!G:G,MATCH($C469,'Policy Characteristics'!$C:$C,0)))</f>
        <v>1</v>
      </c>
      <c r="N469" s="362">
        <f>IF(ISBLANK(INDEX('Policy Characteristics'!H:H,MATCH($C469,'Policy Characteristics'!$C:$C,0))),"",INDEX('Policy Characteristics'!H:H,MATCH($C469,'Policy Characteristics'!$C:$C,0)))</f>
        <v>0.01</v>
      </c>
      <c r="O469" s="340" t="str">
        <f>IF(ISBLANK(INDEX('Policy Characteristics'!I:I,MATCH($C469,'Policy Characteristics'!$C:$C,0))),"",INDEX('Policy Characteristics'!I:I,MATCH($C469,'Policy Characteristics'!$C:$C,0)))</f>
        <v>% of fuel shifted</v>
      </c>
      <c r="P469" s="340"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9" s="340" t="str">
        <f>IF(ISBLANK(INDEX('Policy Characteristics'!K:K,MATCH($C469,'Policy Characteristics'!$C:$C,0))),"",INDEX('Policy Characteristics'!K:K,MATCH($C469,'Policy Characteristics'!$C:$C,0)))</f>
        <v>industry-ag-main.html#fuel-switching</v>
      </c>
      <c r="R469" s="340" t="str">
        <f>IF(ISBLANK(INDEX('Policy Characteristics'!L:L,MATCH($C469,'Policy Characteristics'!$C:$C,0))),"",INDEX('Policy Characteristics'!L:L,MATCH($C469,'Policy Characteristics'!$C:$C,0)))</f>
        <v>industry-elec-and-hydrogen.html</v>
      </c>
    </row>
    <row r="470" spans="1:18" ht="30" x14ac:dyDescent="0.25">
      <c r="A470" s="340" t="str">
        <f>IF(ISBLANK(INDEX('Policy Characteristics'!A:A,MATCH($C470,'Policy Characteristics'!$C:$C,0))),"",INDEX('Policy Characteristics'!A:A,MATCH($C470,'Policy Characteristics'!$C:$C,0)))</f>
        <v>Industry</v>
      </c>
      <c r="B470" s="340" t="str">
        <f>IF(ISBLANK(INDEX('Policy Characteristics'!B:B,MATCH($C470,'Policy Characteristics'!$C:$C,0))),"",INDEX('Policy Characteristics'!B:B,MATCH($C470,'Policy Characteristics'!$C:$C,0)))</f>
        <v>Electrification + Hydrogen</v>
      </c>
      <c r="C470" s="344" t="str">
        <f t="shared" si="33"/>
        <v>Fraction of Industrial Fuel Use Shifted to Other Fuels</v>
      </c>
      <c r="D470" s="9" t="s">
        <v>3193</v>
      </c>
      <c r="E470" s="53" t="s">
        <v>2445</v>
      </c>
      <c r="F470" s="188" t="s">
        <v>3157</v>
      </c>
      <c r="G470" s="53" t="s">
        <v>3217</v>
      </c>
      <c r="H470" s="54">
        <v>1249</v>
      </c>
      <c r="I470" s="53" t="s">
        <v>46</v>
      </c>
      <c r="J470" s="342" t="str">
        <f>IF(ISBLANK(INDEX('Policy Characteristics'!D:D,MATCH($C470,'Policy Characteristics'!$C:$C,0))),"",INDEX('Policy Characteristics'!D:D,MATCH($C470,'Policy Characteristics'!$C:$C,0)))</f>
        <v>Electrification + Hydrogen</v>
      </c>
      <c r="K470" s="340" t="str">
        <f>IF(ISBLANK(INDEX('Policy Characteristics'!E:E,MATCH($C470,'Policy Characteristics'!$C:$C,0))),"",INDEX('Policy Characteristics'!E:E,MATCH($C470,'Policy Characteristics'!$C:$C,0)))</f>
        <v>indst fuel type shifting</v>
      </c>
      <c r="L470" s="362">
        <f>IF(ISBLANK(INDEX('Policy Characteristics'!F:F,MATCH($C470,'Policy Characteristics'!$C:$C,0))),"",INDEX('Policy Characteristics'!F:F,MATCH($C470,'Policy Characteristics'!$C:$C,0)))</f>
        <v>0</v>
      </c>
      <c r="M470" s="362">
        <f>IF(ISBLANK(INDEX('Policy Characteristics'!G:G,MATCH($C470,'Policy Characteristics'!$C:$C,0))),"",INDEX('Policy Characteristics'!G:G,MATCH($C470,'Policy Characteristics'!$C:$C,0)))</f>
        <v>1</v>
      </c>
      <c r="N470" s="362">
        <f>IF(ISBLANK(INDEX('Policy Characteristics'!H:H,MATCH($C470,'Policy Characteristics'!$C:$C,0))),"",INDEX('Policy Characteristics'!H:H,MATCH($C470,'Policy Characteristics'!$C:$C,0)))</f>
        <v>0.01</v>
      </c>
      <c r="O470" s="340" t="str">
        <f>IF(ISBLANK(INDEX('Policy Characteristics'!I:I,MATCH($C470,'Policy Characteristics'!$C:$C,0))),"",INDEX('Policy Characteristics'!I:I,MATCH($C470,'Policy Characteristics'!$C:$C,0)))</f>
        <v>% of fuel shifted</v>
      </c>
      <c r="P470" s="340"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0" s="340" t="str">
        <f>IF(ISBLANK(INDEX('Policy Characteristics'!K:K,MATCH($C470,'Policy Characteristics'!$C:$C,0))),"",INDEX('Policy Characteristics'!K:K,MATCH($C470,'Policy Characteristics'!$C:$C,0)))</f>
        <v>industry-ag-main.html#fuel-switching</v>
      </c>
      <c r="R470" s="340" t="str">
        <f>IF(ISBLANK(INDEX('Policy Characteristics'!L:L,MATCH($C470,'Policy Characteristics'!$C:$C,0))),"",INDEX('Policy Characteristics'!L:L,MATCH($C470,'Policy Characteristics'!$C:$C,0)))</f>
        <v>industry-elec-and-hydrogen.html</v>
      </c>
    </row>
    <row r="471" spans="1:18" ht="30" x14ac:dyDescent="0.25">
      <c r="A471" s="340" t="str">
        <f>IF(ISBLANK(INDEX('Policy Characteristics'!A:A,MATCH($C471,'Policy Characteristics'!$C:$C,0))),"",INDEX('Policy Characteristics'!A:A,MATCH($C471,'Policy Characteristics'!$C:$C,0)))</f>
        <v>Industry</v>
      </c>
      <c r="B471" s="340" t="str">
        <f>IF(ISBLANK(INDEX('Policy Characteristics'!B:B,MATCH($C471,'Policy Characteristics'!$C:$C,0))),"",INDEX('Policy Characteristics'!B:B,MATCH($C471,'Policy Characteristics'!$C:$C,0)))</f>
        <v>Electrification + Hydrogen</v>
      </c>
      <c r="C471" s="344" t="str">
        <f t="shared" si="33"/>
        <v>Fraction of Industrial Fuel Use Shifted to Other Fuels</v>
      </c>
      <c r="D471" s="9" t="s">
        <v>3193</v>
      </c>
      <c r="E471" s="53" t="s">
        <v>2446</v>
      </c>
      <c r="F471" s="188" t="s">
        <v>3157</v>
      </c>
      <c r="G471" s="53" t="s">
        <v>3218</v>
      </c>
      <c r="H471" s="54">
        <v>1250</v>
      </c>
      <c r="I471" s="53" t="s">
        <v>46</v>
      </c>
      <c r="J471" s="342" t="str">
        <f>IF(ISBLANK(INDEX('Policy Characteristics'!D:D,MATCH($C471,'Policy Characteristics'!$C:$C,0))),"",INDEX('Policy Characteristics'!D:D,MATCH($C471,'Policy Characteristics'!$C:$C,0)))</f>
        <v>Electrification + Hydrogen</v>
      </c>
      <c r="K471" s="340" t="str">
        <f>IF(ISBLANK(INDEX('Policy Characteristics'!E:E,MATCH($C471,'Policy Characteristics'!$C:$C,0))),"",INDEX('Policy Characteristics'!E:E,MATCH($C471,'Policy Characteristics'!$C:$C,0)))</f>
        <v>indst fuel type shifting</v>
      </c>
      <c r="L471" s="362">
        <f>IF(ISBLANK(INDEX('Policy Characteristics'!F:F,MATCH($C471,'Policy Characteristics'!$C:$C,0))),"",INDEX('Policy Characteristics'!F:F,MATCH($C471,'Policy Characteristics'!$C:$C,0)))</f>
        <v>0</v>
      </c>
      <c r="M471" s="362">
        <f>IF(ISBLANK(INDEX('Policy Characteristics'!G:G,MATCH($C471,'Policy Characteristics'!$C:$C,0))),"",INDEX('Policy Characteristics'!G:G,MATCH($C471,'Policy Characteristics'!$C:$C,0)))</f>
        <v>1</v>
      </c>
      <c r="N471" s="362">
        <f>IF(ISBLANK(INDEX('Policy Characteristics'!H:H,MATCH($C471,'Policy Characteristics'!$C:$C,0))),"",INDEX('Policy Characteristics'!H:H,MATCH($C471,'Policy Characteristics'!$C:$C,0)))</f>
        <v>0.01</v>
      </c>
      <c r="O471" s="340" t="str">
        <f>IF(ISBLANK(INDEX('Policy Characteristics'!I:I,MATCH($C471,'Policy Characteristics'!$C:$C,0))),"",INDEX('Policy Characteristics'!I:I,MATCH($C471,'Policy Characteristics'!$C:$C,0)))</f>
        <v>% of fuel shifted</v>
      </c>
      <c r="P471" s="340"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1" s="340" t="str">
        <f>IF(ISBLANK(INDEX('Policy Characteristics'!K:K,MATCH($C471,'Policy Characteristics'!$C:$C,0))),"",INDEX('Policy Characteristics'!K:K,MATCH($C471,'Policy Characteristics'!$C:$C,0)))</f>
        <v>industry-ag-main.html#fuel-switching</v>
      </c>
      <c r="R471" s="340" t="str">
        <f>IF(ISBLANK(INDEX('Policy Characteristics'!L:L,MATCH($C471,'Policy Characteristics'!$C:$C,0))),"",INDEX('Policy Characteristics'!L:L,MATCH($C471,'Policy Characteristics'!$C:$C,0)))</f>
        <v>industry-elec-and-hydrogen.html</v>
      </c>
    </row>
    <row r="472" spans="1:18" ht="30" x14ac:dyDescent="0.25">
      <c r="A472" s="340" t="str">
        <f>IF(ISBLANK(INDEX('Policy Characteristics'!A:A,MATCH($C472,'Policy Characteristics'!$C:$C,0))),"",INDEX('Policy Characteristics'!A:A,MATCH($C472,'Policy Characteristics'!$C:$C,0)))</f>
        <v>Industry</v>
      </c>
      <c r="B472" s="340" t="str">
        <f>IF(ISBLANK(INDEX('Policy Characteristics'!B:B,MATCH($C472,'Policy Characteristics'!$C:$C,0))),"",INDEX('Policy Characteristics'!B:B,MATCH($C472,'Policy Characteristics'!$C:$C,0)))</f>
        <v>Electrification + Hydrogen</v>
      </c>
      <c r="C472" s="344" t="str">
        <f t="shared" si="33"/>
        <v>Fraction of Industrial Fuel Use Shifted to Other Fuels</v>
      </c>
      <c r="D472" s="9" t="s">
        <v>3193</v>
      </c>
      <c r="E472" s="53" t="s">
        <v>2447</v>
      </c>
      <c r="F472" s="188" t="s">
        <v>3157</v>
      </c>
      <c r="G472" s="53" t="s">
        <v>3219</v>
      </c>
      <c r="H472" s="54">
        <v>1251</v>
      </c>
      <c r="I472" s="53" t="s">
        <v>46</v>
      </c>
      <c r="J472" s="342" t="str">
        <f>IF(ISBLANK(INDEX('Policy Characteristics'!D:D,MATCH($C472,'Policy Characteristics'!$C:$C,0))),"",INDEX('Policy Characteristics'!D:D,MATCH($C472,'Policy Characteristics'!$C:$C,0)))</f>
        <v>Electrification + Hydrogen</v>
      </c>
      <c r="K472" s="340" t="str">
        <f>IF(ISBLANK(INDEX('Policy Characteristics'!E:E,MATCH($C472,'Policy Characteristics'!$C:$C,0))),"",INDEX('Policy Characteristics'!E:E,MATCH($C472,'Policy Characteristics'!$C:$C,0)))</f>
        <v>indst fuel type shifting</v>
      </c>
      <c r="L472" s="362">
        <f>IF(ISBLANK(INDEX('Policy Characteristics'!F:F,MATCH($C472,'Policy Characteristics'!$C:$C,0))),"",INDEX('Policy Characteristics'!F:F,MATCH($C472,'Policy Characteristics'!$C:$C,0)))</f>
        <v>0</v>
      </c>
      <c r="M472" s="362">
        <f>IF(ISBLANK(INDEX('Policy Characteristics'!G:G,MATCH($C472,'Policy Characteristics'!$C:$C,0))),"",INDEX('Policy Characteristics'!G:G,MATCH($C472,'Policy Characteristics'!$C:$C,0)))</f>
        <v>1</v>
      </c>
      <c r="N472" s="362">
        <f>IF(ISBLANK(INDEX('Policy Characteristics'!H:H,MATCH($C472,'Policy Characteristics'!$C:$C,0))),"",INDEX('Policy Characteristics'!H:H,MATCH($C472,'Policy Characteristics'!$C:$C,0)))</f>
        <v>0.01</v>
      </c>
      <c r="O472" s="340" t="str">
        <f>IF(ISBLANK(INDEX('Policy Characteristics'!I:I,MATCH($C472,'Policy Characteristics'!$C:$C,0))),"",INDEX('Policy Characteristics'!I:I,MATCH($C472,'Policy Characteristics'!$C:$C,0)))</f>
        <v>% of fuel shifted</v>
      </c>
      <c r="P472" s="340"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2" s="340" t="str">
        <f>IF(ISBLANK(INDEX('Policy Characteristics'!K:K,MATCH($C472,'Policy Characteristics'!$C:$C,0))),"",INDEX('Policy Characteristics'!K:K,MATCH($C472,'Policy Characteristics'!$C:$C,0)))</f>
        <v>industry-ag-main.html#fuel-switching</v>
      </c>
      <c r="R472" s="340" t="str">
        <f>IF(ISBLANK(INDEX('Policy Characteristics'!L:L,MATCH($C472,'Policy Characteristics'!$C:$C,0))),"",INDEX('Policy Characteristics'!L:L,MATCH($C472,'Policy Characteristics'!$C:$C,0)))</f>
        <v>industry-elec-and-hydrogen.html</v>
      </c>
    </row>
    <row r="473" spans="1:18" ht="30" x14ac:dyDescent="0.25">
      <c r="A473" s="340" t="str">
        <f>IF(ISBLANK(INDEX('Policy Characteristics'!A:A,MATCH($C473,'Policy Characteristics'!$C:$C,0))),"",INDEX('Policy Characteristics'!A:A,MATCH($C473,'Policy Characteristics'!$C:$C,0)))</f>
        <v>Industry</v>
      </c>
      <c r="B473" s="340" t="str">
        <f>IF(ISBLANK(INDEX('Policy Characteristics'!B:B,MATCH($C473,'Policy Characteristics'!$C:$C,0))),"",INDEX('Policy Characteristics'!B:B,MATCH($C473,'Policy Characteristics'!$C:$C,0)))</f>
        <v>Electrification + Hydrogen</v>
      </c>
      <c r="C473" s="344" t="str">
        <f t="shared" si="33"/>
        <v>Fraction of Industrial Fuel Use Shifted to Other Fuels</v>
      </c>
      <c r="D473" s="9" t="s">
        <v>3193</v>
      </c>
      <c r="E473" s="53" t="s">
        <v>2448</v>
      </c>
      <c r="F473" s="188" t="s">
        <v>3157</v>
      </c>
      <c r="G473" s="53" t="s">
        <v>3220</v>
      </c>
      <c r="H473" s="54">
        <v>1252</v>
      </c>
      <c r="I473" s="53" t="s">
        <v>46</v>
      </c>
      <c r="J473" s="342" t="str">
        <f>IF(ISBLANK(INDEX('Policy Characteristics'!D:D,MATCH($C473,'Policy Characteristics'!$C:$C,0))),"",INDEX('Policy Characteristics'!D:D,MATCH($C473,'Policy Characteristics'!$C:$C,0)))</f>
        <v>Electrification + Hydrogen</v>
      </c>
      <c r="K473" s="340" t="str">
        <f>IF(ISBLANK(INDEX('Policy Characteristics'!E:E,MATCH($C473,'Policy Characteristics'!$C:$C,0))),"",INDEX('Policy Characteristics'!E:E,MATCH($C473,'Policy Characteristics'!$C:$C,0)))</f>
        <v>indst fuel type shifting</v>
      </c>
      <c r="L473" s="362">
        <f>IF(ISBLANK(INDEX('Policy Characteristics'!F:F,MATCH($C473,'Policy Characteristics'!$C:$C,0))),"",INDEX('Policy Characteristics'!F:F,MATCH($C473,'Policy Characteristics'!$C:$C,0)))</f>
        <v>0</v>
      </c>
      <c r="M473" s="362">
        <f>IF(ISBLANK(INDEX('Policy Characteristics'!G:G,MATCH($C473,'Policy Characteristics'!$C:$C,0))),"",INDEX('Policy Characteristics'!G:G,MATCH($C473,'Policy Characteristics'!$C:$C,0)))</f>
        <v>1</v>
      </c>
      <c r="N473" s="362">
        <f>IF(ISBLANK(INDEX('Policy Characteristics'!H:H,MATCH($C473,'Policy Characteristics'!$C:$C,0))),"",INDEX('Policy Characteristics'!H:H,MATCH($C473,'Policy Characteristics'!$C:$C,0)))</f>
        <v>0.01</v>
      </c>
      <c r="O473" s="340" t="str">
        <f>IF(ISBLANK(INDEX('Policy Characteristics'!I:I,MATCH($C473,'Policy Characteristics'!$C:$C,0))),"",INDEX('Policy Characteristics'!I:I,MATCH($C473,'Policy Characteristics'!$C:$C,0)))</f>
        <v>% of fuel shifted</v>
      </c>
      <c r="P473" s="340"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3" s="340" t="str">
        <f>IF(ISBLANK(INDEX('Policy Characteristics'!K:K,MATCH($C473,'Policy Characteristics'!$C:$C,0))),"",INDEX('Policy Characteristics'!K:K,MATCH($C473,'Policy Characteristics'!$C:$C,0)))</f>
        <v>industry-ag-main.html#fuel-switching</v>
      </c>
      <c r="R473" s="340" t="str">
        <f>IF(ISBLANK(INDEX('Policy Characteristics'!L:L,MATCH($C473,'Policy Characteristics'!$C:$C,0))),"",INDEX('Policy Characteristics'!L:L,MATCH($C473,'Policy Characteristics'!$C:$C,0)))</f>
        <v>industry-elec-and-hydrogen.html</v>
      </c>
    </row>
    <row r="474" spans="1:18" ht="30" x14ac:dyDescent="0.25">
      <c r="A474" s="340" t="str">
        <f>IF(ISBLANK(INDEX('Policy Characteristics'!A:A,MATCH($C474,'Policy Characteristics'!$C:$C,0))),"",INDEX('Policy Characteristics'!A:A,MATCH($C474,'Policy Characteristics'!$C:$C,0)))</f>
        <v>Industry</v>
      </c>
      <c r="B474" s="340" t="str">
        <f>IF(ISBLANK(INDEX('Policy Characteristics'!B:B,MATCH($C474,'Policy Characteristics'!$C:$C,0))),"",INDEX('Policy Characteristics'!B:B,MATCH($C474,'Policy Characteristics'!$C:$C,0)))</f>
        <v>Electrification + Hydrogen</v>
      </c>
      <c r="C474" s="344" t="str">
        <f t="shared" si="33"/>
        <v>Fraction of Industrial Fuel Use Shifted to Other Fuels</v>
      </c>
      <c r="D474" s="9" t="s">
        <v>3193</v>
      </c>
      <c r="E474" s="53" t="s">
        <v>2449</v>
      </c>
      <c r="F474" s="188" t="s">
        <v>3157</v>
      </c>
      <c r="G474" s="53" t="s">
        <v>3221</v>
      </c>
      <c r="H474" s="54">
        <v>1253</v>
      </c>
      <c r="I474" s="53" t="s">
        <v>46</v>
      </c>
      <c r="J474" s="342" t="str">
        <f>IF(ISBLANK(INDEX('Policy Characteristics'!D:D,MATCH($C474,'Policy Characteristics'!$C:$C,0))),"",INDEX('Policy Characteristics'!D:D,MATCH($C474,'Policy Characteristics'!$C:$C,0)))</f>
        <v>Electrification + Hydrogen</v>
      </c>
      <c r="K474" s="340" t="str">
        <f>IF(ISBLANK(INDEX('Policy Characteristics'!E:E,MATCH($C474,'Policy Characteristics'!$C:$C,0))),"",INDEX('Policy Characteristics'!E:E,MATCH($C474,'Policy Characteristics'!$C:$C,0)))</f>
        <v>indst fuel type shifting</v>
      </c>
      <c r="L474" s="362">
        <f>IF(ISBLANK(INDEX('Policy Characteristics'!F:F,MATCH($C474,'Policy Characteristics'!$C:$C,0))),"",INDEX('Policy Characteristics'!F:F,MATCH($C474,'Policy Characteristics'!$C:$C,0)))</f>
        <v>0</v>
      </c>
      <c r="M474" s="362">
        <f>IF(ISBLANK(INDEX('Policy Characteristics'!G:G,MATCH($C474,'Policy Characteristics'!$C:$C,0))),"",INDEX('Policy Characteristics'!G:G,MATCH($C474,'Policy Characteristics'!$C:$C,0)))</f>
        <v>1</v>
      </c>
      <c r="N474" s="362">
        <f>IF(ISBLANK(INDEX('Policy Characteristics'!H:H,MATCH($C474,'Policy Characteristics'!$C:$C,0))),"",INDEX('Policy Characteristics'!H:H,MATCH($C474,'Policy Characteristics'!$C:$C,0)))</f>
        <v>0.01</v>
      </c>
      <c r="O474" s="340" t="str">
        <f>IF(ISBLANK(INDEX('Policy Characteristics'!I:I,MATCH($C474,'Policy Characteristics'!$C:$C,0))),"",INDEX('Policy Characteristics'!I:I,MATCH($C474,'Policy Characteristics'!$C:$C,0)))</f>
        <v>% of fuel shifted</v>
      </c>
      <c r="P474" s="340"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4" s="340" t="str">
        <f>IF(ISBLANK(INDEX('Policy Characteristics'!K:K,MATCH($C474,'Policy Characteristics'!$C:$C,0))),"",INDEX('Policy Characteristics'!K:K,MATCH($C474,'Policy Characteristics'!$C:$C,0)))</f>
        <v>industry-ag-main.html#fuel-switching</v>
      </c>
      <c r="R474" s="340" t="str">
        <f>IF(ISBLANK(INDEX('Policy Characteristics'!L:L,MATCH($C474,'Policy Characteristics'!$C:$C,0))),"",INDEX('Policy Characteristics'!L:L,MATCH($C474,'Policy Characteristics'!$C:$C,0)))</f>
        <v>industry-elec-and-hydrogen.html</v>
      </c>
    </row>
    <row r="475" spans="1:18" ht="30" x14ac:dyDescent="0.25">
      <c r="A475" s="340" t="str">
        <f>IF(ISBLANK(INDEX('Policy Characteristics'!A:A,MATCH($C475,'Policy Characteristics'!$C:$C,0))),"",INDEX('Policy Characteristics'!A:A,MATCH($C475,'Policy Characteristics'!$C:$C,0)))</f>
        <v>Industry</v>
      </c>
      <c r="B475" s="340" t="str">
        <f>IF(ISBLANK(INDEX('Policy Characteristics'!B:B,MATCH($C475,'Policy Characteristics'!$C:$C,0))),"",INDEX('Policy Characteristics'!B:B,MATCH($C475,'Policy Characteristics'!$C:$C,0)))</f>
        <v>Electrification + Hydrogen</v>
      </c>
      <c r="C475" s="344" t="str">
        <f t="shared" si="33"/>
        <v>Fraction of Industrial Fuel Use Shifted to Other Fuels</v>
      </c>
      <c r="D475" s="9" t="s">
        <v>3193</v>
      </c>
      <c r="E475" s="53" t="s">
        <v>2798</v>
      </c>
      <c r="F475" s="188" t="s">
        <v>3157</v>
      </c>
      <c r="G475" s="53" t="s">
        <v>3222</v>
      </c>
      <c r="H475" s="54">
        <v>1254</v>
      </c>
      <c r="I475" s="53" t="s">
        <v>46</v>
      </c>
      <c r="J475" s="342" t="str">
        <f>IF(ISBLANK(INDEX('Policy Characteristics'!D:D,MATCH($C475,'Policy Characteristics'!$C:$C,0))),"",INDEX('Policy Characteristics'!D:D,MATCH($C475,'Policy Characteristics'!$C:$C,0)))</f>
        <v>Electrification + Hydrogen</v>
      </c>
      <c r="K475" s="340" t="str">
        <f>IF(ISBLANK(INDEX('Policy Characteristics'!E:E,MATCH($C475,'Policy Characteristics'!$C:$C,0))),"",INDEX('Policy Characteristics'!E:E,MATCH($C475,'Policy Characteristics'!$C:$C,0)))</f>
        <v>indst fuel type shifting</v>
      </c>
      <c r="L475" s="362">
        <f>IF(ISBLANK(INDEX('Policy Characteristics'!F:F,MATCH($C475,'Policy Characteristics'!$C:$C,0))),"",INDEX('Policy Characteristics'!F:F,MATCH($C475,'Policy Characteristics'!$C:$C,0)))</f>
        <v>0</v>
      </c>
      <c r="M475" s="362">
        <f>IF(ISBLANK(INDEX('Policy Characteristics'!G:G,MATCH($C475,'Policy Characteristics'!$C:$C,0))),"",INDEX('Policy Characteristics'!G:G,MATCH($C475,'Policy Characteristics'!$C:$C,0)))</f>
        <v>1</v>
      </c>
      <c r="N475" s="362">
        <f>IF(ISBLANK(INDEX('Policy Characteristics'!H:H,MATCH($C475,'Policy Characteristics'!$C:$C,0))),"",INDEX('Policy Characteristics'!H:H,MATCH($C475,'Policy Characteristics'!$C:$C,0)))</f>
        <v>0.01</v>
      </c>
      <c r="O475" s="340" t="str">
        <f>IF(ISBLANK(INDEX('Policy Characteristics'!I:I,MATCH($C475,'Policy Characteristics'!$C:$C,0))),"",INDEX('Policy Characteristics'!I:I,MATCH($C475,'Policy Characteristics'!$C:$C,0)))</f>
        <v>% of fuel shifted</v>
      </c>
      <c r="P475" s="340"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5" s="340" t="str">
        <f>IF(ISBLANK(INDEX('Policy Characteristics'!K:K,MATCH($C475,'Policy Characteristics'!$C:$C,0))),"",INDEX('Policy Characteristics'!K:K,MATCH($C475,'Policy Characteristics'!$C:$C,0)))</f>
        <v>industry-ag-main.html#fuel-switching</v>
      </c>
      <c r="R475" s="340" t="str">
        <f>IF(ISBLANK(INDEX('Policy Characteristics'!L:L,MATCH($C475,'Policy Characteristics'!$C:$C,0))),"",INDEX('Policy Characteristics'!L:L,MATCH($C475,'Policy Characteristics'!$C:$C,0)))</f>
        <v>industry-elec-and-hydrogen.html</v>
      </c>
    </row>
    <row r="476" spans="1:18" ht="30" x14ac:dyDescent="0.25">
      <c r="A476" s="340" t="str">
        <f>IF(ISBLANK(INDEX('Policy Characteristics'!A:A,MATCH($C476,'Policy Characteristics'!$C:$C,0))),"",INDEX('Policy Characteristics'!A:A,MATCH($C476,'Policy Characteristics'!$C:$C,0)))</f>
        <v>Industry</v>
      </c>
      <c r="B476" s="340" t="str">
        <f>IF(ISBLANK(INDEX('Policy Characteristics'!B:B,MATCH($C476,'Policy Characteristics'!$C:$C,0))),"",INDEX('Policy Characteristics'!B:B,MATCH($C476,'Policy Characteristics'!$C:$C,0)))</f>
        <v>Electrification + Hydrogen</v>
      </c>
      <c r="C476" s="344" t="str">
        <f t="shared" si="33"/>
        <v>Fraction of Industrial Fuel Use Shifted to Other Fuels</v>
      </c>
      <c r="D476" s="9" t="s">
        <v>3193</v>
      </c>
      <c r="E476" s="53" t="s">
        <v>2799</v>
      </c>
      <c r="F476" s="188" t="s">
        <v>3157</v>
      </c>
      <c r="G476" s="53" t="s">
        <v>3223</v>
      </c>
      <c r="H476" s="54">
        <v>1255</v>
      </c>
      <c r="I476" s="53" t="s">
        <v>46</v>
      </c>
      <c r="J476" s="342" t="str">
        <f>IF(ISBLANK(INDEX('Policy Characteristics'!D:D,MATCH($C476,'Policy Characteristics'!$C:$C,0))),"",INDEX('Policy Characteristics'!D:D,MATCH($C476,'Policy Characteristics'!$C:$C,0)))</f>
        <v>Electrification + Hydrogen</v>
      </c>
      <c r="K476" s="340" t="str">
        <f>IF(ISBLANK(INDEX('Policy Characteristics'!E:E,MATCH($C476,'Policy Characteristics'!$C:$C,0))),"",INDEX('Policy Characteristics'!E:E,MATCH($C476,'Policy Characteristics'!$C:$C,0)))</f>
        <v>indst fuel type shifting</v>
      </c>
      <c r="L476" s="362">
        <f>IF(ISBLANK(INDEX('Policy Characteristics'!F:F,MATCH($C476,'Policy Characteristics'!$C:$C,0))),"",INDEX('Policy Characteristics'!F:F,MATCH($C476,'Policy Characteristics'!$C:$C,0)))</f>
        <v>0</v>
      </c>
      <c r="M476" s="362">
        <f>IF(ISBLANK(INDEX('Policy Characteristics'!G:G,MATCH($C476,'Policy Characteristics'!$C:$C,0))),"",INDEX('Policy Characteristics'!G:G,MATCH($C476,'Policy Characteristics'!$C:$C,0)))</f>
        <v>1</v>
      </c>
      <c r="N476" s="362">
        <f>IF(ISBLANK(INDEX('Policy Characteristics'!H:H,MATCH($C476,'Policy Characteristics'!$C:$C,0))),"",INDEX('Policy Characteristics'!H:H,MATCH($C476,'Policy Characteristics'!$C:$C,0)))</f>
        <v>0.01</v>
      </c>
      <c r="O476" s="340" t="str">
        <f>IF(ISBLANK(INDEX('Policy Characteristics'!I:I,MATCH($C476,'Policy Characteristics'!$C:$C,0))),"",INDEX('Policy Characteristics'!I:I,MATCH($C476,'Policy Characteristics'!$C:$C,0)))</f>
        <v>% of fuel shifted</v>
      </c>
      <c r="P476" s="340"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6" s="340" t="str">
        <f>IF(ISBLANK(INDEX('Policy Characteristics'!K:K,MATCH($C476,'Policy Characteristics'!$C:$C,0))),"",INDEX('Policy Characteristics'!K:K,MATCH($C476,'Policy Characteristics'!$C:$C,0)))</f>
        <v>industry-ag-main.html#fuel-switching</v>
      </c>
      <c r="R476" s="340" t="str">
        <f>IF(ISBLANK(INDEX('Policy Characteristics'!L:L,MATCH($C476,'Policy Characteristics'!$C:$C,0))),"",INDEX('Policy Characteristics'!L:L,MATCH($C476,'Policy Characteristics'!$C:$C,0)))</f>
        <v>industry-elec-and-hydrogen.html</v>
      </c>
    </row>
    <row r="477" spans="1:18" ht="30" x14ac:dyDescent="0.25">
      <c r="A477" s="340" t="str">
        <f>IF(ISBLANK(INDEX('Policy Characteristics'!A:A,MATCH($C477,'Policy Characteristics'!$C:$C,0))),"",INDEX('Policy Characteristics'!A:A,MATCH($C477,'Policy Characteristics'!$C:$C,0)))</f>
        <v>Industry</v>
      </c>
      <c r="B477" s="340" t="str">
        <f>IF(ISBLANK(INDEX('Policy Characteristics'!B:B,MATCH($C477,'Policy Characteristics'!$C:$C,0))),"",INDEX('Policy Characteristics'!B:B,MATCH($C477,'Policy Characteristics'!$C:$C,0)))</f>
        <v>Electrification + Hydrogen</v>
      </c>
      <c r="C477" s="344" t="str">
        <f t="shared" si="33"/>
        <v>Fraction of Industrial Fuel Use Shifted to Other Fuels</v>
      </c>
      <c r="D477" s="9" t="s">
        <v>3193</v>
      </c>
      <c r="E477" s="53" t="s">
        <v>2800</v>
      </c>
      <c r="F477" s="188" t="s">
        <v>3157</v>
      </c>
      <c r="G477" s="53" t="s">
        <v>3224</v>
      </c>
      <c r="H477" s="54">
        <v>1256</v>
      </c>
      <c r="I477" s="53" t="s">
        <v>46</v>
      </c>
      <c r="J477" s="342" t="str">
        <f>IF(ISBLANK(INDEX('Policy Characteristics'!D:D,MATCH($C477,'Policy Characteristics'!$C:$C,0))),"",INDEX('Policy Characteristics'!D:D,MATCH($C477,'Policy Characteristics'!$C:$C,0)))</f>
        <v>Electrification + Hydrogen</v>
      </c>
      <c r="K477" s="340" t="str">
        <f>IF(ISBLANK(INDEX('Policy Characteristics'!E:E,MATCH($C477,'Policy Characteristics'!$C:$C,0))),"",INDEX('Policy Characteristics'!E:E,MATCH($C477,'Policy Characteristics'!$C:$C,0)))</f>
        <v>indst fuel type shifting</v>
      </c>
      <c r="L477" s="362">
        <f>IF(ISBLANK(INDEX('Policy Characteristics'!F:F,MATCH($C477,'Policy Characteristics'!$C:$C,0))),"",INDEX('Policy Characteristics'!F:F,MATCH($C477,'Policy Characteristics'!$C:$C,0)))</f>
        <v>0</v>
      </c>
      <c r="M477" s="362">
        <f>IF(ISBLANK(INDEX('Policy Characteristics'!G:G,MATCH($C477,'Policy Characteristics'!$C:$C,0))),"",INDEX('Policy Characteristics'!G:G,MATCH($C477,'Policy Characteristics'!$C:$C,0)))</f>
        <v>1</v>
      </c>
      <c r="N477" s="362">
        <f>IF(ISBLANK(INDEX('Policy Characteristics'!H:H,MATCH($C477,'Policy Characteristics'!$C:$C,0))),"",INDEX('Policy Characteristics'!H:H,MATCH($C477,'Policy Characteristics'!$C:$C,0)))</f>
        <v>0.01</v>
      </c>
      <c r="O477" s="340" t="str">
        <f>IF(ISBLANK(INDEX('Policy Characteristics'!I:I,MATCH($C477,'Policy Characteristics'!$C:$C,0))),"",INDEX('Policy Characteristics'!I:I,MATCH($C477,'Policy Characteristics'!$C:$C,0)))</f>
        <v>% of fuel shifted</v>
      </c>
      <c r="P477" s="340"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7" s="340" t="str">
        <f>IF(ISBLANK(INDEX('Policy Characteristics'!K:K,MATCH($C477,'Policy Characteristics'!$C:$C,0))),"",INDEX('Policy Characteristics'!K:K,MATCH($C477,'Policy Characteristics'!$C:$C,0)))</f>
        <v>industry-ag-main.html#fuel-switching</v>
      </c>
      <c r="R477" s="340" t="str">
        <f>IF(ISBLANK(INDEX('Policy Characteristics'!L:L,MATCH($C477,'Policy Characteristics'!$C:$C,0))),"",INDEX('Policy Characteristics'!L:L,MATCH($C477,'Policy Characteristics'!$C:$C,0)))</f>
        <v>industry-elec-and-hydrogen.html</v>
      </c>
    </row>
    <row r="478" spans="1:18" ht="30" x14ac:dyDescent="0.25">
      <c r="A478" s="340" t="str">
        <f>IF(ISBLANK(INDEX('Policy Characteristics'!A:A,MATCH($C478,'Policy Characteristics'!$C:$C,0))),"",INDEX('Policy Characteristics'!A:A,MATCH($C478,'Policy Characteristics'!$C:$C,0)))</f>
        <v>Industry</v>
      </c>
      <c r="B478" s="340" t="str">
        <f>IF(ISBLANK(INDEX('Policy Characteristics'!B:B,MATCH($C478,'Policy Characteristics'!$C:$C,0))),"",INDEX('Policy Characteristics'!B:B,MATCH($C478,'Policy Characteristics'!$C:$C,0)))</f>
        <v>Electrification + Hydrogen</v>
      </c>
      <c r="C478" s="344" t="str">
        <f t="shared" si="33"/>
        <v>Fraction of Industrial Fuel Use Shifted to Other Fuels</v>
      </c>
      <c r="D478" s="9" t="s">
        <v>3193</v>
      </c>
      <c r="E478" s="53" t="s">
        <v>2797</v>
      </c>
      <c r="F478" s="188" t="s">
        <v>3157</v>
      </c>
      <c r="G478" s="53" t="s">
        <v>3225</v>
      </c>
      <c r="H478" s="54">
        <v>1257</v>
      </c>
      <c r="I478" s="53" t="s">
        <v>45</v>
      </c>
      <c r="J478" s="342" t="str">
        <f>IF(ISBLANK(INDEX('Policy Characteristics'!D:D,MATCH($C478,'Policy Characteristics'!$C:$C,0))),"",INDEX('Policy Characteristics'!D:D,MATCH($C478,'Policy Characteristics'!$C:$C,0)))</f>
        <v>Electrification + Hydrogen</v>
      </c>
      <c r="K478" s="340" t="str">
        <f>IF(ISBLANK(INDEX('Policy Characteristics'!E:E,MATCH($C478,'Policy Characteristics'!$C:$C,0))),"",INDEX('Policy Characteristics'!E:E,MATCH($C478,'Policy Characteristics'!$C:$C,0)))</f>
        <v>indst fuel type shifting</v>
      </c>
      <c r="L478" s="362">
        <f>IF(ISBLANK(INDEX('Policy Characteristics'!F:F,MATCH($C478,'Policy Characteristics'!$C:$C,0))),"",INDEX('Policy Characteristics'!F:F,MATCH($C478,'Policy Characteristics'!$C:$C,0)))</f>
        <v>0</v>
      </c>
      <c r="M478" s="362">
        <f>IF(ISBLANK(INDEX('Policy Characteristics'!G:G,MATCH($C478,'Policy Characteristics'!$C:$C,0))),"",INDEX('Policy Characteristics'!G:G,MATCH($C478,'Policy Characteristics'!$C:$C,0)))</f>
        <v>1</v>
      </c>
      <c r="N478" s="362">
        <f>IF(ISBLANK(INDEX('Policy Characteristics'!H:H,MATCH($C478,'Policy Characteristics'!$C:$C,0))),"",INDEX('Policy Characteristics'!H:H,MATCH($C478,'Policy Characteristics'!$C:$C,0)))</f>
        <v>0.01</v>
      </c>
      <c r="O478" s="340" t="str">
        <f>IF(ISBLANK(INDEX('Policy Characteristics'!I:I,MATCH($C478,'Policy Characteristics'!$C:$C,0))),"",INDEX('Policy Characteristics'!I:I,MATCH($C478,'Policy Characteristics'!$C:$C,0)))</f>
        <v>% of fuel shifted</v>
      </c>
      <c r="P478" s="340"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8" s="340" t="str">
        <f>IF(ISBLANK(INDEX('Policy Characteristics'!K:K,MATCH($C478,'Policy Characteristics'!$C:$C,0))),"",INDEX('Policy Characteristics'!K:K,MATCH($C478,'Policy Characteristics'!$C:$C,0)))</f>
        <v>industry-ag-main.html#fuel-switching</v>
      </c>
      <c r="R478" s="340" t="str">
        <f>IF(ISBLANK(INDEX('Policy Characteristics'!L:L,MATCH($C478,'Policy Characteristics'!$C:$C,0))),"",INDEX('Policy Characteristics'!L:L,MATCH($C478,'Policy Characteristics'!$C:$C,0)))</f>
        <v>industry-elec-and-hydrogen.html</v>
      </c>
    </row>
    <row r="479" spans="1:18" ht="30" x14ac:dyDescent="0.25">
      <c r="A479" s="340" t="str">
        <f>IF(ISBLANK(INDEX('Policy Characteristics'!A:A,MATCH($C479,'Policy Characteristics'!$C:$C,0))),"",INDEX('Policy Characteristics'!A:A,MATCH($C479,'Policy Characteristics'!$C:$C,0)))</f>
        <v>Industry</v>
      </c>
      <c r="B479" s="340" t="str">
        <f>IF(ISBLANK(INDEX('Policy Characteristics'!B:B,MATCH($C479,'Policy Characteristics'!$C:$C,0))),"",INDEX('Policy Characteristics'!B:B,MATCH($C479,'Policy Characteristics'!$C:$C,0)))</f>
        <v>Electrification + Hydrogen</v>
      </c>
      <c r="C479" s="344" t="str">
        <f t="shared" si="33"/>
        <v>Fraction of Industrial Fuel Use Shifted to Other Fuels</v>
      </c>
      <c r="D479" s="9" t="s">
        <v>3194</v>
      </c>
      <c r="E479" s="53" t="s">
        <v>2444</v>
      </c>
      <c r="F479" s="188" t="s">
        <v>3158</v>
      </c>
      <c r="G479" s="53" t="s">
        <v>3216</v>
      </c>
      <c r="H479" s="54">
        <v>1258</v>
      </c>
      <c r="I479" s="53" t="s">
        <v>45</v>
      </c>
      <c r="J479" s="342" t="str">
        <f>IF(ISBLANK(INDEX('Policy Characteristics'!D:D,MATCH($C479,'Policy Characteristics'!$C:$C,0))),"",INDEX('Policy Characteristics'!D:D,MATCH($C479,'Policy Characteristics'!$C:$C,0)))</f>
        <v>Electrification + Hydrogen</v>
      </c>
      <c r="K479" s="340" t="str">
        <f>IF(ISBLANK(INDEX('Policy Characteristics'!E:E,MATCH($C479,'Policy Characteristics'!$C:$C,0))),"",INDEX('Policy Characteristics'!E:E,MATCH($C479,'Policy Characteristics'!$C:$C,0)))</f>
        <v>indst fuel type shifting</v>
      </c>
      <c r="L479" s="362">
        <f>IF(ISBLANK(INDEX('Policy Characteristics'!F:F,MATCH($C479,'Policy Characteristics'!$C:$C,0))),"",INDEX('Policy Characteristics'!F:F,MATCH($C479,'Policy Characteristics'!$C:$C,0)))</f>
        <v>0</v>
      </c>
      <c r="M479" s="362">
        <f>IF(ISBLANK(INDEX('Policy Characteristics'!G:G,MATCH($C479,'Policy Characteristics'!$C:$C,0))),"",INDEX('Policy Characteristics'!G:G,MATCH($C479,'Policy Characteristics'!$C:$C,0)))</f>
        <v>1</v>
      </c>
      <c r="N479" s="362">
        <f>IF(ISBLANK(INDEX('Policy Characteristics'!H:H,MATCH($C479,'Policy Characteristics'!$C:$C,0))),"",INDEX('Policy Characteristics'!H:H,MATCH($C479,'Policy Characteristics'!$C:$C,0)))</f>
        <v>0.01</v>
      </c>
      <c r="O479" s="340" t="str">
        <f>IF(ISBLANK(INDEX('Policy Characteristics'!I:I,MATCH($C479,'Policy Characteristics'!$C:$C,0))),"",INDEX('Policy Characteristics'!I:I,MATCH($C479,'Policy Characteristics'!$C:$C,0)))</f>
        <v>% of fuel shifted</v>
      </c>
      <c r="P479" s="340"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9" s="340" t="str">
        <f>IF(ISBLANK(INDEX('Policy Characteristics'!K:K,MATCH($C479,'Policy Characteristics'!$C:$C,0))),"",INDEX('Policy Characteristics'!K:K,MATCH($C479,'Policy Characteristics'!$C:$C,0)))</f>
        <v>industry-ag-main.html#fuel-switching</v>
      </c>
      <c r="R479" s="340" t="str">
        <f>IF(ISBLANK(INDEX('Policy Characteristics'!L:L,MATCH($C479,'Policy Characteristics'!$C:$C,0))),"",INDEX('Policy Characteristics'!L:L,MATCH($C479,'Policy Characteristics'!$C:$C,0)))</f>
        <v>industry-elec-and-hydrogen.html</v>
      </c>
    </row>
    <row r="480" spans="1:18" ht="30" x14ac:dyDescent="0.25">
      <c r="A480" s="340" t="str">
        <f>IF(ISBLANK(INDEX('Policy Characteristics'!A:A,MATCH($C480,'Policy Characteristics'!$C:$C,0))),"",INDEX('Policy Characteristics'!A:A,MATCH($C480,'Policy Characteristics'!$C:$C,0)))</f>
        <v>Industry</v>
      </c>
      <c r="B480" s="340" t="str">
        <f>IF(ISBLANK(INDEX('Policy Characteristics'!B:B,MATCH($C480,'Policy Characteristics'!$C:$C,0))),"",INDEX('Policy Characteristics'!B:B,MATCH($C480,'Policy Characteristics'!$C:$C,0)))</f>
        <v>Electrification + Hydrogen</v>
      </c>
      <c r="C480" s="344" t="str">
        <f t="shared" si="33"/>
        <v>Fraction of Industrial Fuel Use Shifted to Other Fuels</v>
      </c>
      <c r="D480" s="9" t="s">
        <v>3194</v>
      </c>
      <c r="E480" s="53" t="s">
        <v>2445</v>
      </c>
      <c r="F480" s="188" t="s">
        <v>3158</v>
      </c>
      <c r="G480" s="53" t="s">
        <v>3217</v>
      </c>
      <c r="H480" s="54">
        <v>1259</v>
      </c>
      <c r="I480" s="53" t="s">
        <v>46</v>
      </c>
      <c r="J480" s="342" t="str">
        <f>IF(ISBLANK(INDEX('Policy Characteristics'!D:D,MATCH($C480,'Policy Characteristics'!$C:$C,0))),"",INDEX('Policy Characteristics'!D:D,MATCH($C480,'Policy Characteristics'!$C:$C,0)))</f>
        <v>Electrification + Hydrogen</v>
      </c>
      <c r="K480" s="340" t="str">
        <f>IF(ISBLANK(INDEX('Policy Characteristics'!E:E,MATCH($C480,'Policy Characteristics'!$C:$C,0))),"",INDEX('Policy Characteristics'!E:E,MATCH($C480,'Policy Characteristics'!$C:$C,0)))</f>
        <v>indst fuel type shifting</v>
      </c>
      <c r="L480" s="362">
        <f>IF(ISBLANK(INDEX('Policy Characteristics'!F:F,MATCH($C480,'Policy Characteristics'!$C:$C,0))),"",INDEX('Policy Characteristics'!F:F,MATCH($C480,'Policy Characteristics'!$C:$C,0)))</f>
        <v>0</v>
      </c>
      <c r="M480" s="362">
        <f>IF(ISBLANK(INDEX('Policy Characteristics'!G:G,MATCH($C480,'Policy Characteristics'!$C:$C,0))),"",INDEX('Policy Characteristics'!G:G,MATCH($C480,'Policy Characteristics'!$C:$C,0)))</f>
        <v>1</v>
      </c>
      <c r="N480" s="362">
        <f>IF(ISBLANK(INDEX('Policy Characteristics'!H:H,MATCH($C480,'Policy Characteristics'!$C:$C,0))),"",INDEX('Policy Characteristics'!H:H,MATCH($C480,'Policy Characteristics'!$C:$C,0)))</f>
        <v>0.01</v>
      </c>
      <c r="O480" s="340" t="str">
        <f>IF(ISBLANK(INDEX('Policy Characteristics'!I:I,MATCH($C480,'Policy Characteristics'!$C:$C,0))),"",INDEX('Policy Characteristics'!I:I,MATCH($C480,'Policy Characteristics'!$C:$C,0)))</f>
        <v>% of fuel shifted</v>
      </c>
      <c r="P480" s="340"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0" s="340" t="str">
        <f>IF(ISBLANK(INDEX('Policy Characteristics'!K:K,MATCH($C480,'Policy Characteristics'!$C:$C,0))),"",INDEX('Policy Characteristics'!K:K,MATCH($C480,'Policy Characteristics'!$C:$C,0)))</f>
        <v>industry-ag-main.html#fuel-switching</v>
      </c>
      <c r="R480" s="340" t="str">
        <f>IF(ISBLANK(INDEX('Policy Characteristics'!L:L,MATCH($C480,'Policy Characteristics'!$C:$C,0))),"",INDEX('Policy Characteristics'!L:L,MATCH($C480,'Policy Characteristics'!$C:$C,0)))</f>
        <v>industry-elec-and-hydrogen.html</v>
      </c>
    </row>
    <row r="481" spans="1:18" ht="30" x14ac:dyDescent="0.25">
      <c r="A481" s="340" t="str">
        <f>IF(ISBLANK(INDEX('Policy Characteristics'!A:A,MATCH($C481,'Policy Characteristics'!$C:$C,0))),"",INDEX('Policy Characteristics'!A:A,MATCH($C481,'Policy Characteristics'!$C:$C,0)))</f>
        <v>Industry</v>
      </c>
      <c r="B481" s="340" t="str">
        <f>IF(ISBLANK(INDEX('Policy Characteristics'!B:B,MATCH($C481,'Policy Characteristics'!$C:$C,0))),"",INDEX('Policy Characteristics'!B:B,MATCH($C481,'Policy Characteristics'!$C:$C,0)))</f>
        <v>Electrification + Hydrogen</v>
      </c>
      <c r="C481" s="344" t="str">
        <f t="shared" si="33"/>
        <v>Fraction of Industrial Fuel Use Shifted to Other Fuels</v>
      </c>
      <c r="D481" s="9" t="s">
        <v>3194</v>
      </c>
      <c r="E481" s="53" t="s">
        <v>2446</v>
      </c>
      <c r="F481" s="188" t="s">
        <v>3158</v>
      </c>
      <c r="G481" s="53" t="s">
        <v>3218</v>
      </c>
      <c r="H481" s="54">
        <v>1260</v>
      </c>
      <c r="I481" s="53" t="s">
        <v>46</v>
      </c>
      <c r="J481" s="342" t="str">
        <f>IF(ISBLANK(INDEX('Policy Characteristics'!D:D,MATCH($C481,'Policy Characteristics'!$C:$C,0))),"",INDEX('Policy Characteristics'!D:D,MATCH($C481,'Policy Characteristics'!$C:$C,0)))</f>
        <v>Electrification + Hydrogen</v>
      </c>
      <c r="K481" s="340" t="str">
        <f>IF(ISBLANK(INDEX('Policy Characteristics'!E:E,MATCH($C481,'Policy Characteristics'!$C:$C,0))),"",INDEX('Policy Characteristics'!E:E,MATCH($C481,'Policy Characteristics'!$C:$C,0)))</f>
        <v>indst fuel type shifting</v>
      </c>
      <c r="L481" s="362">
        <f>IF(ISBLANK(INDEX('Policy Characteristics'!F:F,MATCH($C481,'Policy Characteristics'!$C:$C,0))),"",INDEX('Policy Characteristics'!F:F,MATCH($C481,'Policy Characteristics'!$C:$C,0)))</f>
        <v>0</v>
      </c>
      <c r="M481" s="362">
        <f>IF(ISBLANK(INDEX('Policy Characteristics'!G:G,MATCH($C481,'Policy Characteristics'!$C:$C,0))),"",INDEX('Policy Characteristics'!G:G,MATCH($C481,'Policy Characteristics'!$C:$C,0)))</f>
        <v>1</v>
      </c>
      <c r="N481" s="362">
        <f>IF(ISBLANK(INDEX('Policy Characteristics'!H:H,MATCH($C481,'Policy Characteristics'!$C:$C,0))),"",INDEX('Policy Characteristics'!H:H,MATCH($C481,'Policy Characteristics'!$C:$C,0)))</f>
        <v>0.01</v>
      </c>
      <c r="O481" s="340" t="str">
        <f>IF(ISBLANK(INDEX('Policy Characteristics'!I:I,MATCH($C481,'Policy Characteristics'!$C:$C,0))),"",INDEX('Policy Characteristics'!I:I,MATCH($C481,'Policy Characteristics'!$C:$C,0)))</f>
        <v>% of fuel shifted</v>
      </c>
      <c r="P481" s="340"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1" s="340" t="str">
        <f>IF(ISBLANK(INDEX('Policy Characteristics'!K:K,MATCH($C481,'Policy Characteristics'!$C:$C,0))),"",INDEX('Policy Characteristics'!K:K,MATCH($C481,'Policy Characteristics'!$C:$C,0)))</f>
        <v>industry-ag-main.html#fuel-switching</v>
      </c>
      <c r="R481" s="340" t="str">
        <f>IF(ISBLANK(INDEX('Policy Characteristics'!L:L,MATCH($C481,'Policy Characteristics'!$C:$C,0))),"",INDEX('Policy Characteristics'!L:L,MATCH($C481,'Policy Characteristics'!$C:$C,0)))</f>
        <v>industry-elec-and-hydrogen.html</v>
      </c>
    </row>
    <row r="482" spans="1:18" ht="30" x14ac:dyDescent="0.25">
      <c r="A482" s="340" t="str">
        <f>IF(ISBLANK(INDEX('Policy Characteristics'!A:A,MATCH($C482,'Policy Characteristics'!$C:$C,0))),"",INDEX('Policy Characteristics'!A:A,MATCH($C482,'Policy Characteristics'!$C:$C,0)))</f>
        <v>Industry</v>
      </c>
      <c r="B482" s="340" t="str">
        <f>IF(ISBLANK(INDEX('Policy Characteristics'!B:B,MATCH($C482,'Policy Characteristics'!$C:$C,0))),"",INDEX('Policy Characteristics'!B:B,MATCH($C482,'Policy Characteristics'!$C:$C,0)))</f>
        <v>Electrification + Hydrogen</v>
      </c>
      <c r="C482" s="344" t="str">
        <f t="shared" si="33"/>
        <v>Fraction of Industrial Fuel Use Shifted to Other Fuels</v>
      </c>
      <c r="D482" s="9" t="s">
        <v>3194</v>
      </c>
      <c r="E482" s="53" t="s">
        <v>2447</v>
      </c>
      <c r="F482" s="188" t="s">
        <v>3158</v>
      </c>
      <c r="G482" s="53" t="s">
        <v>3219</v>
      </c>
      <c r="H482" s="54">
        <v>1261</v>
      </c>
      <c r="I482" s="53" t="s">
        <v>46</v>
      </c>
      <c r="J482" s="342" t="str">
        <f>IF(ISBLANK(INDEX('Policy Characteristics'!D:D,MATCH($C482,'Policy Characteristics'!$C:$C,0))),"",INDEX('Policy Characteristics'!D:D,MATCH($C482,'Policy Characteristics'!$C:$C,0)))</f>
        <v>Electrification + Hydrogen</v>
      </c>
      <c r="K482" s="340" t="str">
        <f>IF(ISBLANK(INDEX('Policy Characteristics'!E:E,MATCH($C482,'Policy Characteristics'!$C:$C,0))),"",INDEX('Policy Characteristics'!E:E,MATCH($C482,'Policy Characteristics'!$C:$C,0)))</f>
        <v>indst fuel type shifting</v>
      </c>
      <c r="L482" s="362">
        <f>IF(ISBLANK(INDEX('Policy Characteristics'!F:F,MATCH($C482,'Policy Characteristics'!$C:$C,0))),"",INDEX('Policy Characteristics'!F:F,MATCH($C482,'Policy Characteristics'!$C:$C,0)))</f>
        <v>0</v>
      </c>
      <c r="M482" s="362">
        <f>IF(ISBLANK(INDEX('Policy Characteristics'!G:G,MATCH($C482,'Policy Characteristics'!$C:$C,0))),"",INDEX('Policy Characteristics'!G:G,MATCH($C482,'Policy Characteristics'!$C:$C,0)))</f>
        <v>1</v>
      </c>
      <c r="N482" s="362">
        <f>IF(ISBLANK(INDEX('Policy Characteristics'!H:H,MATCH($C482,'Policy Characteristics'!$C:$C,0))),"",INDEX('Policy Characteristics'!H:H,MATCH($C482,'Policy Characteristics'!$C:$C,0)))</f>
        <v>0.01</v>
      </c>
      <c r="O482" s="340" t="str">
        <f>IF(ISBLANK(INDEX('Policy Characteristics'!I:I,MATCH($C482,'Policy Characteristics'!$C:$C,0))),"",INDEX('Policy Characteristics'!I:I,MATCH($C482,'Policy Characteristics'!$C:$C,0)))</f>
        <v>% of fuel shifted</v>
      </c>
      <c r="P482" s="340"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2" s="340" t="str">
        <f>IF(ISBLANK(INDEX('Policy Characteristics'!K:K,MATCH($C482,'Policy Characteristics'!$C:$C,0))),"",INDEX('Policy Characteristics'!K:K,MATCH($C482,'Policy Characteristics'!$C:$C,0)))</f>
        <v>industry-ag-main.html#fuel-switching</v>
      </c>
      <c r="R482" s="340" t="str">
        <f>IF(ISBLANK(INDEX('Policy Characteristics'!L:L,MATCH($C482,'Policy Characteristics'!$C:$C,0))),"",INDEX('Policy Characteristics'!L:L,MATCH($C482,'Policy Characteristics'!$C:$C,0)))</f>
        <v>industry-elec-and-hydrogen.html</v>
      </c>
    </row>
    <row r="483" spans="1:18" ht="30" x14ac:dyDescent="0.25">
      <c r="A483" s="340" t="str">
        <f>IF(ISBLANK(INDEX('Policy Characteristics'!A:A,MATCH($C483,'Policy Characteristics'!$C:$C,0))),"",INDEX('Policy Characteristics'!A:A,MATCH($C483,'Policy Characteristics'!$C:$C,0)))</f>
        <v>Industry</v>
      </c>
      <c r="B483" s="340" t="str">
        <f>IF(ISBLANK(INDEX('Policy Characteristics'!B:B,MATCH($C483,'Policy Characteristics'!$C:$C,0))),"",INDEX('Policy Characteristics'!B:B,MATCH($C483,'Policy Characteristics'!$C:$C,0)))</f>
        <v>Electrification + Hydrogen</v>
      </c>
      <c r="C483" s="344" t="str">
        <f t="shared" si="33"/>
        <v>Fraction of Industrial Fuel Use Shifted to Other Fuels</v>
      </c>
      <c r="D483" s="9" t="s">
        <v>3194</v>
      </c>
      <c r="E483" s="53" t="s">
        <v>2448</v>
      </c>
      <c r="F483" s="188" t="s">
        <v>3158</v>
      </c>
      <c r="G483" s="53" t="s">
        <v>3220</v>
      </c>
      <c r="H483" s="54">
        <v>1262</v>
      </c>
      <c r="I483" s="53" t="s">
        <v>46</v>
      </c>
      <c r="J483" s="342" t="str">
        <f>IF(ISBLANK(INDEX('Policy Characteristics'!D:D,MATCH($C483,'Policy Characteristics'!$C:$C,0))),"",INDEX('Policy Characteristics'!D:D,MATCH($C483,'Policy Characteristics'!$C:$C,0)))</f>
        <v>Electrification + Hydrogen</v>
      </c>
      <c r="K483" s="340" t="str">
        <f>IF(ISBLANK(INDEX('Policy Characteristics'!E:E,MATCH($C483,'Policy Characteristics'!$C:$C,0))),"",INDEX('Policy Characteristics'!E:E,MATCH($C483,'Policy Characteristics'!$C:$C,0)))</f>
        <v>indst fuel type shifting</v>
      </c>
      <c r="L483" s="362">
        <f>IF(ISBLANK(INDEX('Policy Characteristics'!F:F,MATCH($C483,'Policy Characteristics'!$C:$C,0))),"",INDEX('Policy Characteristics'!F:F,MATCH($C483,'Policy Characteristics'!$C:$C,0)))</f>
        <v>0</v>
      </c>
      <c r="M483" s="362">
        <f>IF(ISBLANK(INDEX('Policy Characteristics'!G:G,MATCH($C483,'Policy Characteristics'!$C:$C,0))),"",INDEX('Policy Characteristics'!G:G,MATCH($C483,'Policy Characteristics'!$C:$C,0)))</f>
        <v>1</v>
      </c>
      <c r="N483" s="362">
        <f>IF(ISBLANK(INDEX('Policy Characteristics'!H:H,MATCH($C483,'Policy Characteristics'!$C:$C,0))),"",INDEX('Policy Characteristics'!H:H,MATCH($C483,'Policy Characteristics'!$C:$C,0)))</f>
        <v>0.01</v>
      </c>
      <c r="O483" s="340" t="str">
        <f>IF(ISBLANK(INDEX('Policy Characteristics'!I:I,MATCH($C483,'Policy Characteristics'!$C:$C,0))),"",INDEX('Policy Characteristics'!I:I,MATCH($C483,'Policy Characteristics'!$C:$C,0)))</f>
        <v>% of fuel shifted</v>
      </c>
      <c r="P483" s="340"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3" s="340" t="str">
        <f>IF(ISBLANK(INDEX('Policy Characteristics'!K:K,MATCH($C483,'Policy Characteristics'!$C:$C,0))),"",INDEX('Policy Characteristics'!K:K,MATCH($C483,'Policy Characteristics'!$C:$C,0)))</f>
        <v>industry-ag-main.html#fuel-switching</v>
      </c>
      <c r="R483" s="340" t="str">
        <f>IF(ISBLANK(INDEX('Policy Characteristics'!L:L,MATCH($C483,'Policy Characteristics'!$C:$C,0))),"",INDEX('Policy Characteristics'!L:L,MATCH($C483,'Policy Characteristics'!$C:$C,0)))</f>
        <v>industry-elec-and-hydrogen.html</v>
      </c>
    </row>
    <row r="484" spans="1:18" ht="30" x14ac:dyDescent="0.25">
      <c r="A484" s="340" t="str">
        <f>IF(ISBLANK(INDEX('Policy Characteristics'!A:A,MATCH($C484,'Policy Characteristics'!$C:$C,0))),"",INDEX('Policy Characteristics'!A:A,MATCH($C484,'Policy Characteristics'!$C:$C,0)))</f>
        <v>Industry</v>
      </c>
      <c r="B484" s="340" t="str">
        <f>IF(ISBLANK(INDEX('Policy Characteristics'!B:B,MATCH($C484,'Policy Characteristics'!$C:$C,0))),"",INDEX('Policy Characteristics'!B:B,MATCH($C484,'Policy Characteristics'!$C:$C,0)))</f>
        <v>Electrification + Hydrogen</v>
      </c>
      <c r="C484" s="344" t="str">
        <f t="shared" si="33"/>
        <v>Fraction of Industrial Fuel Use Shifted to Other Fuels</v>
      </c>
      <c r="D484" s="9" t="s">
        <v>3194</v>
      </c>
      <c r="E484" s="53" t="s">
        <v>2449</v>
      </c>
      <c r="F484" s="188" t="s">
        <v>3158</v>
      </c>
      <c r="G484" s="53" t="s">
        <v>3221</v>
      </c>
      <c r="H484" s="54">
        <v>1263</v>
      </c>
      <c r="I484" s="53" t="s">
        <v>46</v>
      </c>
      <c r="J484" s="342" t="str">
        <f>IF(ISBLANK(INDEX('Policy Characteristics'!D:D,MATCH($C484,'Policy Characteristics'!$C:$C,0))),"",INDEX('Policy Characteristics'!D:D,MATCH($C484,'Policy Characteristics'!$C:$C,0)))</f>
        <v>Electrification + Hydrogen</v>
      </c>
      <c r="K484" s="340" t="str">
        <f>IF(ISBLANK(INDEX('Policy Characteristics'!E:E,MATCH($C484,'Policy Characteristics'!$C:$C,0))),"",INDEX('Policy Characteristics'!E:E,MATCH($C484,'Policy Characteristics'!$C:$C,0)))</f>
        <v>indst fuel type shifting</v>
      </c>
      <c r="L484" s="362">
        <f>IF(ISBLANK(INDEX('Policy Characteristics'!F:F,MATCH($C484,'Policy Characteristics'!$C:$C,0))),"",INDEX('Policy Characteristics'!F:F,MATCH($C484,'Policy Characteristics'!$C:$C,0)))</f>
        <v>0</v>
      </c>
      <c r="M484" s="362">
        <f>IF(ISBLANK(INDEX('Policy Characteristics'!G:G,MATCH($C484,'Policy Characteristics'!$C:$C,0))),"",INDEX('Policy Characteristics'!G:G,MATCH($C484,'Policy Characteristics'!$C:$C,0)))</f>
        <v>1</v>
      </c>
      <c r="N484" s="362">
        <f>IF(ISBLANK(INDEX('Policy Characteristics'!H:H,MATCH($C484,'Policy Characteristics'!$C:$C,0))),"",INDEX('Policy Characteristics'!H:H,MATCH($C484,'Policy Characteristics'!$C:$C,0)))</f>
        <v>0.01</v>
      </c>
      <c r="O484" s="340" t="str">
        <f>IF(ISBLANK(INDEX('Policy Characteristics'!I:I,MATCH($C484,'Policy Characteristics'!$C:$C,0))),"",INDEX('Policy Characteristics'!I:I,MATCH($C484,'Policy Characteristics'!$C:$C,0)))</f>
        <v>% of fuel shifted</v>
      </c>
      <c r="P484" s="340"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4" s="340" t="str">
        <f>IF(ISBLANK(INDEX('Policy Characteristics'!K:K,MATCH($C484,'Policy Characteristics'!$C:$C,0))),"",INDEX('Policy Characteristics'!K:K,MATCH($C484,'Policy Characteristics'!$C:$C,0)))</f>
        <v>industry-ag-main.html#fuel-switching</v>
      </c>
      <c r="R484" s="340" t="str">
        <f>IF(ISBLANK(INDEX('Policy Characteristics'!L:L,MATCH($C484,'Policy Characteristics'!$C:$C,0))),"",INDEX('Policy Characteristics'!L:L,MATCH($C484,'Policy Characteristics'!$C:$C,0)))</f>
        <v>industry-elec-and-hydrogen.html</v>
      </c>
    </row>
    <row r="485" spans="1:18" ht="30" x14ac:dyDescent="0.25">
      <c r="A485" s="340" t="str">
        <f>IF(ISBLANK(INDEX('Policy Characteristics'!A:A,MATCH($C485,'Policy Characteristics'!$C:$C,0))),"",INDEX('Policy Characteristics'!A:A,MATCH($C485,'Policy Characteristics'!$C:$C,0)))</f>
        <v>Industry</v>
      </c>
      <c r="B485" s="340" t="str">
        <f>IF(ISBLANK(INDEX('Policy Characteristics'!B:B,MATCH($C485,'Policy Characteristics'!$C:$C,0))),"",INDEX('Policy Characteristics'!B:B,MATCH($C485,'Policy Characteristics'!$C:$C,0)))</f>
        <v>Electrification + Hydrogen</v>
      </c>
      <c r="C485" s="344" t="str">
        <f t="shared" si="33"/>
        <v>Fraction of Industrial Fuel Use Shifted to Other Fuels</v>
      </c>
      <c r="D485" s="9" t="s">
        <v>3194</v>
      </c>
      <c r="E485" s="53" t="s">
        <v>2798</v>
      </c>
      <c r="F485" s="188" t="s">
        <v>3158</v>
      </c>
      <c r="G485" s="53" t="s">
        <v>3222</v>
      </c>
      <c r="H485" s="54">
        <v>1264</v>
      </c>
      <c r="I485" s="53" t="s">
        <v>46</v>
      </c>
      <c r="J485" s="342" t="str">
        <f>IF(ISBLANK(INDEX('Policy Characteristics'!D:D,MATCH($C485,'Policy Characteristics'!$C:$C,0))),"",INDEX('Policy Characteristics'!D:D,MATCH($C485,'Policy Characteristics'!$C:$C,0)))</f>
        <v>Electrification + Hydrogen</v>
      </c>
      <c r="K485" s="340" t="str">
        <f>IF(ISBLANK(INDEX('Policy Characteristics'!E:E,MATCH($C485,'Policy Characteristics'!$C:$C,0))),"",INDEX('Policy Characteristics'!E:E,MATCH($C485,'Policy Characteristics'!$C:$C,0)))</f>
        <v>indst fuel type shifting</v>
      </c>
      <c r="L485" s="362">
        <f>IF(ISBLANK(INDEX('Policy Characteristics'!F:F,MATCH($C485,'Policy Characteristics'!$C:$C,0))),"",INDEX('Policy Characteristics'!F:F,MATCH($C485,'Policy Characteristics'!$C:$C,0)))</f>
        <v>0</v>
      </c>
      <c r="M485" s="362">
        <f>IF(ISBLANK(INDEX('Policy Characteristics'!G:G,MATCH($C485,'Policy Characteristics'!$C:$C,0))),"",INDEX('Policy Characteristics'!G:G,MATCH($C485,'Policy Characteristics'!$C:$C,0)))</f>
        <v>1</v>
      </c>
      <c r="N485" s="362">
        <f>IF(ISBLANK(INDEX('Policy Characteristics'!H:H,MATCH($C485,'Policy Characteristics'!$C:$C,0))),"",INDEX('Policy Characteristics'!H:H,MATCH($C485,'Policy Characteristics'!$C:$C,0)))</f>
        <v>0.01</v>
      </c>
      <c r="O485" s="340" t="str">
        <f>IF(ISBLANK(INDEX('Policy Characteristics'!I:I,MATCH($C485,'Policy Characteristics'!$C:$C,0))),"",INDEX('Policy Characteristics'!I:I,MATCH($C485,'Policy Characteristics'!$C:$C,0)))</f>
        <v>% of fuel shifted</v>
      </c>
      <c r="P485" s="340"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5" s="340" t="str">
        <f>IF(ISBLANK(INDEX('Policy Characteristics'!K:K,MATCH($C485,'Policy Characteristics'!$C:$C,0))),"",INDEX('Policy Characteristics'!K:K,MATCH($C485,'Policy Characteristics'!$C:$C,0)))</f>
        <v>industry-ag-main.html#fuel-switching</v>
      </c>
      <c r="R485" s="340" t="str">
        <f>IF(ISBLANK(INDEX('Policy Characteristics'!L:L,MATCH($C485,'Policy Characteristics'!$C:$C,0))),"",INDEX('Policy Characteristics'!L:L,MATCH($C485,'Policy Characteristics'!$C:$C,0)))</f>
        <v>industry-elec-and-hydrogen.html</v>
      </c>
    </row>
    <row r="486" spans="1:18" ht="30" x14ac:dyDescent="0.25">
      <c r="A486" s="340" t="str">
        <f>IF(ISBLANK(INDEX('Policy Characteristics'!A:A,MATCH($C486,'Policy Characteristics'!$C:$C,0))),"",INDEX('Policy Characteristics'!A:A,MATCH($C486,'Policy Characteristics'!$C:$C,0)))</f>
        <v>Industry</v>
      </c>
      <c r="B486" s="340" t="str">
        <f>IF(ISBLANK(INDEX('Policy Characteristics'!B:B,MATCH($C486,'Policy Characteristics'!$C:$C,0))),"",INDEX('Policy Characteristics'!B:B,MATCH($C486,'Policy Characteristics'!$C:$C,0)))</f>
        <v>Electrification + Hydrogen</v>
      </c>
      <c r="C486" s="344" t="str">
        <f t="shared" si="33"/>
        <v>Fraction of Industrial Fuel Use Shifted to Other Fuels</v>
      </c>
      <c r="D486" s="9" t="s">
        <v>3194</v>
      </c>
      <c r="E486" s="53" t="s">
        <v>2799</v>
      </c>
      <c r="F486" s="188" t="s">
        <v>3158</v>
      </c>
      <c r="G486" s="53" t="s">
        <v>3223</v>
      </c>
      <c r="H486" s="54">
        <v>1265</v>
      </c>
      <c r="I486" s="53" t="s">
        <v>46</v>
      </c>
      <c r="J486" s="342" t="str">
        <f>IF(ISBLANK(INDEX('Policy Characteristics'!D:D,MATCH($C486,'Policy Characteristics'!$C:$C,0))),"",INDEX('Policy Characteristics'!D:D,MATCH($C486,'Policy Characteristics'!$C:$C,0)))</f>
        <v>Electrification + Hydrogen</v>
      </c>
      <c r="K486" s="340" t="str">
        <f>IF(ISBLANK(INDEX('Policy Characteristics'!E:E,MATCH($C486,'Policy Characteristics'!$C:$C,0))),"",INDEX('Policy Characteristics'!E:E,MATCH($C486,'Policy Characteristics'!$C:$C,0)))</f>
        <v>indst fuel type shifting</v>
      </c>
      <c r="L486" s="362">
        <f>IF(ISBLANK(INDEX('Policy Characteristics'!F:F,MATCH($C486,'Policy Characteristics'!$C:$C,0))),"",INDEX('Policy Characteristics'!F:F,MATCH($C486,'Policy Characteristics'!$C:$C,0)))</f>
        <v>0</v>
      </c>
      <c r="M486" s="362">
        <f>IF(ISBLANK(INDEX('Policy Characteristics'!G:G,MATCH($C486,'Policy Characteristics'!$C:$C,0))),"",INDEX('Policy Characteristics'!G:G,MATCH($C486,'Policy Characteristics'!$C:$C,0)))</f>
        <v>1</v>
      </c>
      <c r="N486" s="362">
        <f>IF(ISBLANK(INDEX('Policy Characteristics'!H:H,MATCH($C486,'Policy Characteristics'!$C:$C,0))),"",INDEX('Policy Characteristics'!H:H,MATCH($C486,'Policy Characteristics'!$C:$C,0)))</f>
        <v>0.01</v>
      </c>
      <c r="O486" s="340" t="str">
        <f>IF(ISBLANK(INDEX('Policy Characteristics'!I:I,MATCH($C486,'Policy Characteristics'!$C:$C,0))),"",INDEX('Policy Characteristics'!I:I,MATCH($C486,'Policy Characteristics'!$C:$C,0)))</f>
        <v>% of fuel shifted</v>
      </c>
      <c r="P486" s="340"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6" s="340" t="str">
        <f>IF(ISBLANK(INDEX('Policy Characteristics'!K:K,MATCH($C486,'Policy Characteristics'!$C:$C,0))),"",INDEX('Policy Characteristics'!K:K,MATCH($C486,'Policy Characteristics'!$C:$C,0)))</f>
        <v>industry-ag-main.html#fuel-switching</v>
      </c>
      <c r="R486" s="340" t="str">
        <f>IF(ISBLANK(INDEX('Policy Characteristics'!L:L,MATCH($C486,'Policy Characteristics'!$C:$C,0))),"",INDEX('Policy Characteristics'!L:L,MATCH($C486,'Policy Characteristics'!$C:$C,0)))</f>
        <v>industry-elec-and-hydrogen.html</v>
      </c>
    </row>
    <row r="487" spans="1:18" ht="30" x14ac:dyDescent="0.25">
      <c r="A487" s="340" t="str">
        <f>IF(ISBLANK(INDEX('Policy Characteristics'!A:A,MATCH($C487,'Policy Characteristics'!$C:$C,0))),"",INDEX('Policy Characteristics'!A:A,MATCH($C487,'Policy Characteristics'!$C:$C,0)))</f>
        <v>Industry</v>
      </c>
      <c r="B487" s="340" t="str">
        <f>IF(ISBLANK(INDEX('Policy Characteristics'!B:B,MATCH($C487,'Policy Characteristics'!$C:$C,0))),"",INDEX('Policy Characteristics'!B:B,MATCH($C487,'Policy Characteristics'!$C:$C,0)))</f>
        <v>Electrification + Hydrogen</v>
      </c>
      <c r="C487" s="344" t="str">
        <f t="shared" si="33"/>
        <v>Fraction of Industrial Fuel Use Shifted to Other Fuels</v>
      </c>
      <c r="D487" s="9" t="s">
        <v>3194</v>
      </c>
      <c r="E487" s="53" t="s">
        <v>2800</v>
      </c>
      <c r="F487" s="188" t="s">
        <v>3158</v>
      </c>
      <c r="G487" s="53" t="s">
        <v>3224</v>
      </c>
      <c r="H487" s="54">
        <v>1266</v>
      </c>
      <c r="I487" s="53" t="s">
        <v>46</v>
      </c>
      <c r="J487" s="342" t="str">
        <f>IF(ISBLANK(INDEX('Policy Characteristics'!D:D,MATCH($C487,'Policy Characteristics'!$C:$C,0))),"",INDEX('Policy Characteristics'!D:D,MATCH($C487,'Policy Characteristics'!$C:$C,0)))</f>
        <v>Electrification + Hydrogen</v>
      </c>
      <c r="K487" s="340" t="str">
        <f>IF(ISBLANK(INDEX('Policy Characteristics'!E:E,MATCH($C487,'Policy Characteristics'!$C:$C,0))),"",INDEX('Policy Characteristics'!E:E,MATCH($C487,'Policy Characteristics'!$C:$C,0)))</f>
        <v>indst fuel type shifting</v>
      </c>
      <c r="L487" s="362">
        <f>IF(ISBLANK(INDEX('Policy Characteristics'!F:F,MATCH($C487,'Policy Characteristics'!$C:$C,0))),"",INDEX('Policy Characteristics'!F:F,MATCH($C487,'Policy Characteristics'!$C:$C,0)))</f>
        <v>0</v>
      </c>
      <c r="M487" s="362">
        <f>IF(ISBLANK(INDEX('Policy Characteristics'!G:G,MATCH($C487,'Policy Characteristics'!$C:$C,0))),"",INDEX('Policy Characteristics'!G:G,MATCH($C487,'Policy Characteristics'!$C:$C,0)))</f>
        <v>1</v>
      </c>
      <c r="N487" s="362">
        <f>IF(ISBLANK(INDEX('Policy Characteristics'!H:H,MATCH($C487,'Policy Characteristics'!$C:$C,0))),"",INDEX('Policy Characteristics'!H:H,MATCH($C487,'Policy Characteristics'!$C:$C,0)))</f>
        <v>0.01</v>
      </c>
      <c r="O487" s="340" t="str">
        <f>IF(ISBLANK(INDEX('Policy Characteristics'!I:I,MATCH($C487,'Policy Characteristics'!$C:$C,0))),"",INDEX('Policy Characteristics'!I:I,MATCH($C487,'Policy Characteristics'!$C:$C,0)))</f>
        <v>% of fuel shifted</v>
      </c>
      <c r="P487" s="340"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7" s="340" t="str">
        <f>IF(ISBLANK(INDEX('Policy Characteristics'!K:K,MATCH($C487,'Policy Characteristics'!$C:$C,0))),"",INDEX('Policy Characteristics'!K:K,MATCH($C487,'Policy Characteristics'!$C:$C,0)))</f>
        <v>industry-ag-main.html#fuel-switching</v>
      </c>
      <c r="R487" s="340" t="str">
        <f>IF(ISBLANK(INDEX('Policy Characteristics'!L:L,MATCH($C487,'Policy Characteristics'!$C:$C,0))),"",INDEX('Policy Characteristics'!L:L,MATCH($C487,'Policy Characteristics'!$C:$C,0)))</f>
        <v>industry-elec-and-hydrogen.html</v>
      </c>
    </row>
    <row r="488" spans="1:18" ht="30" x14ac:dyDescent="0.25">
      <c r="A488" s="340" t="str">
        <f>IF(ISBLANK(INDEX('Policy Characteristics'!A:A,MATCH($C488,'Policy Characteristics'!$C:$C,0))),"",INDEX('Policy Characteristics'!A:A,MATCH($C488,'Policy Characteristics'!$C:$C,0)))</f>
        <v>Industry</v>
      </c>
      <c r="B488" s="340" t="str">
        <f>IF(ISBLANK(INDEX('Policy Characteristics'!B:B,MATCH($C488,'Policy Characteristics'!$C:$C,0))),"",INDEX('Policy Characteristics'!B:B,MATCH($C488,'Policy Characteristics'!$C:$C,0)))</f>
        <v>Electrification + Hydrogen</v>
      </c>
      <c r="C488" s="344" t="str">
        <f t="shared" si="33"/>
        <v>Fraction of Industrial Fuel Use Shifted to Other Fuels</v>
      </c>
      <c r="D488" s="9" t="s">
        <v>3194</v>
      </c>
      <c r="E488" s="53" t="s">
        <v>2797</v>
      </c>
      <c r="F488" s="188" t="s">
        <v>3158</v>
      </c>
      <c r="G488" s="53" t="s">
        <v>3225</v>
      </c>
      <c r="H488" s="54">
        <v>1267</v>
      </c>
      <c r="I488" s="53" t="s">
        <v>45</v>
      </c>
      <c r="J488" s="342" t="str">
        <f>IF(ISBLANK(INDEX('Policy Characteristics'!D:D,MATCH($C488,'Policy Characteristics'!$C:$C,0))),"",INDEX('Policy Characteristics'!D:D,MATCH($C488,'Policy Characteristics'!$C:$C,0)))</f>
        <v>Electrification + Hydrogen</v>
      </c>
      <c r="K488" s="340" t="str">
        <f>IF(ISBLANK(INDEX('Policy Characteristics'!E:E,MATCH($C488,'Policy Characteristics'!$C:$C,0))),"",INDEX('Policy Characteristics'!E:E,MATCH($C488,'Policy Characteristics'!$C:$C,0)))</f>
        <v>indst fuel type shifting</v>
      </c>
      <c r="L488" s="362">
        <f>IF(ISBLANK(INDEX('Policy Characteristics'!F:F,MATCH($C488,'Policy Characteristics'!$C:$C,0))),"",INDEX('Policy Characteristics'!F:F,MATCH($C488,'Policy Characteristics'!$C:$C,0)))</f>
        <v>0</v>
      </c>
      <c r="M488" s="362">
        <f>IF(ISBLANK(INDEX('Policy Characteristics'!G:G,MATCH($C488,'Policy Characteristics'!$C:$C,0))),"",INDEX('Policy Characteristics'!G:G,MATCH($C488,'Policy Characteristics'!$C:$C,0)))</f>
        <v>1</v>
      </c>
      <c r="N488" s="362">
        <f>IF(ISBLANK(INDEX('Policy Characteristics'!H:H,MATCH($C488,'Policy Characteristics'!$C:$C,0))),"",INDEX('Policy Characteristics'!H:H,MATCH($C488,'Policy Characteristics'!$C:$C,0)))</f>
        <v>0.01</v>
      </c>
      <c r="O488" s="340" t="str">
        <f>IF(ISBLANK(INDEX('Policy Characteristics'!I:I,MATCH($C488,'Policy Characteristics'!$C:$C,0))),"",INDEX('Policy Characteristics'!I:I,MATCH($C488,'Policy Characteristics'!$C:$C,0)))</f>
        <v>% of fuel shifted</v>
      </c>
      <c r="P488" s="340"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8" s="340" t="str">
        <f>IF(ISBLANK(INDEX('Policy Characteristics'!K:K,MATCH($C488,'Policy Characteristics'!$C:$C,0))),"",INDEX('Policy Characteristics'!K:K,MATCH($C488,'Policy Characteristics'!$C:$C,0)))</f>
        <v>industry-ag-main.html#fuel-switching</v>
      </c>
      <c r="R488" s="340" t="str">
        <f>IF(ISBLANK(INDEX('Policy Characteristics'!L:L,MATCH($C488,'Policy Characteristics'!$C:$C,0))),"",INDEX('Policy Characteristics'!L:L,MATCH($C488,'Policy Characteristics'!$C:$C,0)))</f>
        <v>industry-elec-and-hydrogen.html</v>
      </c>
    </row>
    <row r="489" spans="1:18" x14ac:dyDescent="0.25">
      <c r="A489" s="340" t="str">
        <f>IF(ISBLANK(INDEX('Policy Characteristics'!A:A,MATCH($C489,'Policy Characteristics'!$C:$C,0))),"",INDEX('Policy Characteristics'!A:A,MATCH($C489,'Policy Characteristics'!$C:$C,0)))</f>
        <v>Industry</v>
      </c>
      <c r="B489" s="340" t="str">
        <f>IF(ISBLANK(INDEX('Policy Characteristics'!B:B,MATCH($C489,'Policy Characteristics'!$C:$C,0))),"",INDEX('Policy Characteristics'!B:B,MATCH($C489,'Policy Characteristics'!$C:$C,0)))</f>
        <v>Electrification + Hydrogen</v>
      </c>
      <c r="C489" s="344" t="str">
        <f t="shared" si="33"/>
        <v>Fraction of Industrial Fuel Use Shifted to Other Fuels</v>
      </c>
      <c r="D489" s="9" t="s">
        <v>3195</v>
      </c>
      <c r="E489" s="53" t="s">
        <v>2444</v>
      </c>
      <c r="F489" s="188" t="s">
        <v>3159</v>
      </c>
      <c r="G489" s="53" t="s">
        <v>3216</v>
      </c>
      <c r="H489" s="54">
        <v>1268</v>
      </c>
      <c r="I489" s="53" t="s">
        <v>45</v>
      </c>
      <c r="J489" s="342" t="str">
        <f>IF(ISBLANK(INDEX('Policy Characteristics'!D:D,MATCH($C489,'Policy Characteristics'!$C:$C,0))),"",INDEX('Policy Characteristics'!D:D,MATCH($C489,'Policy Characteristics'!$C:$C,0)))</f>
        <v>Electrification + Hydrogen</v>
      </c>
      <c r="K489" s="340" t="str">
        <f>IF(ISBLANK(INDEX('Policy Characteristics'!E:E,MATCH($C489,'Policy Characteristics'!$C:$C,0))),"",INDEX('Policy Characteristics'!E:E,MATCH($C489,'Policy Characteristics'!$C:$C,0)))</f>
        <v>indst fuel type shifting</v>
      </c>
      <c r="L489" s="362">
        <f>IF(ISBLANK(INDEX('Policy Characteristics'!F:F,MATCH($C489,'Policy Characteristics'!$C:$C,0))),"",INDEX('Policy Characteristics'!F:F,MATCH($C489,'Policy Characteristics'!$C:$C,0)))</f>
        <v>0</v>
      </c>
      <c r="M489" s="362">
        <f>IF(ISBLANK(INDEX('Policy Characteristics'!G:G,MATCH($C489,'Policy Characteristics'!$C:$C,0))),"",INDEX('Policy Characteristics'!G:G,MATCH($C489,'Policy Characteristics'!$C:$C,0)))</f>
        <v>1</v>
      </c>
      <c r="N489" s="362">
        <f>IF(ISBLANK(INDEX('Policy Characteristics'!H:H,MATCH($C489,'Policy Characteristics'!$C:$C,0))),"",INDEX('Policy Characteristics'!H:H,MATCH($C489,'Policy Characteristics'!$C:$C,0)))</f>
        <v>0.01</v>
      </c>
      <c r="O489" s="340" t="str">
        <f>IF(ISBLANK(INDEX('Policy Characteristics'!I:I,MATCH($C489,'Policy Characteristics'!$C:$C,0))),"",INDEX('Policy Characteristics'!I:I,MATCH($C489,'Policy Characteristics'!$C:$C,0)))</f>
        <v>% of fuel shifted</v>
      </c>
      <c r="P489" s="340"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9" s="340" t="str">
        <f>IF(ISBLANK(INDEX('Policy Characteristics'!K:K,MATCH($C489,'Policy Characteristics'!$C:$C,0))),"",INDEX('Policy Characteristics'!K:K,MATCH($C489,'Policy Characteristics'!$C:$C,0)))</f>
        <v>industry-ag-main.html#fuel-switching</v>
      </c>
      <c r="R489" s="340" t="str">
        <f>IF(ISBLANK(INDEX('Policy Characteristics'!L:L,MATCH($C489,'Policy Characteristics'!$C:$C,0))),"",INDEX('Policy Characteristics'!L:L,MATCH($C489,'Policy Characteristics'!$C:$C,0)))</f>
        <v>industry-elec-and-hydrogen.html</v>
      </c>
    </row>
    <row r="490" spans="1:18" x14ac:dyDescent="0.25">
      <c r="A490" s="340" t="str">
        <f>IF(ISBLANK(INDEX('Policy Characteristics'!A:A,MATCH($C490,'Policy Characteristics'!$C:$C,0))),"",INDEX('Policy Characteristics'!A:A,MATCH($C490,'Policy Characteristics'!$C:$C,0)))</f>
        <v>Industry</v>
      </c>
      <c r="B490" s="340" t="str">
        <f>IF(ISBLANK(INDEX('Policy Characteristics'!B:B,MATCH($C490,'Policy Characteristics'!$C:$C,0))),"",INDEX('Policy Characteristics'!B:B,MATCH($C490,'Policy Characteristics'!$C:$C,0)))</f>
        <v>Electrification + Hydrogen</v>
      </c>
      <c r="C490" s="344" t="str">
        <f t="shared" si="33"/>
        <v>Fraction of Industrial Fuel Use Shifted to Other Fuels</v>
      </c>
      <c r="D490" s="9" t="s">
        <v>3195</v>
      </c>
      <c r="E490" s="53" t="s">
        <v>2445</v>
      </c>
      <c r="F490" s="188" t="s">
        <v>3159</v>
      </c>
      <c r="G490" s="53" t="s">
        <v>3217</v>
      </c>
      <c r="H490" s="54">
        <v>1269</v>
      </c>
      <c r="I490" s="53" t="s">
        <v>46</v>
      </c>
      <c r="J490" s="342" t="str">
        <f>IF(ISBLANK(INDEX('Policy Characteristics'!D:D,MATCH($C490,'Policy Characteristics'!$C:$C,0))),"",INDEX('Policy Characteristics'!D:D,MATCH($C490,'Policy Characteristics'!$C:$C,0)))</f>
        <v>Electrification + Hydrogen</v>
      </c>
      <c r="K490" s="340" t="str">
        <f>IF(ISBLANK(INDEX('Policy Characteristics'!E:E,MATCH($C490,'Policy Characteristics'!$C:$C,0))),"",INDEX('Policy Characteristics'!E:E,MATCH($C490,'Policy Characteristics'!$C:$C,0)))</f>
        <v>indst fuel type shifting</v>
      </c>
      <c r="L490" s="362">
        <f>IF(ISBLANK(INDEX('Policy Characteristics'!F:F,MATCH($C490,'Policy Characteristics'!$C:$C,0))),"",INDEX('Policy Characteristics'!F:F,MATCH($C490,'Policy Characteristics'!$C:$C,0)))</f>
        <v>0</v>
      </c>
      <c r="M490" s="362">
        <f>IF(ISBLANK(INDEX('Policy Characteristics'!G:G,MATCH($C490,'Policy Characteristics'!$C:$C,0))),"",INDEX('Policy Characteristics'!G:G,MATCH($C490,'Policy Characteristics'!$C:$C,0)))</f>
        <v>1</v>
      </c>
      <c r="N490" s="362">
        <f>IF(ISBLANK(INDEX('Policy Characteristics'!H:H,MATCH($C490,'Policy Characteristics'!$C:$C,0))),"",INDEX('Policy Characteristics'!H:H,MATCH($C490,'Policy Characteristics'!$C:$C,0)))</f>
        <v>0.01</v>
      </c>
      <c r="O490" s="340" t="str">
        <f>IF(ISBLANK(INDEX('Policy Characteristics'!I:I,MATCH($C490,'Policy Characteristics'!$C:$C,0))),"",INDEX('Policy Characteristics'!I:I,MATCH($C490,'Policy Characteristics'!$C:$C,0)))</f>
        <v>% of fuel shifted</v>
      </c>
      <c r="P490" s="340"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0" s="340" t="str">
        <f>IF(ISBLANK(INDEX('Policy Characteristics'!K:K,MATCH($C490,'Policy Characteristics'!$C:$C,0))),"",INDEX('Policy Characteristics'!K:K,MATCH($C490,'Policy Characteristics'!$C:$C,0)))</f>
        <v>industry-ag-main.html#fuel-switching</v>
      </c>
      <c r="R490" s="340" t="str">
        <f>IF(ISBLANK(INDEX('Policy Characteristics'!L:L,MATCH($C490,'Policy Characteristics'!$C:$C,0))),"",INDEX('Policy Characteristics'!L:L,MATCH($C490,'Policy Characteristics'!$C:$C,0)))</f>
        <v>industry-elec-and-hydrogen.html</v>
      </c>
    </row>
    <row r="491" spans="1:18" x14ac:dyDescent="0.25">
      <c r="A491" s="340" t="str">
        <f>IF(ISBLANK(INDEX('Policy Characteristics'!A:A,MATCH($C491,'Policy Characteristics'!$C:$C,0))),"",INDEX('Policy Characteristics'!A:A,MATCH($C491,'Policy Characteristics'!$C:$C,0)))</f>
        <v>Industry</v>
      </c>
      <c r="B491" s="340" t="str">
        <f>IF(ISBLANK(INDEX('Policy Characteristics'!B:B,MATCH($C491,'Policy Characteristics'!$C:$C,0))),"",INDEX('Policy Characteristics'!B:B,MATCH($C491,'Policy Characteristics'!$C:$C,0)))</f>
        <v>Electrification + Hydrogen</v>
      </c>
      <c r="C491" s="344" t="str">
        <f t="shared" si="33"/>
        <v>Fraction of Industrial Fuel Use Shifted to Other Fuels</v>
      </c>
      <c r="D491" s="9" t="s">
        <v>3195</v>
      </c>
      <c r="E491" s="53" t="s">
        <v>2446</v>
      </c>
      <c r="F491" s="188" t="s">
        <v>3159</v>
      </c>
      <c r="G491" s="53" t="s">
        <v>3218</v>
      </c>
      <c r="H491" s="54">
        <v>1270</v>
      </c>
      <c r="I491" s="53" t="s">
        <v>46</v>
      </c>
      <c r="J491" s="342" t="str">
        <f>IF(ISBLANK(INDEX('Policy Characteristics'!D:D,MATCH($C491,'Policy Characteristics'!$C:$C,0))),"",INDEX('Policy Characteristics'!D:D,MATCH($C491,'Policy Characteristics'!$C:$C,0)))</f>
        <v>Electrification + Hydrogen</v>
      </c>
      <c r="K491" s="340" t="str">
        <f>IF(ISBLANK(INDEX('Policy Characteristics'!E:E,MATCH($C491,'Policy Characteristics'!$C:$C,0))),"",INDEX('Policy Characteristics'!E:E,MATCH($C491,'Policy Characteristics'!$C:$C,0)))</f>
        <v>indst fuel type shifting</v>
      </c>
      <c r="L491" s="362">
        <f>IF(ISBLANK(INDEX('Policy Characteristics'!F:F,MATCH($C491,'Policy Characteristics'!$C:$C,0))),"",INDEX('Policy Characteristics'!F:F,MATCH($C491,'Policy Characteristics'!$C:$C,0)))</f>
        <v>0</v>
      </c>
      <c r="M491" s="362">
        <f>IF(ISBLANK(INDEX('Policy Characteristics'!G:G,MATCH($C491,'Policy Characteristics'!$C:$C,0))),"",INDEX('Policy Characteristics'!G:G,MATCH($C491,'Policy Characteristics'!$C:$C,0)))</f>
        <v>1</v>
      </c>
      <c r="N491" s="362">
        <f>IF(ISBLANK(INDEX('Policy Characteristics'!H:H,MATCH($C491,'Policy Characteristics'!$C:$C,0))),"",INDEX('Policy Characteristics'!H:H,MATCH($C491,'Policy Characteristics'!$C:$C,0)))</f>
        <v>0.01</v>
      </c>
      <c r="O491" s="340" t="str">
        <f>IF(ISBLANK(INDEX('Policy Characteristics'!I:I,MATCH($C491,'Policy Characteristics'!$C:$C,0))),"",INDEX('Policy Characteristics'!I:I,MATCH($C491,'Policy Characteristics'!$C:$C,0)))</f>
        <v>% of fuel shifted</v>
      </c>
      <c r="P491" s="340"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1" s="340" t="str">
        <f>IF(ISBLANK(INDEX('Policy Characteristics'!K:K,MATCH($C491,'Policy Characteristics'!$C:$C,0))),"",INDEX('Policy Characteristics'!K:K,MATCH($C491,'Policy Characteristics'!$C:$C,0)))</f>
        <v>industry-ag-main.html#fuel-switching</v>
      </c>
      <c r="R491" s="340" t="str">
        <f>IF(ISBLANK(INDEX('Policy Characteristics'!L:L,MATCH($C491,'Policy Characteristics'!$C:$C,0))),"",INDEX('Policy Characteristics'!L:L,MATCH($C491,'Policy Characteristics'!$C:$C,0)))</f>
        <v>industry-elec-and-hydrogen.html</v>
      </c>
    </row>
    <row r="492" spans="1:18" x14ac:dyDescent="0.25">
      <c r="A492" s="340" t="str">
        <f>IF(ISBLANK(INDEX('Policy Characteristics'!A:A,MATCH($C492,'Policy Characteristics'!$C:$C,0))),"",INDEX('Policy Characteristics'!A:A,MATCH($C492,'Policy Characteristics'!$C:$C,0)))</f>
        <v>Industry</v>
      </c>
      <c r="B492" s="340" t="str">
        <f>IF(ISBLANK(INDEX('Policy Characteristics'!B:B,MATCH($C492,'Policy Characteristics'!$C:$C,0))),"",INDEX('Policy Characteristics'!B:B,MATCH($C492,'Policy Characteristics'!$C:$C,0)))</f>
        <v>Electrification + Hydrogen</v>
      </c>
      <c r="C492" s="344" t="str">
        <f t="shared" si="33"/>
        <v>Fraction of Industrial Fuel Use Shifted to Other Fuels</v>
      </c>
      <c r="D492" s="9" t="s">
        <v>3195</v>
      </c>
      <c r="E492" s="53" t="s">
        <v>2447</v>
      </c>
      <c r="F492" s="188" t="s">
        <v>3159</v>
      </c>
      <c r="G492" s="53" t="s">
        <v>3219</v>
      </c>
      <c r="H492" s="54">
        <v>1271</v>
      </c>
      <c r="I492" s="53" t="s">
        <v>46</v>
      </c>
      <c r="J492" s="342" t="str">
        <f>IF(ISBLANK(INDEX('Policy Characteristics'!D:D,MATCH($C492,'Policy Characteristics'!$C:$C,0))),"",INDEX('Policy Characteristics'!D:D,MATCH($C492,'Policy Characteristics'!$C:$C,0)))</f>
        <v>Electrification + Hydrogen</v>
      </c>
      <c r="K492" s="340" t="str">
        <f>IF(ISBLANK(INDEX('Policy Characteristics'!E:E,MATCH($C492,'Policy Characteristics'!$C:$C,0))),"",INDEX('Policy Characteristics'!E:E,MATCH($C492,'Policy Characteristics'!$C:$C,0)))</f>
        <v>indst fuel type shifting</v>
      </c>
      <c r="L492" s="362">
        <f>IF(ISBLANK(INDEX('Policy Characteristics'!F:F,MATCH($C492,'Policy Characteristics'!$C:$C,0))),"",INDEX('Policy Characteristics'!F:F,MATCH($C492,'Policy Characteristics'!$C:$C,0)))</f>
        <v>0</v>
      </c>
      <c r="M492" s="362">
        <f>IF(ISBLANK(INDEX('Policy Characteristics'!G:G,MATCH($C492,'Policy Characteristics'!$C:$C,0))),"",INDEX('Policy Characteristics'!G:G,MATCH($C492,'Policy Characteristics'!$C:$C,0)))</f>
        <v>1</v>
      </c>
      <c r="N492" s="362">
        <f>IF(ISBLANK(INDEX('Policy Characteristics'!H:H,MATCH($C492,'Policy Characteristics'!$C:$C,0))),"",INDEX('Policy Characteristics'!H:H,MATCH($C492,'Policy Characteristics'!$C:$C,0)))</f>
        <v>0.01</v>
      </c>
      <c r="O492" s="340" t="str">
        <f>IF(ISBLANK(INDEX('Policy Characteristics'!I:I,MATCH($C492,'Policy Characteristics'!$C:$C,0))),"",INDEX('Policy Characteristics'!I:I,MATCH($C492,'Policy Characteristics'!$C:$C,0)))</f>
        <v>% of fuel shifted</v>
      </c>
      <c r="P492" s="340"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2" s="340" t="str">
        <f>IF(ISBLANK(INDEX('Policy Characteristics'!K:K,MATCH($C492,'Policy Characteristics'!$C:$C,0))),"",INDEX('Policy Characteristics'!K:K,MATCH($C492,'Policy Characteristics'!$C:$C,0)))</f>
        <v>industry-ag-main.html#fuel-switching</v>
      </c>
      <c r="R492" s="340" t="str">
        <f>IF(ISBLANK(INDEX('Policy Characteristics'!L:L,MATCH($C492,'Policy Characteristics'!$C:$C,0))),"",INDEX('Policy Characteristics'!L:L,MATCH($C492,'Policy Characteristics'!$C:$C,0)))</f>
        <v>industry-elec-and-hydrogen.html</v>
      </c>
    </row>
    <row r="493" spans="1:18" x14ac:dyDescent="0.25">
      <c r="A493" s="340" t="str">
        <f>IF(ISBLANK(INDEX('Policy Characteristics'!A:A,MATCH($C493,'Policy Characteristics'!$C:$C,0))),"",INDEX('Policy Characteristics'!A:A,MATCH($C493,'Policy Characteristics'!$C:$C,0)))</f>
        <v>Industry</v>
      </c>
      <c r="B493" s="340" t="str">
        <f>IF(ISBLANK(INDEX('Policy Characteristics'!B:B,MATCH($C493,'Policy Characteristics'!$C:$C,0))),"",INDEX('Policy Characteristics'!B:B,MATCH($C493,'Policy Characteristics'!$C:$C,0)))</f>
        <v>Electrification + Hydrogen</v>
      </c>
      <c r="C493" s="344" t="str">
        <f t="shared" si="33"/>
        <v>Fraction of Industrial Fuel Use Shifted to Other Fuels</v>
      </c>
      <c r="D493" s="9" t="s">
        <v>3195</v>
      </c>
      <c r="E493" s="53" t="s">
        <v>2448</v>
      </c>
      <c r="F493" s="188" t="s">
        <v>3159</v>
      </c>
      <c r="G493" s="53" t="s">
        <v>3220</v>
      </c>
      <c r="H493" s="54">
        <v>1272</v>
      </c>
      <c r="I493" s="53" t="s">
        <v>46</v>
      </c>
      <c r="J493" s="342" t="str">
        <f>IF(ISBLANK(INDEX('Policy Characteristics'!D:D,MATCH($C493,'Policy Characteristics'!$C:$C,0))),"",INDEX('Policy Characteristics'!D:D,MATCH($C493,'Policy Characteristics'!$C:$C,0)))</f>
        <v>Electrification + Hydrogen</v>
      </c>
      <c r="K493" s="340" t="str">
        <f>IF(ISBLANK(INDEX('Policy Characteristics'!E:E,MATCH($C493,'Policy Characteristics'!$C:$C,0))),"",INDEX('Policy Characteristics'!E:E,MATCH($C493,'Policy Characteristics'!$C:$C,0)))</f>
        <v>indst fuel type shifting</v>
      </c>
      <c r="L493" s="362">
        <f>IF(ISBLANK(INDEX('Policy Characteristics'!F:F,MATCH($C493,'Policy Characteristics'!$C:$C,0))),"",INDEX('Policy Characteristics'!F:F,MATCH($C493,'Policy Characteristics'!$C:$C,0)))</f>
        <v>0</v>
      </c>
      <c r="M493" s="362">
        <f>IF(ISBLANK(INDEX('Policy Characteristics'!G:G,MATCH($C493,'Policy Characteristics'!$C:$C,0))),"",INDEX('Policy Characteristics'!G:G,MATCH($C493,'Policy Characteristics'!$C:$C,0)))</f>
        <v>1</v>
      </c>
      <c r="N493" s="362">
        <f>IF(ISBLANK(INDEX('Policy Characteristics'!H:H,MATCH($C493,'Policy Characteristics'!$C:$C,0))),"",INDEX('Policy Characteristics'!H:H,MATCH($C493,'Policy Characteristics'!$C:$C,0)))</f>
        <v>0.01</v>
      </c>
      <c r="O493" s="340" t="str">
        <f>IF(ISBLANK(INDEX('Policy Characteristics'!I:I,MATCH($C493,'Policy Characteristics'!$C:$C,0))),"",INDEX('Policy Characteristics'!I:I,MATCH($C493,'Policy Characteristics'!$C:$C,0)))</f>
        <v>% of fuel shifted</v>
      </c>
      <c r="P493" s="340"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3" s="340" t="str">
        <f>IF(ISBLANK(INDEX('Policy Characteristics'!K:K,MATCH($C493,'Policy Characteristics'!$C:$C,0))),"",INDEX('Policy Characteristics'!K:K,MATCH($C493,'Policy Characteristics'!$C:$C,0)))</f>
        <v>industry-ag-main.html#fuel-switching</v>
      </c>
      <c r="R493" s="340" t="str">
        <f>IF(ISBLANK(INDEX('Policy Characteristics'!L:L,MATCH($C493,'Policy Characteristics'!$C:$C,0))),"",INDEX('Policy Characteristics'!L:L,MATCH($C493,'Policy Characteristics'!$C:$C,0)))</f>
        <v>industry-elec-and-hydrogen.html</v>
      </c>
    </row>
    <row r="494" spans="1:18" ht="30" x14ac:dyDescent="0.25">
      <c r="A494" s="340" t="str">
        <f>IF(ISBLANK(INDEX('Policy Characteristics'!A:A,MATCH($C494,'Policy Characteristics'!$C:$C,0))),"",INDEX('Policy Characteristics'!A:A,MATCH($C494,'Policy Characteristics'!$C:$C,0)))</f>
        <v>Industry</v>
      </c>
      <c r="B494" s="340" t="str">
        <f>IF(ISBLANK(INDEX('Policy Characteristics'!B:B,MATCH($C494,'Policy Characteristics'!$C:$C,0))),"",INDEX('Policy Characteristics'!B:B,MATCH($C494,'Policy Characteristics'!$C:$C,0)))</f>
        <v>Electrification + Hydrogen</v>
      </c>
      <c r="C494" s="344" t="str">
        <f t="shared" si="33"/>
        <v>Fraction of Industrial Fuel Use Shifted to Other Fuels</v>
      </c>
      <c r="D494" s="9" t="s">
        <v>3195</v>
      </c>
      <c r="E494" s="53" t="s">
        <v>2449</v>
      </c>
      <c r="F494" s="188" t="s">
        <v>3159</v>
      </c>
      <c r="G494" s="53" t="s">
        <v>3221</v>
      </c>
      <c r="H494" s="54">
        <v>1273</v>
      </c>
      <c r="I494" s="53" t="s">
        <v>46</v>
      </c>
      <c r="J494" s="342" t="str">
        <f>IF(ISBLANK(INDEX('Policy Characteristics'!D:D,MATCH($C494,'Policy Characteristics'!$C:$C,0))),"",INDEX('Policy Characteristics'!D:D,MATCH($C494,'Policy Characteristics'!$C:$C,0)))</f>
        <v>Electrification + Hydrogen</v>
      </c>
      <c r="K494" s="340" t="str">
        <f>IF(ISBLANK(INDEX('Policy Characteristics'!E:E,MATCH($C494,'Policy Characteristics'!$C:$C,0))),"",INDEX('Policy Characteristics'!E:E,MATCH($C494,'Policy Characteristics'!$C:$C,0)))</f>
        <v>indst fuel type shifting</v>
      </c>
      <c r="L494" s="362">
        <f>IF(ISBLANK(INDEX('Policy Characteristics'!F:F,MATCH($C494,'Policy Characteristics'!$C:$C,0))),"",INDEX('Policy Characteristics'!F:F,MATCH($C494,'Policy Characteristics'!$C:$C,0)))</f>
        <v>0</v>
      </c>
      <c r="M494" s="362">
        <f>IF(ISBLANK(INDEX('Policy Characteristics'!G:G,MATCH($C494,'Policy Characteristics'!$C:$C,0))),"",INDEX('Policy Characteristics'!G:G,MATCH($C494,'Policy Characteristics'!$C:$C,0)))</f>
        <v>1</v>
      </c>
      <c r="N494" s="362">
        <f>IF(ISBLANK(INDEX('Policy Characteristics'!H:H,MATCH($C494,'Policy Characteristics'!$C:$C,0))),"",INDEX('Policy Characteristics'!H:H,MATCH($C494,'Policy Characteristics'!$C:$C,0)))</f>
        <v>0.01</v>
      </c>
      <c r="O494" s="340" t="str">
        <f>IF(ISBLANK(INDEX('Policy Characteristics'!I:I,MATCH($C494,'Policy Characteristics'!$C:$C,0))),"",INDEX('Policy Characteristics'!I:I,MATCH($C494,'Policy Characteristics'!$C:$C,0)))</f>
        <v>% of fuel shifted</v>
      </c>
      <c r="P494" s="340"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4" s="340" t="str">
        <f>IF(ISBLANK(INDEX('Policy Characteristics'!K:K,MATCH($C494,'Policy Characteristics'!$C:$C,0))),"",INDEX('Policy Characteristics'!K:K,MATCH($C494,'Policy Characteristics'!$C:$C,0)))</f>
        <v>industry-ag-main.html#fuel-switching</v>
      </c>
      <c r="R494" s="340" t="str">
        <f>IF(ISBLANK(INDEX('Policy Characteristics'!L:L,MATCH($C494,'Policy Characteristics'!$C:$C,0))),"",INDEX('Policy Characteristics'!L:L,MATCH($C494,'Policy Characteristics'!$C:$C,0)))</f>
        <v>industry-elec-and-hydrogen.html</v>
      </c>
    </row>
    <row r="495" spans="1:18" x14ac:dyDescent="0.25">
      <c r="A495" s="340" t="str">
        <f>IF(ISBLANK(INDEX('Policy Characteristics'!A:A,MATCH($C495,'Policy Characteristics'!$C:$C,0))),"",INDEX('Policy Characteristics'!A:A,MATCH($C495,'Policy Characteristics'!$C:$C,0)))</f>
        <v>Industry</v>
      </c>
      <c r="B495" s="340" t="str">
        <f>IF(ISBLANK(INDEX('Policy Characteristics'!B:B,MATCH($C495,'Policy Characteristics'!$C:$C,0))),"",INDEX('Policy Characteristics'!B:B,MATCH($C495,'Policy Characteristics'!$C:$C,0)))</f>
        <v>Electrification + Hydrogen</v>
      </c>
      <c r="C495" s="344" t="str">
        <f t="shared" si="33"/>
        <v>Fraction of Industrial Fuel Use Shifted to Other Fuels</v>
      </c>
      <c r="D495" s="9" t="s">
        <v>3195</v>
      </c>
      <c r="E495" s="53" t="s">
        <v>2798</v>
      </c>
      <c r="F495" s="188" t="s">
        <v>3159</v>
      </c>
      <c r="G495" s="53" t="s">
        <v>3222</v>
      </c>
      <c r="H495" s="54">
        <v>1274</v>
      </c>
      <c r="I495" s="53" t="s">
        <v>46</v>
      </c>
      <c r="J495" s="342" t="str">
        <f>IF(ISBLANK(INDEX('Policy Characteristics'!D:D,MATCH($C495,'Policy Characteristics'!$C:$C,0))),"",INDEX('Policy Characteristics'!D:D,MATCH($C495,'Policy Characteristics'!$C:$C,0)))</f>
        <v>Electrification + Hydrogen</v>
      </c>
      <c r="K495" s="340" t="str">
        <f>IF(ISBLANK(INDEX('Policy Characteristics'!E:E,MATCH($C495,'Policy Characteristics'!$C:$C,0))),"",INDEX('Policy Characteristics'!E:E,MATCH($C495,'Policy Characteristics'!$C:$C,0)))</f>
        <v>indst fuel type shifting</v>
      </c>
      <c r="L495" s="362">
        <f>IF(ISBLANK(INDEX('Policy Characteristics'!F:F,MATCH($C495,'Policy Characteristics'!$C:$C,0))),"",INDEX('Policy Characteristics'!F:F,MATCH($C495,'Policy Characteristics'!$C:$C,0)))</f>
        <v>0</v>
      </c>
      <c r="M495" s="362">
        <f>IF(ISBLANK(INDEX('Policy Characteristics'!G:G,MATCH($C495,'Policy Characteristics'!$C:$C,0))),"",INDEX('Policy Characteristics'!G:G,MATCH($C495,'Policy Characteristics'!$C:$C,0)))</f>
        <v>1</v>
      </c>
      <c r="N495" s="362">
        <f>IF(ISBLANK(INDEX('Policy Characteristics'!H:H,MATCH($C495,'Policy Characteristics'!$C:$C,0))),"",INDEX('Policy Characteristics'!H:H,MATCH($C495,'Policy Characteristics'!$C:$C,0)))</f>
        <v>0.01</v>
      </c>
      <c r="O495" s="340" t="str">
        <f>IF(ISBLANK(INDEX('Policy Characteristics'!I:I,MATCH($C495,'Policy Characteristics'!$C:$C,0))),"",INDEX('Policy Characteristics'!I:I,MATCH($C495,'Policy Characteristics'!$C:$C,0)))</f>
        <v>% of fuel shifted</v>
      </c>
      <c r="P495" s="340"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5" s="340" t="str">
        <f>IF(ISBLANK(INDEX('Policy Characteristics'!K:K,MATCH($C495,'Policy Characteristics'!$C:$C,0))),"",INDEX('Policy Characteristics'!K:K,MATCH($C495,'Policy Characteristics'!$C:$C,0)))</f>
        <v>industry-ag-main.html#fuel-switching</v>
      </c>
      <c r="R495" s="340" t="str">
        <f>IF(ISBLANK(INDEX('Policy Characteristics'!L:L,MATCH($C495,'Policy Characteristics'!$C:$C,0))),"",INDEX('Policy Characteristics'!L:L,MATCH($C495,'Policy Characteristics'!$C:$C,0)))</f>
        <v>industry-elec-and-hydrogen.html</v>
      </c>
    </row>
    <row r="496" spans="1:18" ht="30" x14ac:dyDescent="0.25">
      <c r="A496" s="340" t="str">
        <f>IF(ISBLANK(INDEX('Policy Characteristics'!A:A,MATCH($C496,'Policy Characteristics'!$C:$C,0))),"",INDEX('Policy Characteristics'!A:A,MATCH($C496,'Policy Characteristics'!$C:$C,0)))</f>
        <v>Industry</v>
      </c>
      <c r="B496" s="340" t="str">
        <f>IF(ISBLANK(INDEX('Policy Characteristics'!B:B,MATCH($C496,'Policy Characteristics'!$C:$C,0))),"",INDEX('Policy Characteristics'!B:B,MATCH($C496,'Policy Characteristics'!$C:$C,0)))</f>
        <v>Electrification + Hydrogen</v>
      </c>
      <c r="C496" s="344" t="str">
        <f t="shared" si="33"/>
        <v>Fraction of Industrial Fuel Use Shifted to Other Fuels</v>
      </c>
      <c r="D496" s="9" t="s">
        <v>3195</v>
      </c>
      <c r="E496" s="53" t="s">
        <v>2799</v>
      </c>
      <c r="F496" s="188" t="s">
        <v>3159</v>
      </c>
      <c r="G496" s="53" t="s">
        <v>3223</v>
      </c>
      <c r="H496" s="54">
        <v>1275</v>
      </c>
      <c r="I496" s="53" t="s">
        <v>46</v>
      </c>
      <c r="J496" s="342" t="str">
        <f>IF(ISBLANK(INDEX('Policy Characteristics'!D:D,MATCH($C496,'Policy Characteristics'!$C:$C,0))),"",INDEX('Policy Characteristics'!D:D,MATCH($C496,'Policy Characteristics'!$C:$C,0)))</f>
        <v>Electrification + Hydrogen</v>
      </c>
      <c r="K496" s="340" t="str">
        <f>IF(ISBLANK(INDEX('Policy Characteristics'!E:E,MATCH($C496,'Policy Characteristics'!$C:$C,0))),"",INDEX('Policy Characteristics'!E:E,MATCH($C496,'Policy Characteristics'!$C:$C,0)))</f>
        <v>indst fuel type shifting</v>
      </c>
      <c r="L496" s="362">
        <f>IF(ISBLANK(INDEX('Policy Characteristics'!F:F,MATCH($C496,'Policy Characteristics'!$C:$C,0))),"",INDEX('Policy Characteristics'!F:F,MATCH($C496,'Policy Characteristics'!$C:$C,0)))</f>
        <v>0</v>
      </c>
      <c r="M496" s="362">
        <f>IF(ISBLANK(INDEX('Policy Characteristics'!G:G,MATCH($C496,'Policy Characteristics'!$C:$C,0))),"",INDEX('Policy Characteristics'!G:G,MATCH($C496,'Policy Characteristics'!$C:$C,0)))</f>
        <v>1</v>
      </c>
      <c r="N496" s="362">
        <f>IF(ISBLANK(INDEX('Policy Characteristics'!H:H,MATCH($C496,'Policy Characteristics'!$C:$C,0))),"",INDEX('Policy Characteristics'!H:H,MATCH($C496,'Policy Characteristics'!$C:$C,0)))</f>
        <v>0.01</v>
      </c>
      <c r="O496" s="340" t="str">
        <f>IF(ISBLANK(INDEX('Policy Characteristics'!I:I,MATCH($C496,'Policy Characteristics'!$C:$C,0))),"",INDEX('Policy Characteristics'!I:I,MATCH($C496,'Policy Characteristics'!$C:$C,0)))</f>
        <v>% of fuel shifted</v>
      </c>
      <c r="P496" s="340"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6" s="340" t="str">
        <f>IF(ISBLANK(INDEX('Policy Characteristics'!K:K,MATCH($C496,'Policy Characteristics'!$C:$C,0))),"",INDEX('Policy Characteristics'!K:K,MATCH($C496,'Policy Characteristics'!$C:$C,0)))</f>
        <v>industry-ag-main.html#fuel-switching</v>
      </c>
      <c r="R496" s="340" t="str">
        <f>IF(ISBLANK(INDEX('Policy Characteristics'!L:L,MATCH($C496,'Policy Characteristics'!$C:$C,0))),"",INDEX('Policy Characteristics'!L:L,MATCH($C496,'Policy Characteristics'!$C:$C,0)))</f>
        <v>industry-elec-and-hydrogen.html</v>
      </c>
    </row>
    <row r="497" spans="1:18" ht="30" x14ac:dyDescent="0.25">
      <c r="A497" s="340" t="str">
        <f>IF(ISBLANK(INDEX('Policy Characteristics'!A:A,MATCH($C497,'Policy Characteristics'!$C:$C,0))),"",INDEX('Policy Characteristics'!A:A,MATCH($C497,'Policy Characteristics'!$C:$C,0)))</f>
        <v>Industry</v>
      </c>
      <c r="B497" s="340" t="str">
        <f>IF(ISBLANK(INDEX('Policy Characteristics'!B:B,MATCH($C497,'Policy Characteristics'!$C:$C,0))),"",INDEX('Policy Characteristics'!B:B,MATCH($C497,'Policy Characteristics'!$C:$C,0)))</f>
        <v>Electrification + Hydrogen</v>
      </c>
      <c r="C497" s="344" t="str">
        <f t="shared" si="33"/>
        <v>Fraction of Industrial Fuel Use Shifted to Other Fuels</v>
      </c>
      <c r="D497" s="9" t="s">
        <v>3195</v>
      </c>
      <c r="E497" s="53" t="s">
        <v>2800</v>
      </c>
      <c r="F497" s="188" t="s">
        <v>3159</v>
      </c>
      <c r="G497" s="53" t="s">
        <v>3224</v>
      </c>
      <c r="H497" s="54">
        <v>1276</v>
      </c>
      <c r="I497" s="53" t="s">
        <v>46</v>
      </c>
      <c r="J497" s="342" t="str">
        <f>IF(ISBLANK(INDEX('Policy Characteristics'!D:D,MATCH($C497,'Policy Characteristics'!$C:$C,0))),"",INDEX('Policy Characteristics'!D:D,MATCH($C497,'Policy Characteristics'!$C:$C,0)))</f>
        <v>Electrification + Hydrogen</v>
      </c>
      <c r="K497" s="340" t="str">
        <f>IF(ISBLANK(INDEX('Policy Characteristics'!E:E,MATCH($C497,'Policy Characteristics'!$C:$C,0))),"",INDEX('Policy Characteristics'!E:E,MATCH($C497,'Policy Characteristics'!$C:$C,0)))</f>
        <v>indst fuel type shifting</v>
      </c>
      <c r="L497" s="362">
        <f>IF(ISBLANK(INDEX('Policy Characteristics'!F:F,MATCH($C497,'Policy Characteristics'!$C:$C,0))),"",INDEX('Policy Characteristics'!F:F,MATCH($C497,'Policy Characteristics'!$C:$C,0)))</f>
        <v>0</v>
      </c>
      <c r="M497" s="362">
        <f>IF(ISBLANK(INDEX('Policy Characteristics'!G:G,MATCH($C497,'Policy Characteristics'!$C:$C,0))),"",INDEX('Policy Characteristics'!G:G,MATCH($C497,'Policy Characteristics'!$C:$C,0)))</f>
        <v>1</v>
      </c>
      <c r="N497" s="362">
        <f>IF(ISBLANK(INDEX('Policy Characteristics'!H:H,MATCH($C497,'Policy Characteristics'!$C:$C,0))),"",INDEX('Policy Characteristics'!H:H,MATCH($C497,'Policy Characteristics'!$C:$C,0)))</f>
        <v>0.01</v>
      </c>
      <c r="O497" s="340" t="str">
        <f>IF(ISBLANK(INDEX('Policy Characteristics'!I:I,MATCH($C497,'Policy Characteristics'!$C:$C,0))),"",INDEX('Policy Characteristics'!I:I,MATCH($C497,'Policy Characteristics'!$C:$C,0)))</f>
        <v>% of fuel shifted</v>
      </c>
      <c r="P497" s="340"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7" s="340" t="str">
        <f>IF(ISBLANK(INDEX('Policy Characteristics'!K:K,MATCH($C497,'Policy Characteristics'!$C:$C,0))),"",INDEX('Policy Characteristics'!K:K,MATCH($C497,'Policy Characteristics'!$C:$C,0)))</f>
        <v>industry-ag-main.html#fuel-switching</v>
      </c>
      <c r="R497" s="340" t="str">
        <f>IF(ISBLANK(INDEX('Policy Characteristics'!L:L,MATCH($C497,'Policy Characteristics'!$C:$C,0))),"",INDEX('Policy Characteristics'!L:L,MATCH($C497,'Policy Characteristics'!$C:$C,0)))</f>
        <v>industry-elec-and-hydrogen.html</v>
      </c>
    </row>
    <row r="498" spans="1:18" x14ac:dyDescent="0.25">
      <c r="A498" s="340" t="str">
        <f>IF(ISBLANK(INDEX('Policy Characteristics'!A:A,MATCH($C498,'Policy Characteristics'!$C:$C,0))),"",INDEX('Policy Characteristics'!A:A,MATCH($C498,'Policy Characteristics'!$C:$C,0)))</f>
        <v>Industry</v>
      </c>
      <c r="B498" s="340" t="str">
        <f>IF(ISBLANK(INDEX('Policy Characteristics'!B:B,MATCH($C498,'Policy Characteristics'!$C:$C,0))),"",INDEX('Policy Characteristics'!B:B,MATCH($C498,'Policy Characteristics'!$C:$C,0)))</f>
        <v>Electrification + Hydrogen</v>
      </c>
      <c r="C498" s="344" t="str">
        <f t="shared" si="33"/>
        <v>Fraction of Industrial Fuel Use Shifted to Other Fuels</v>
      </c>
      <c r="D498" s="9" t="s">
        <v>3195</v>
      </c>
      <c r="E498" s="53" t="s">
        <v>2797</v>
      </c>
      <c r="F498" s="188" t="s">
        <v>3159</v>
      </c>
      <c r="G498" s="53" t="s">
        <v>3225</v>
      </c>
      <c r="H498" s="54">
        <v>1277</v>
      </c>
      <c r="I498" s="53" t="s">
        <v>45</v>
      </c>
      <c r="J498" s="342" t="str">
        <f>IF(ISBLANK(INDEX('Policy Characteristics'!D:D,MATCH($C498,'Policy Characteristics'!$C:$C,0))),"",INDEX('Policy Characteristics'!D:D,MATCH($C498,'Policy Characteristics'!$C:$C,0)))</f>
        <v>Electrification + Hydrogen</v>
      </c>
      <c r="K498" s="340" t="str">
        <f>IF(ISBLANK(INDEX('Policy Characteristics'!E:E,MATCH($C498,'Policy Characteristics'!$C:$C,0))),"",INDEX('Policy Characteristics'!E:E,MATCH($C498,'Policy Characteristics'!$C:$C,0)))</f>
        <v>indst fuel type shifting</v>
      </c>
      <c r="L498" s="362">
        <f>IF(ISBLANK(INDEX('Policy Characteristics'!F:F,MATCH($C498,'Policy Characteristics'!$C:$C,0))),"",INDEX('Policy Characteristics'!F:F,MATCH($C498,'Policy Characteristics'!$C:$C,0)))</f>
        <v>0</v>
      </c>
      <c r="M498" s="362">
        <f>IF(ISBLANK(INDEX('Policy Characteristics'!G:G,MATCH($C498,'Policy Characteristics'!$C:$C,0))),"",INDEX('Policy Characteristics'!G:G,MATCH($C498,'Policy Characteristics'!$C:$C,0)))</f>
        <v>1</v>
      </c>
      <c r="N498" s="362">
        <f>IF(ISBLANK(INDEX('Policy Characteristics'!H:H,MATCH($C498,'Policy Characteristics'!$C:$C,0))),"",INDEX('Policy Characteristics'!H:H,MATCH($C498,'Policy Characteristics'!$C:$C,0)))</f>
        <v>0.01</v>
      </c>
      <c r="O498" s="340" t="str">
        <f>IF(ISBLANK(INDEX('Policy Characteristics'!I:I,MATCH($C498,'Policy Characteristics'!$C:$C,0))),"",INDEX('Policy Characteristics'!I:I,MATCH($C498,'Policy Characteristics'!$C:$C,0)))</f>
        <v>% of fuel shifted</v>
      </c>
      <c r="P498" s="340"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8" s="340" t="str">
        <f>IF(ISBLANK(INDEX('Policy Characteristics'!K:K,MATCH($C498,'Policy Characteristics'!$C:$C,0))),"",INDEX('Policy Characteristics'!K:K,MATCH($C498,'Policy Characteristics'!$C:$C,0)))</f>
        <v>industry-ag-main.html#fuel-switching</v>
      </c>
      <c r="R498" s="340" t="str">
        <f>IF(ISBLANK(INDEX('Policy Characteristics'!L:L,MATCH($C498,'Policy Characteristics'!$C:$C,0))),"",INDEX('Policy Characteristics'!L:L,MATCH($C498,'Policy Characteristics'!$C:$C,0)))</f>
        <v>industry-elec-and-hydrogen.html</v>
      </c>
    </row>
    <row r="499" spans="1:18" ht="30" x14ac:dyDescent="0.25">
      <c r="A499" s="340" t="str">
        <f>IF(ISBLANK(INDEX('Policy Characteristics'!A:A,MATCH($C499,'Policy Characteristics'!$C:$C,0))),"",INDEX('Policy Characteristics'!A:A,MATCH($C499,'Policy Characteristics'!$C:$C,0)))</f>
        <v>Industry</v>
      </c>
      <c r="B499" s="340" t="str">
        <f>IF(ISBLANK(INDEX('Policy Characteristics'!B:B,MATCH($C499,'Policy Characteristics'!$C:$C,0))),"",INDEX('Policy Characteristics'!B:B,MATCH($C499,'Policy Characteristics'!$C:$C,0)))</f>
        <v>Electrification + Hydrogen</v>
      </c>
      <c r="C499" s="344" t="str">
        <f t="shared" si="33"/>
        <v>Fraction of Industrial Fuel Use Shifted to Other Fuels</v>
      </c>
      <c r="D499" s="9" t="s">
        <v>3196</v>
      </c>
      <c r="E499" s="53" t="s">
        <v>2444</v>
      </c>
      <c r="F499" s="188" t="s">
        <v>3160</v>
      </c>
      <c r="G499" s="53" t="s">
        <v>3216</v>
      </c>
      <c r="H499" s="54">
        <v>1278</v>
      </c>
      <c r="I499" s="53" t="s">
        <v>45</v>
      </c>
      <c r="J499" s="342" t="str">
        <f>IF(ISBLANK(INDEX('Policy Characteristics'!D:D,MATCH($C499,'Policy Characteristics'!$C:$C,0))),"",INDEX('Policy Characteristics'!D:D,MATCH($C499,'Policy Characteristics'!$C:$C,0)))</f>
        <v>Electrification + Hydrogen</v>
      </c>
      <c r="K499" s="340" t="str">
        <f>IF(ISBLANK(INDEX('Policy Characteristics'!E:E,MATCH($C499,'Policy Characteristics'!$C:$C,0))),"",INDEX('Policy Characteristics'!E:E,MATCH($C499,'Policy Characteristics'!$C:$C,0)))</f>
        <v>indst fuel type shifting</v>
      </c>
      <c r="L499" s="362">
        <f>IF(ISBLANK(INDEX('Policy Characteristics'!F:F,MATCH($C499,'Policy Characteristics'!$C:$C,0))),"",INDEX('Policy Characteristics'!F:F,MATCH($C499,'Policy Characteristics'!$C:$C,0)))</f>
        <v>0</v>
      </c>
      <c r="M499" s="362">
        <f>IF(ISBLANK(INDEX('Policy Characteristics'!G:G,MATCH($C499,'Policy Characteristics'!$C:$C,0))),"",INDEX('Policy Characteristics'!G:G,MATCH($C499,'Policy Characteristics'!$C:$C,0)))</f>
        <v>1</v>
      </c>
      <c r="N499" s="362">
        <f>IF(ISBLANK(INDEX('Policy Characteristics'!H:H,MATCH($C499,'Policy Characteristics'!$C:$C,0))),"",INDEX('Policy Characteristics'!H:H,MATCH($C499,'Policy Characteristics'!$C:$C,0)))</f>
        <v>0.01</v>
      </c>
      <c r="O499" s="340" t="str">
        <f>IF(ISBLANK(INDEX('Policy Characteristics'!I:I,MATCH($C499,'Policy Characteristics'!$C:$C,0))),"",INDEX('Policy Characteristics'!I:I,MATCH($C499,'Policy Characteristics'!$C:$C,0)))</f>
        <v>% of fuel shifted</v>
      </c>
      <c r="P499" s="340"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9" s="340" t="str">
        <f>IF(ISBLANK(INDEX('Policy Characteristics'!K:K,MATCH($C499,'Policy Characteristics'!$C:$C,0))),"",INDEX('Policy Characteristics'!K:K,MATCH($C499,'Policy Characteristics'!$C:$C,0)))</f>
        <v>industry-ag-main.html#fuel-switching</v>
      </c>
      <c r="R499" s="340" t="str">
        <f>IF(ISBLANK(INDEX('Policy Characteristics'!L:L,MATCH($C499,'Policy Characteristics'!$C:$C,0))),"",INDEX('Policy Characteristics'!L:L,MATCH($C499,'Policy Characteristics'!$C:$C,0)))</f>
        <v>industry-elec-and-hydrogen.html</v>
      </c>
    </row>
    <row r="500" spans="1:18" ht="30" x14ac:dyDescent="0.25">
      <c r="A500" s="340" t="str">
        <f>IF(ISBLANK(INDEX('Policy Characteristics'!A:A,MATCH($C500,'Policy Characteristics'!$C:$C,0))),"",INDEX('Policy Characteristics'!A:A,MATCH($C500,'Policy Characteristics'!$C:$C,0)))</f>
        <v>Industry</v>
      </c>
      <c r="B500" s="340" t="str">
        <f>IF(ISBLANK(INDEX('Policy Characteristics'!B:B,MATCH($C500,'Policy Characteristics'!$C:$C,0))),"",INDEX('Policy Characteristics'!B:B,MATCH($C500,'Policy Characteristics'!$C:$C,0)))</f>
        <v>Electrification + Hydrogen</v>
      </c>
      <c r="C500" s="344" t="str">
        <f t="shared" si="33"/>
        <v>Fraction of Industrial Fuel Use Shifted to Other Fuels</v>
      </c>
      <c r="D500" s="9" t="s">
        <v>3196</v>
      </c>
      <c r="E500" s="53" t="s">
        <v>2445</v>
      </c>
      <c r="F500" s="188" t="s">
        <v>3160</v>
      </c>
      <c r="G500" s="53" t="s">
        <v>3217</v>
      </c>
      <c r="H500" s="54">
        <v>1279</v>
      </c>
      <c r="I500" s="53" t="s">
        <v>46</v>
      </c>
      <c r="J500" s="342" t="str">
        <f>IF(ISBLANK(INDEX('Policy Characteristics'!D:D,MATCH($C500,'Policy Characteristics'!$C:$C,0))),"",INDEX('Policy Characteristics'!D:D,MATCH($C500,'Policy Characteristics'!$C:$C,0)))</f>
        <v>Electrification + Hydrogen</v>
      </c>
      <c r="K500" s="340" t="str">
        <f>IF(ISBLANK(INDEX('Policy Characteristics'!E:E,MATCH($C500,'Policy Characteristics'!$C:$C,0))),"",INDEX('Policy Characteristics'!E:E,MATCH($C500,'Policy Characteristics'!$C:$C,0)))</f>
        <v>indst fuel type shifting</v>
      </c>
      <c r="L500" s="362">
        <f>IF(ISBLANK(INDEX('Policy Characteristics'!F:F,MATCH($C500,'Policy Characteristics'!$C:$C,0))),"",INDEX('Policy Characteristics'!F:F,MATCH($C500,'Policy Characteristics'!$C:$C,0)))</f>
        <v>0</v>
      </c>
      <c r="M500" s="362">
        <f>IF(ISBLANK(INDEX('Policy Characteristics'!G:G,MATCH($C500,'Policy Characteristics'!$C:$C,0))),"",INDEX('Policy Characteristics'!G:G,MATCH($C500,'Policy Characteristics'!$C:$C,0)))</f>
        <v>1</v>
      </c>
      <c r="N500" s="362">
        <f>IF(ISBLANK(INDEX('Policy Characteristics'!H:H,MATCH($C500,'Policy Characteristics'!$C:$C,0))),"",INDEX('Policy Characteristics'!H:H,MATCH($C500,'Policy Characteristics'!$C:$C,0)))</f>
        <v>0.01</v>
      </c>
      <c r="O500" s="340" t="str">
        <f>IF(ISBLANK(INDEX('Policy Characteristics'!I:I,MATCH($C500,'Policy Characteristics'!$C:$C,0))),"",INDEX('Policy Characteristics'!I:I,MATCH($C500,'Policy Characteristics'!$C:$C,0)))</f>
        <v>% of fuel shifted</v>
      </c>
      <c r="P500" s="340"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0" s="340" t="str">
        <f>IF(ISBLANK(INDEX('Policy Characteristics'!K:K,MATCH($C500,'Policy Characteristics'!$C:$C,0))),"",INDEX('Policy Characteristics'!K:K,MATCH($C500,'Policy Characteristics'!$C:$C,0)))</f>
        <v>industry-ag-main.html#fuel-switching</v>
      </c>
      <c r="R500" s="340" t="str">
        <f>IF(ISBLANK(INDEX('Policy Characteristics'!L:L,MATCH($C500,'Policy Characteristics'!$C:$C,0))),"",INDEX('Policy Characteristics'!L:L,MATCH($C500,'Policy Characteristics'!$C:$C,0)))</f>
        <v>industry-elec-and-hydrogen.html</v>
      </c>
    </row>
    <row r="501" spans="1:18" ht="30" x14ac:dyDescent="0.25">
      <c r="A501" s="340" t="str">
        <f>IF(ISBLANK(INDEX('Policy Characteristics'!A:A,MATCH($C501,'Policy Characteristics'!$C:$C,0))),"",INDEX('Policy Characteristics'!A:A,MATCH($C501,'Policy Characteristics'!$C:$C,0)))</f>
        <v>Industry</v>
      </c>
      <c r="B501" s="340" t="str">
        <f>IF(ISBLANK(INDEX('Policy Characteristics'!B:B,MATCH($C501,'Policy Characteristics'!$C:$C,0))),"",INDEX('Policy Characteristics'!B:B,MATCH($C501,'Policy Characteristics'!$C:$C,0)))</f>
        <v>Electrification + Hydrogen</v>
      </c>
      <c r="C501" s="344" t="str">
        <f t="shared" si="33"/>
        <v>Fraction of Industrial Fuel Use Shifted to Other Fuels</v>
      </c>
      <c r="D501" s="9" t="s">
        <v>3196</v>
      </c>
      <c r="E501" s="53" t="s">
        <v>2446</v>
      </c>
      <c r="F501" s="188" t="s">
        <v>3160</v>
      </c>
      <c r="G501" s="53" t="s">
        <v>3218</v>
      </c>
      <c r="H501" s="54">
        <v>1280</v>
      </c>
      <c r="I501" s="53" t="s">
        <v>46</v>
      </c>
      <c r="J501" s="342" t="str">
        <f>IF(ISBLANK(INDEX('Policy Characteristics'!D:D,MATCH($C501,'Policy Characteristics'!$C:$C,0))),"",INDEX('Policy Characteristics'!D:D,MATCH($C501,'Policy Characteristics'!$C:$C,0)))</f>
        <v>Electrification + Hydrogen</v>
      </c>
      <c r="K501" s="340" t="str">
        <f>IF(ISBLANK(INDEX('Policy Characteristics'!E:E,MATCH($C501,'Policy Characteristics'!$C:$C,0))),"",INDEX('Policy Characteristics'!E:E,MATCH($C501,'Policy Characteristics'!$C:$C,0)))</f>
        <v>indst fuel type shifting</v>
      </c>
      <c r="L501" s="362">
        <f>IF(ISBLANK(INDEX('Policy Characteristics'!F:F,MATCH($C501,'Policy Characteristics'!$C:$C,0))),"",INDEX('Policy Characteristics'!F:F,MATCH($C501,'Policy Characteristics'!$C:$C,0)))</f>
        <v>0</v>
      </c>
      <c r="M501" s="362">
        <f>IF(ISBLANK(INDEX('Policy Characteristics'!G:G,MATCH($C501,'Policy Characteristics'!$C:$C,0))),"",INDEX('Policy Characteristics'!G:G,MATCH($C501,'Policy Characteristics'!$C:$C,0)))</f>
        <v>1</v>
      </c>
      <c r="N501" s="362">
        <f>IF(ISBLANK(INDEX('Policy Characteristics'!H:H,MATCH($C501,'Policy Characteristics'!$C:$C,0))),"",INDEX('Policy Characteristics'!H:H,MATCH($C501,'Policy Characteristics'!$C:$C,0)))</f>
        <v>0.01</v>
      </c>
      <c r="O501" s="340" t="str">
        <f>IF(ISBLANK(INDEX('Policy Characteristics'!I:I,MATCH($C501,'Policy Characteristics'!$C:$C,0))),"",INDEX('Policy Characteristics'!I:I,MATCH($C501,'Policy Characteristics'!$C:$C,0)))</f>
        <v>% of fuel shifted</v>
      </c>
      <c r="P501" s="340"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1" s="340" t="str">
        <f>IF(ISBLANK(INDEX('Policy Characteristics'!K:K,MATCH($C501,'Policy Characteristics'!$C:$C,0))),"",INDEX('Policy Characteristics'!K:K,MATCH($C501,'Policy Characteristics'!$C:$C,0)))</f>
        <v>industry-ag-main.html#fuel-switching</v>
      </c>
      <c r="R501" s="340" t="str">
        <f>IF(ISBLANK(INDEX('Policy Characteristics'!L:L,MATCH($C501,'Policy Characteristics'!$C:$C,0))),"",INDEX('Policy Characteristics'!L:L,MATCH($C501,'Policy Characteristics'!$C:$C,0)))</f>
        <v>industry-elec-and-hydrogen.html</v>
      </c>
    </row>
    <row r="502" spans="1:18" ht="30" x14ac:dyDescent="0.25">
      <c r="A502" s="340" t="str">
        <f>IF(ISBLANK(INDEX('Policy Characteristics'!A:A,MATCH($C502,'Policy Characteristics'!$C:$C,0))),"",INDEX('Policy Characteristics'!A:A,MATCH($C502,'Policy Characteristics'!$C:$C,0)))</f>
        <v>Industry</v>
      </c>
      <c r="B502" s="340" t="str">
        <f>IF(ISBLANK(INDEX('Policy Characteristics'!B:B,MATCH($C502,'Policy Characteristics'!$C:$C,0))),"",INDEX('Policy Characteristics'!B:B,MATCH($C502,'Policy Characteristics'!$C:$C,0)))</f>
        <v>Electrification + Hydrogen</v>
      </c>
      <c r="C502" s="344" t="str">
        <f t="shared" si="33"/>
        <v>Fraction of Industrial Fuel Use Shifted to Other Fuels</v>
      </c>
      <c r="D502" s="9" t="s">
        <v>3196</v>
      </c>
      <c r="E502" s="53" t="s">
        <v>2447</v>
      </c>
      <c r="F502" s="188" t="s">
        <v>3160</v>
      </c>
      <c r="G502" s="53" t="s">
        <v>3219</v>
      </c>
      <c r="H502" s="54">
        <v>1281</v>
      </c>
      <c r="I502" s="53" t="s">
        <v>46</v>
      </c>
      <c r="J502" s="342" t="str">
        <f>IF(ISBLANK(INDEX('Policy Characteristics'!D:D,MATCH($C502,'Policy Characteristics'!$C:$C,0))),"",INDEX('Policy Characteristics'!D:D,MATCH($C502,'Policy Characteristics'!$C:$C,0)))</f>
        <v>Electrification + Hydrogen</v>
      </c>
      <c r="K502" s="340" t="str">
        <f>IF(ISBLANK(INDEX('Policy Characteristics'!E:E,MATCH($C502,'Policy Characteristics'!$C:$C,0))),"",INDEX('Policy Characteristics'!E:E,MATCH($C502,'Policy Characteristics'!$C:$C,0)))</f>
        <v>indst fuel type shifting</v>
      </c>
      <c r="L502" s="362">
        <f>IF(ISBLANK(INDEX('Policy Characteristics'!F:F,MATCH($C502,'Policy Characteristics'!$C:$C,0))),"",INDEX('Policy Characteristics'!F:F,MATCH($C502,'Policy Characteristics'!$C:$C,0)))</f>
        <v>0</v>
      </c>
      <c r="M502" s="362">
        <f>IF(ISBLANK(INDEX('Policy Characteristics'!G:G,MATCH($C502,'Policy Characteristics'!$C:$C,0))),"",INDEX('Policy Characteristics'!G:G,MATCH($C502,'Policy Characteristics'!$C:$C,0)))</f>
        <v>1</v>
      </c>
      <c r="N502" s="362">
        <f>IF(ISBLANK(INDEX('Policy Characteristics'!H:H,MATCH($C502,'Policy Characteristics'!$C:$C,0))),"",INDEX('Policy Characteristics'!H:H,MATCH($C502,'Policy Characteristics'!$C:$C,0)))</f>
        <v>0.01</v>
      </c>
      <c r="O502" s="340" t="str">
        <f>IF(ISBLANK(INDEX('Policy Characteristics'!I:I,MATCH($C502,'Policy Characteristics'!$C:$C,0))),"",INDEX('Policy Characteristics'!I:I,MATCH($C502,'Policy Characteristics'!$C:$C,0)))</f>
        <v>% of fuel shifted</v>
      </c>
      <c r="P502" s="340"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2" s="340" t="str">
        <f>IF(ISBLANK(INDEX('Policy Characteristics'!K:K,MATCH($C502,'Policy Characteristics'!$C:$C,0))),"",INDEX('Policy Characteristics'!K:K,MATCH($C502,'Policy Characteristics'!$C:$C,0)))</f>
        <v>industry-ag-main.html#fuel-switching</v>
      </c>
      <c r="R502" s="340" t="str">
        <f>IF(ISBLANK(INDEX('Policy Characteristics'!L:L,MATCH($C502,'Policy Characteristics'!$C:$C,0))),"",INDEX('Policy Characteristics'!L:L,MATCH($C502,'Policy Characteristics'!$C:$C,0)))</f>
        <v>industry-elec-and-hydrogen.html</v>
      </c>
    </row>
    <row r="503" spans="1:18" ht="30" x14ac:dyDescent="0.25">
      <c r="A503" s="340" t="str">
        <f>IF(ISBLANK(INDEX('Policy Characteristics'!A:A,MATCH($C503,'Policy Characteristics'!$C:$C,0))),"",INDEX('Policy Characteristics'!A:A,MATCH($C503,'Policy Characteristics'!$C:$C,0)))</f>
        <v>Industry</v>
      </c>
      <c r="B503" s="340" t="str">
        <f>IF(ISBLANK(INDEX('Policy Characteristics'!B:B,MATCH($C503,'Policy Characteristics'!$C:$C,0))),"",INDEX('Policy Characteristics'!B:B,MATCH($C503,'Policy Characteristics'!$C:$C,0)))</f>
        <v>Electrification + Hydrogen</v>
      </c>
      <c r="C503" s="344" t="str">
        <f t="shared" si="33"/>
        <v>Fraction of Industrial Fuel Use Shifted to Other Fuels</v>
      </c>
      <c r="D503" s="9" t="s">
        <v>3196</v>
      </c>
      <c r="E503" s="53" t="s">
        <v>2448</v>
      </c>
      <c r="F503" s="188" t="s">
        <v>3160</v>
      </c>
      <c r="G503" s="53" t="s">
        <v>3220</v>
      </c>
      <c r="H503" s="54">
        <v>1282</v>
      </c>
      <c r="I503" s="53" t="s">
        <v>46</v>
      </c>
      <c r="J503" s="342" t="str">
        <f>IF(ISBLANK(INDEX('Policy Characteristics'!D:D,MATCH($C503,'Policy Characteristics'!$C:$C,0))),"",INDEX('Policy Characteristics'!D:D,MATCH($C503,'Policy Characteristics'!$C:$C,0)))</f>
        <v>Electrification + Hydrogen</v>
      </c>
      <c r="K503" s="340" t="str">
        <f>IF(ISBLANK(INDEX('Policy Characteristics'!E:E,MATCH($C503,'Policy Characteristics'!$C:$C,0))),"",INDEX('Policy Characteristics'!E:E,MATCH($C503,'Policy Characteristics'!$C:$C,0)))</f>
        <v>indst fuel type shifting</v>
      </c>
      <c r="L503" s="362">
        <f>IF(ISBLANK(INDEX('Policy Characteristics'!F:F,MATCH($C503,'Policy Characteristics'!$C:$C,0))),"",INDEX('Policy Characteristics'!F:F,MATCH($C503,'Policy Characteristics'!$C:$C,0)))</f>
        <v>0</v>
      </c>
      <c r="M503" s="362">
        <f>IF(ISBLANK(INDEX('Policy Characteristics'!G:G,MATCH($C503,'Policy Characteristics'!$C:$C,0))),"",INDEX('Policy Characteristics'!G:G,MATCH($C503,'Policy Characteristics'!$C:$C,0)))</f>
        <v>1</v>
      </c>
      <c r="N503" s="362">
        <f>IF(ISBLANK(INDEX('Policy Characteristics'!H:H,MATCH($C503,'Policy Characteristics'!$C:$C,0))),"",INDEX('Policy Characteristics'!H:H,MATCH($C503,'Policy Characteristics'!$C:$C,0)))</f>
        <v>0.01</v>
      </c>
      <c r="O503" s="340" t="str">
        <f>IF(ISBLANK(INDEX('Policy Characteristics'!I:I,MATCH($C503,'Policy Characteristics'!$C:$C,0))),"",INDEX('Policy Characteristics'!I:I,MATCH($C503,'Policy Characteristics'!$C:$C,0)))</f>
        <v>% of fuel shifted</v>
      </c>
      <c r="P503" s="340"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3" s="340" t="str">
        <f>IF(ISBLANK(INDEX('Policy Characteristics'!K:K,MATCH($C503,'Policy Characteristics'!$C:$C,0))),"",INDEX('Policy Characteristics'!K:K,MATCH($C503,'Policy Characteristics'!$C:$C,0)))</f>
        <v>industry-ag-main.html#fuel-switching</v>
      </c>
      <c r="R503" s="340" t="str">
        <f>IF(ISBLANK(INDEX('Policy Characteristics'!L:L,MATCH($C503,'Policy Characteristics'!$C:$C,0))),"",INDEX('Policy Characteristics'!L:L,MATCH($C503,'Policy Characteristics'!$C:$C,0)))</f>
        <v>industry-elec-and-hydrogen.html</v>
      </c>
    </row>
    <row r="504" spans="1:18" ht="30" x14ac:dyDescent="0.25">
      <c r="A504" s="340" t="str">
        <f>IF(ISBLANK(INDEX('Policy Characteristics'!A:A,MATCH($C504,'Policy Characteristics'!$C:$C,0))),"",INDEX('Policy Characteristics'!A:A,MATCH($C504,'Policy Characteristics'!$C:$C,0)))</f>
        <v>Industry</v>
      </c>
      <c r="B504" s="340" t="str">
        <f>IF(ISBLANK(INDEX('Policy Characteristics'!B:B,MATCH($C504,'Policy Characteristics'!$C:$C,0))),"",INDEX('Policy Characteristics'!B:B,MATCH($C504,'Policy Characteristics'!$C:$C,0)))</f>
        <v>Electrification + Hydrogen</v>
      </c>
      <c r="C504" s="344" t="str">
        <f t="shared" si="33"/>
        <v>Fraction of Industrial Fuel Use Shifted to Other Fuels</v>
      </c>
      <c r="D504" s="9" t="s">
        <v>3196</v>
      </c>
      <c r="E504" s="53" t="s">
        <v>2449</v>
      </c>
      <c r="F504" s="188" t="s">
        <v>3160</v>
      </c>
      <c r="G504" s="53" t="s">
        <v>3221</v>
      </c>
      <c r="H504" s="54">
        <v>1283</v>
      </c>
      <c r="I504" s="53" t="s">
        <v>46</v>
      </c>
      <c r="J504" s="342" t="str">
        <f>IF(ISBLANK(INDEX('Policy Characteristics'!D:D,MATCH($C504,'Policy Characteristics'!$C:$C,0))),"",INDEX('Policy Characteristics'!D:D,MATCH($C504,'Policy Characteristics'!$C:$C,0)))</f>
        <v>Electrification + Hydrogen</v>
      </c>
      <c r="K504" s="340" t="str">
        <f>IF(ISBLANK(INDEX('Policy Characteristics'!E:E,MATCH($C504,'Policy Characteristics'!$C:$C,0))),"",INDEX('Policy Characteristics'!E:E,MATCH($C504,'Policy Characteristics'!$C:$C,0)))</f>
        <v>indst fuel type shifting</v>
      </c>
      <c r="L504" s="362">
        <f>IF(ISBLANK(INDEX('Policy Characteristics'!F:F,MATCH($C504,'Policy Characteristics'!$C:$C,0))),"",INDEX('Policy Characteristics'!F:F,MATCH($C504,'Policy Characteristics'!$C:$C,0)))</f>
        <v>0</v>
      </c>
      <c r="M504" s="362">
        <f>IF(ISBLANK(INDEX('Policy Characteristics'!G:G,MATCH($C504,'Policy Characteristics'!$C:$C,0))),"",INDEX('Policy Characteristics'!G:G,MATCH($C504,'Policy Characteristics'!$C:$C,0)))</f>
        <v>1</v>
      </c>
      <c r="N504" s="362">
        <f>IF(ISBLANK(INDEX('Policy Characteristics'!H:H,MATCH($C504,'Policy Characteristics'!$C:$C,0))),"",INDEX('Policy Characteristics'!H:H,MATCH($C504,'Policy Characteristics'!$C:$C,0)))</f>
        <v>0.01</v>
      </c>
      <c r="O504" s="340" t="str">
        <f>IF(ISBLANK(INDEX('Policy Characteristics'!I:I,MATCH($C504,'Policy Characteristics'!$C:$C,0))),"",INDEX('Policy Characteristics'!I:I,MATCH($C504,'Policy Characteristics'!$C:$C,0)))</f>
        <v>% of fuel shifted</v>
      </c>
      <c r="P504" s="340"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4" s="340" t="str">
        <f>IF(ISBLANK(INDEX('Policy Characteristics'!K:K,MATCH($C504,'Policy Characteristics'!$C:$C,0))),"",INDEX('Policy Characteristics'!K:K,MATCH($C504,'Policy Characteristics'!$C:$C,0)))</f>
        <v>industry-ag-main.html#fuel-switching</v>
      </c>
      <c r="R504" s="340" t="str">
        <f>IF(ISBLANK(INDEX('Policy Characteristics'!L:L,MATCH($C504,'Policy Characteristics'!$C:$C,0))),"",INDEX('Policy Characteristics'!L:L,MATCH($C504,'Policy Characteristics'!$C:$C,0)))</f>
        <v>industry-elec-and-hydrogen.html</v>
      </c>
    </row>
    <row r="505" spans="1:18" ht="30" x14ac:dyDescent="0.25">
      <c r="A505" s="340" t="str">
        <f>IF(ISBLANK(INDEX('Policy Characteristics'!A:A,MATCH($C505,'Policy Characteristics'!$C:$C,0))),"",INDEX('Policy Characteristics'!A:A,MATCH($C505,'Policy Characteristics'!$C:$C,0)))</f>
        <v>Industry</v>
      </c>
      <c r="B505" s="340" t="str">
        <f>IF(ISBLANK(INDEX('Policy Characteristics'!B:B,MATCH($C505,'Policy Characteristics'!$C:$C,0))),"",INDEX('Policy Characteristics'!B:B,MATCH($C505,'Policy Characteristics'!$C:$C,0)))</f>
        <v>Electrification + Hydrogen</v>
      </c>
      <c r="C505" s="344" t="str">
        <f t="shared" si="33"/>
        <v>Fraction of Industrial Fuel Use Shifted to Other Fuels</v>
      </c>
      <c r="D505" s="9" t="s">
        <v>3196</v>
      </c>
      <c r="E505" s="53" t="s">
        <v>2798</v>
      </c>
      <c r="F505" s="188" t="s">
        <v>3160</v>
      </c>
      <c r="G505" s="53" t="s">
        <v>3222</v>
      </c>
      <c r="H505" s="54">
        <v>1284</v>
      </c>
      <c r="I505" s="53" t="s">
        <v>46</v>
      </c>
      <c r="J505" s="342" t="str">
        <f>IF(ISBLANK(INDEX('Policy Characteristics'!D:D,MATCH($C505,'Policy Characteristics'!$C:$C,0))),"",INDEX('Policy Characteristics'!D:D,MATCH($C505,'Policy Characteristics'!$C:$C,0)))</f>
        <v>Electrification + Hydrogen</v>
      </c>
      <c r="K505" s="340" t="str">
        <f>IF(ISBLANK(INDEX('Policy Characteristics'!E:E,MATCH($C505,'Policy Characteristics'!$C:$C,0))),"",INDEX('Policy Characteristics'!E:E,MATCH($C505,'Policy Characteristics'!$C:$C,0)))</f>
        <v>indst fuel type shifting</v>
      </c>
      <c r="L505" s="362">
        <f>IF(ISBLANK(INDEX('Policy Characteristics'!F:F,MATCH($C505,'Policy Characteristics'!$C:$C,0))),"",INDEX('Policy Characteristics'!F:F,MATCH($C505,'Policy Characteristics'!$C:$C,0)))</f>
        <v>0</v>
      </c>
      <c r="M505" s="362">
        <f>IF(ISBLANK(INDEX('Policy Characteristics'!G:G,MATCH($C505,'Policy Characteristics'!$C:$C,0))),"",INDEX('Policy Characteristics'!G:G,MATCH($C505,'Policy Characteristics'!$C:$C,0)))</f>
        <v>1</v>
      </c>
      <c r="N505" s="362">
        <f>IF(ISBLANK(INDEX('Policy Characteristics'!H:H,MATCH($C505,'Policy Characteristics'!$C:$C,0))),"",INDEX('Policy Characteristics'!H:H,MATCH($C505,'Policy Characteristics'!$C:$C,0)))</f>
        <v>0.01</v>
      </c>
      <c r="O505" s="340" t="str">
        <f>IF(ISBLANK(INDEX('Policy Characteristics'!I:I,MATCH($C505,'Policy Characteristics'!$C:$C,0))),"",INDEX('Policy Characteristics'!I:I,MATCH($C505,'Policy Characteristics'!$C:$C,0)))</f>
        <v>% of fuel shifted</v>
      </c>
      <c r="P505" s="340"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5" s="340" t="str">
        <f>IF(ISBLANK(INDEX('Policy Characteristics'!K:K,MATCH($C505,'Policy Characteristics'!$C:$C,0))),"",INDEX('Policy Characteristics'!K:K,MATCH($C505,'Policy Characteristics'!$C:$C,0)))</f>
        <v>industry-ag-main.html#fuel-switching</v>
      </c>
      <c r="R505" s="340" t="str">
        <f>IF(ISBLANK(INDEX('Policy Characteristics'!L:L,MATCH($C505,'Policy Characteristics'!$C:$C,0))),"",INDEX('Policy Characteristics'!L:L,MATCH($C505,'Policy Characteristics'!$C:$C,0)))</f>
        <v>industry-elec-and-hydrogen.html</v>
      </c>
    </row>
    <row r="506" spans="1:18" ht="30" x14ac:dyDescent="0.25">
      <c r="A506" s="340" t="str">
        <f>IF(ISBLANK(INDEX('Policy Characteristics'!A:A,MATCH($C506,'Policy Characteristics'!$C:$C,0))),"",INDEX('Policy Characteristics'!A:A,MATCH($C506,'Policy Characteristics'!$C:$C,0)))</f>
        <v>Industry</v>
      </c>
      <c r="B506" s="340" t="str">
        <f>IF(ISBLANK(INDEX('Policy Characteristics'!B:B,MATCH($C506,'Policy Characteristics'!$C:$C,0))),"",INDEX('Policy Characteristics'!B:B,MATCH($C506,'Policy Characteristics'!$C:$C,0)))</f>
        <v>Electrification + Hydrogen</v>
      </c>
      <c r="C506" s="344" t="str">
        <f t="shared" si="33"/>
        <v>Fraction of Industrial Fuel Use Shifted to Other Fuels</v>
      </c>
      <c r="D506" s="9" t="s">
        <v>3196</v>
      </c>
      <c r="E506" s="53" t="s">
        <v>2799</v>
      </c>
      <c r="F506" s="188" t="s">
        <v>3160</v>
      </c>
      <c r="G506" s="53" t="s">
        <v>3223</v>
      </c>
      <c r="H506" s="54">
        <v>1285</v>
      </c>
      <c r="I506" s="53" t="s">
        <v>46</v>
      </c>
      <c r="J506" s="342" t="str">
        <f>IF(ISBLANK(INDEX('Policy Characteristics'!D:D,MATCH($C506,'Policy Characteristics'!$C:$C,0))),"",INDEX('Policy Characteristics'!D:D,MATCH($C506,'Policy Characteristics'!$C:$C,0)))</f>
        <v>Electrification + Hydrogen</v>
      </c>
      <c r="K506" s="340" t="str">
        <f>IF(ISBLANK(INDEX('Policy Characteristics'!E:E,MATCH($C506,'Policy Characteristics'!$C:$C,0))),"",INDEX('Policy Characteristics'!E:E,MATCH($C506,'Policy Characteristics'!$C:$C,0)))</f>
        <v>indst fuel type shifting</v>
      </c>
      <c r="L506" s="362">
        <f>IF(ISBLANK(INDEX('Policy Characteristics'!F:F,MATCH($C506,'Policy Characteristics'!$C:$C,0))),"",INDEX('Policy Characteristics'!F:F,MATCH($C506,'Policy Characteristics'!$C:$C,0)))</f>
        <v>0</v>
      </c>
      <c r="M506" s="362">
        <f>IF(ISBLANK(INDEX('Policy Characteristics'!G:G,MATCH($C506,'Policy Characteristics'!$C:$C,0))),"",INDEX('Policy Characteristics'!G:G,MATCH($C506,'Policy Characteristics'!$C:$C,0)))</f>
        <v>1</v>
      </c>
      <c r="N506" s="362">
        <f>IF(ISBLANK(INDEX('Policy Characteristics'!H:H,MATCH($C506,'Policy Characteristics'!$C:$C,0))),"",INDEX('Policy Characteristics'!H:H,MATCH($C506,'Policy Characteristics'!$C:$C,0)))</f>
        <v>0.01</v>
      </c>
      <c r="O506" s="340" t="str">
        <f>IF(ISBLANK(INDEX('Policy Characteristics'!I:I,MATCH($C506,'Policy Characteristics'!$C:$C,0))),"",INDEX('Policy Characteristics'!I:I,MATCH($C506,'Policy Characteristics'!$C:$C,0)))</f>
        <v>% of fuel shifted</v>
      </c>
      <c r="P506" s="340"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6" s="340" t="str">
        <f>IF(ISBLANK(INDEX('Policy Characteristics'!K:K,MATCH($C506,'Policy Characteristics'!$C:$C,0))),"",INDEX('Policy Characteristics'!K:K,MATCH($C506,'Policy Characteristics'!$C:$C,0)))</f>
        <v>industry-ag-main.html#fuel-switching</v>
      </c>
      <c r="R506" s="340" t="str">
        <f>IF(ISBLANK(INDEX('Policy Characteristics'!L:L,MATCH($C506,'Policy Characteristics'!$C:$C,0))),"",INDEX('Policy Characteristics'!L:L,MATCH($C506,'Policy Characteristics'!$C:$C,0)))</f>
        <v>industry-elec-and-hydrogen.html</v>
      </c>
    </row>
    <row r="507" spans="1:18" ht="30" x14ac:dyDescent="0.25">
      <c r="A507" s="340" t="str">
        <f>IF(ISBLANK(INDEX('Policy Characteristics'!A:A,MATCH($C507,'Policy Characteristics'!$C:$C,0))),"",INDEX('Policy Characteristics'!A:A,MATCH($C507,'Policy Characteristics'!$C:$C,0)))</f>
        <v>Industry</v>
      </c>
      <c r="B507" s="340" t="str">
        <f>IF(ISBLANK(INDEX('Policy Characteristics'!B:B,MATCH($C507,'Policy Characteristics'!$C:$C,0))),"",INDEX('Policy Characteristics'!B:B,MATCH($C507,'Policy Characteristics'!$C:$C,0)))</f>
        <v>Electrification + Hydrogen</v>
      </c>
      <c r="C507" s="344" t="str">
        <f t="shared" si="33"/>
        <v>Fraction of Industrial Fuel Use Shifted to Other Fuels</v>
      </c>
      <c r="D507" s="9" t="s">
        <v>3196</v>
      </c>
      <c r="E507" s="53" t="s">
        <v>2800</v>
      </c>
      <c r="F507" s="188" t="s">
        <v>3160</v>
      </c>
      <c r="G507" s="53" t="s">
        <v>3224</v>
      </c>
      <c r="H507" s="54">
        <v>1286</v>
      </c>
      <c r="I507" s="53" t="s">
        <v>46</v>
      </c>
      <c r="J507" s="342" t="str">
        <f>IF(ISBLANK(INDEX('Policy Characteristics'!D:D,MATCH($C507,'Policy Characteristics'!$C:$C,0))),"",INDEX('Policy Characteristics'!D:D,MATCH($C507,'Policy Characteristics'!$C:$C,0)))</f>
        <v>Electrification + Hydrogen</v>
      </c>
      <c r="K507" s="340" t="str">
        <f>IF(ISBLANK(INDEX('Policy Characteristics'!E:E,MATCH($C507,'Policy Characteristics'!$C:$C,0))),"",INDEX('Policy Characteristics'!E:E,MATCH($C507,'Policy Characteristics'!$C:$C,0)))</f>
        <v>indst fuel type shifting</v>
      </c>
      <c r="L507" s="362">
        <f>IF(ISBLANK(INDEX('Policy Characteristics'!F:F,MATCH($C507,'Policy Characteristics'!$C:$C,0))),"",INDEX('Policy Characteristics'!F:F,MATCH($C507,'Policy Characteristics'!$C:$C,0)))</f>
        <v>0</v>
      </c>
      <c r="M507" s="362">
        <f>IF(ISBLANK(INDEX('Policy Characteristics'!G:G,MATCH($C507,'Policy Characteristics'!$C:$C,0))),"",INDEX('Policy Characteristics'!G:G,MATCH($C507,'Policy Characteristics'!$C:$C,0)))</f>
        <v>1</v>
      </c>
      <c r="N507" s="362">
        <f>IF(ISBLANK(INDEX('Policy Characteristics'!H:H,MATCH($C507,'Policy Characteristics'!$C:$C,0))),"",INDEX('Policy Characteristics'!H:H,MATCH($C507,'Policy Characteristics'!$C:$C,0)))</f>
        <v>0.01</v>
      </c>
      <c r="O507" s="340" t="str">
        <f>IF(ISBLANK(INDEX('Policy Characteristics'!I:I,MATCH($C507,'Policy Characteristics'!$C:$C,0))),"",INDEX('Policy Characteristics'!I:I,MATCH($C507,'Policy Characteristics'!$C:$C,0)))</f>
        <v>% of fuel shifted</v>
      </c>
      <c r="P507" s="340"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7" s="340" t="str">
        <f>IF(ISBLANK(INDEX('Policy Characteristics'!K:K,MATCH($C507,'Policy Characteristics'!$C:$C,0))),"",INDEX('Policy Characteristics'!K:K,MATCH($C507,'Policy Characteristics'!$C:$C,0)))</f>
        <v>industry-ag-main.html#fuel-switching</v>
      </c>
      <c r="R507" s="340" t="str">
        <f>IF(ISBLANK(INDEX('Policy Characteristics'!L:L,MATCH($C507,'Policy Characteristics'!$C:$C,0))),"",INDEX('Policy Characteristics'!L:L,MATCH($C507,'Policy Characteristics'!$C:$C,0)))</f>
        <v>industry-elec-and-hydrogen.html</v>
      </c>
    </row>
    <row r="508" spans="1:18" ht="30" x14ac:dyDescent="0.25">
      <c r="A508" s="340" t="str">
        <f>IF(ISBLANK(INDEX('Policy Characteristics'!A:A,MATCH($C508,'Policy Characteristics'!$C:$C,0))),"",INDEX('Policy Characteristics'!A:A,MATCH($C508,'Policy Characteristics'!$C:$C,0)))</f>
        <v>Industry</v>
      </c>
      <c r="B508" s="340" t="str">
        <f>IF(ISBLANK(INDEX('Policy Characteristics'!B:B,MATCH($C508,'Policy Characteristics'!$C:$C,0))),"",INDEX('Policy Characteristics'!B:B,MATCH($C508,'Policy Characteristics'!$C:$C,0)))</f>
        <v>Electrification + Hydrogen</v>
      </c>
      <c r="C508" s="344" t="str">
        <f t="shared" si="33"/>
        <v>Fraction of Industrial Fuel Use Shifted to Other Fuels</v>
      </c>
      <c r="D508" s="9" t="s">
        <v>3196</v>
      </c>
      <c r="E508" s="53" t="s">
        <v>2797</v>
      </c>
      <c r="F508" s="188" t="s">
        <v>3160</v>
      </c>
      <c r="G508" s="53" t="s">
        <v>3225</v>
      </c>
      <c r="H508" s="54">
        <v>1287</v>
      </c>
      <c r="I508" s="53" t="s">
        <v>45</v>
      </c>
      <c r="J508" s="342" t="str">
        <f>IF(ISBLANK(INDEX('Policy Characteristics'!D:D,MATCH($C508,'Policy Characteristics'!$C:$C,0))),"",INDEX('Policy Characteristics'!D:D,MATCH($C508,'Policy Characteristics'!$C:$C,0)))</f>
        <v>Electrification + Hydrogen</v>
      </c>
      <c r="K508" s="340" t="str">
        <f>IF(ISBLANK(INDEX('Policy Characteristics'!E:E,MATCH($C508,'Policy Characteristics'!$C:$C,0))),"",INDEX('Policy Characteristics'!E:E,MATCH($C508,'Policy Characteristics'!$C:$C,0)))</f>
        <v>indst fuel type shifting</v>
      </c>
      <c r="L508" s="362">
        <f>IF(ISBLANK(INDEX('Policy Characteristics'!F:F,MATCH($C508,'Policy Characteristics'!$C:$C,0))),"",INDEX('Policy Characteristics'!F:F,MATCH($C508,'Policy Characteristics'!$C:$C,0)))</f>
        <v>0</v>
      </c>
      <c r="M508" s="362">
        <f>IF(ISBLANK(INDEX('Policy Characteristics'!G:G,MATCH($C508,'Policy Characteristics'!$C:$C,0))),"",INDEX('Policy Characteristics'!G:G,MATCH($C508,'Policy Characteristics'!$C:$C,0)))</f>
        <v>1</v>
      </c>
      <c r="N508" s="362">
        <f>IF(ISBLANK(INDEX('Policy Characteristics'!H:H,MATCH($C508,'Policy Characteristics'!$C:$C,0))),"",INDEX('Policy Characteristics'!H:H,MATCH($C508,'Policy Characteristics'!$C:$C,0)))</f>
        <v>0.01</v>
      </c>
      <c r="O508" s="340" t="str">
        <f>IF(ISBLANK(INDEX('Policy Characteristics'!I:I,MATCH($C508,'Policy Characteristics'!$C:$C,0))),"",INDEX('Policy Characteristics'!I:I,MATCH($C508,'Policy Characteristics'!$C:$C,0)))</f>
        <v>% of fuel shifted</v>
      </c>
      <c r="P508" s="340"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8" s="340" t="str">
        <f>IF(ISBLANK(INDEX('Policy Characteristics'!K:K,MATCH($C508,'Policy Characteristics'!$C:$C,0))),"",INDEX('Policy Characteristics'!K:K,MATCH($C508,'Policy Characteristics'!$C:$C,0)))</f>
        <v>industry-ag-main.html#fuel-switching</v>
      </c>
      <c r="R508" s="340" t="str">
        <f>IF(ISBLANK(INDEX('Policy Characteristics'!L:L,MATCH($C508,'Policy Characteristics'!$C:$C,0))),"",INDEX('Policy Characteristics'!L:L,MATCH($C508,'Policy Characteristics'!$C:$C,0)))</f>
        <v>industry-elec-and-hydrogen.html</v>
      </c>
    </row>
    <row r="509" spans="1:18" ht="30" x14ac:dyDescent="0.25">
      <c r="A509" s="340" t="str">
        <f>IF(ISBLANK(INDEX('Policy Characteristics'!A:A,MATCH($C509,'Policy Characteristics'!$C:$C,0))),"",INDEX('Policy Characteristics'!A:A,MATCH($C509,'Policy Characteristics'!$C:$C,0)))</f>
        <v>Industry</v>
      </c>
      <c r="B509" s="340" t="str">
        <f>IF(ISBLANK(INDEX('Policy Characteristics'!B:B,MATCH($C509,'Policy Characteristics'!$C:$C,0))),"",INDEX('Policy Characteristics'!B:B,MATCH($C509,'Policy Characteristics'!$C:$C,0)))</f>
        <v>Electrification + Hydrogen</v>
      </c>
      <c r="C509" s="344" t="str">
        <f t="shared" si="33"/>
        <v>Fraction of Industrial Fuel Use Shifted to Other Fuels</v>
      </c>
      <c r="D509" s="9" t="s">
        <v>3197</v>
      </c>
      <c r="E509" s="53" t="s">
        <v>2444</v>
      </c>
      <c r="F509" s="188" t="s">
        <v>3161</v>
      </c>
      <c r="G509" s="53" t="s">
        <v>3216</v>
      </c>
      <c r="H509" s="54">
        <v>1288</v>
      </c>
      <c r="I509" s="53" t="s">
        <v>45</v>
      </c>
      <c r="J509" s="342" t="str">
        <f>IF(ISBLANK(INDEX('Policy Characteristics'!D:D,MATCH($C509,'Policy Characteristics'!$C:$C,0))),"",INDEX('Policy Characteristics'!D:D,MATCH($C509,'Policy Characteristics'!$C:$C,0)))</f>
        <v>Electrification + Hydrogen</v>
      </c>
      <c r="K509" s="340" t="str">
        <f>IF(ISBLANK(INDEX('Policy Characteristics'!E:E,MATCH($C509,'Policy Characteristics'!$C:$C,0))),"",INDEX('Policy Characteristics'!E:E,MATCH($C509,'Policy Characteristics'!$C:$C,0)))</f>
        <v>indst fuel type shifting</v>
      </c>
      <c r="L509" s="362">
        <f>IF(ISBLANK(INDEX('Policy Characteristics'!F:F,MATCH($C509,'Policy Characteristics'!$C:$C,0))),"",INDEX('Policy Characteristics'!F:F,MATCH($C509,'Policy Characteristics'!$C:$C,0)))</f>
        <v>0</v>
      </c>
      <c r="M509" s="362">
        <f>IF(ISBLANK(INDEX('Policy Characteristics'!G:G,MATCH($C509,'Policy Characteristics'!$C:$C,0))),"",INDEX('Policy Characteristics'!G:G,MATCH($C509,'Policy Characteristics'!$C:$C,0)))</f>
        <v>1</v>
      </c>
      <c r="N509" s="362">
        <f>IF(ISBLANK(INDEX('Policy Characteristics'!H:H,MATCH($C509,'Policy Characteristics'!$C:$C,0))),"",INDEX('Policy Characteristics'!H:H,MATCH($C509,'Policy Characteristics'!$C:$C,0)))</f>
        <v>0.01</v>
      </c>
      <c r="O509" s="340" t="str">
        <f>IF(ISBLANK(INDEX('Policy Characteristics'!I:I,MATCH($C509,'Policy Characteristics'!$C:$C,0))),"",INDEX('Policy Characteristics'!I:I,MATCH($C509,'Policy Characteristics'!$C:$C,0)))</f>
        <v>% of fuel shifted</v>
      </c>
      <c r="P509" s="340"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9" s="340" t="str">
        <f>IF(ISBLANK(INDEX('Policy Characteristics'!K:K,MATCH($C509,'Policy Characteristics'!$C:$C,0))),"",INDEX('Policy Characteristics'!K:K,MATCH($C509,'Policy Characteristics'!$C:$C,0)))</f>
        <v>industry-ag-main.html#fuel-switching</v>
      </c>
      <c r="R509" s="340" t="str">
        <f>IF(ISBLANK(INDEX('Policy Characteristics'!L:L,MATCH($C509,'Policy Characteristics'!$C:$C,0))),"",INDEX('Policy Characteristics'!L:L,MATCH($C509,'Policy Characteristics'!$C:$C,0)))</f>
        <v>industry-elec-and-hydrogen.html</v>
      </c>
    </row>
    <row r="510" spans="1:18" ht="30" x14ac:dyDescent="0.25">
      <c r="A510" s="340" t="str">
        <f>IF(ISBLANK(INDEX('Policy Characteristics'!A:A,MATCH($C510,'Policy Characteristics'!$C:$C,0))),"",INDEX('Policy Characteristics'!A:A,MATCH($C510,'Policy Characteristics'!$C:$C,0)))</f>
        <v>Industry</v>
      </c>
      <c r="B510" s="340" t="str">
        <f>IF(ISBLANK(INDEX('Policy Characteristics'!B:B,MATCH($C510,'Policy Characteristics'!$C:$C,0))),"",INDEX('Policy Characteristics'!B:B,MATCH($C510,'Policy Characteristics'!$C:$C,0)))</f>
        <v>Electrification + Hydrogen</v>
      </c>
      <c r="C510" s="344" t="str">
        <f t="shared" ref="C510:C573" si="34">C$429</f>
        <v>Fraction of Industrial Fuel Use Shifted to Other Fuels</v>
      </c>
      <c r="D510" s="9" t="s">
        <v>3197</v>
      </c>
      <c r="E510" s="53" t="s">
        <v>2445</v>
      </c>
      <c r="F510" s="188" t="s">
        <v>3161</v>
      </c>
      <c r="G510" s="53" t="s">
        <v>3217</v>
      </c>
      <c r="H510" s="54">
        <v>1289</v>
      </c>
      <c r="I510" s="53" t="s">
        <v>46</v>
      </c>
      <c r="J510" s="342" t="str">
        <f>IF(ISBLANK(INDEX('Policy Characteristics'!D:D,MATCH($C510,'Policy Characteristics'!$C:$C,0))),"",INDEX('Policy Characteristics'!D:D,MATCH($C510,'Policy Characteristics'!$C:$C,0)))</f>
        <v>Electrification + Hydrogen</v>
      </c>
      <c r="K510" s="340" t="str">
        <f>IF(ISBLANK(INDEX('Policy Characteristics'!E:E,MATCH($C510,'Policy Characteristics'!$C:$C,0))),"",INDEX('Policy Characteristics'!E:E,MATCH($C510,'Policy Characteristics'!$C:$C,0)))</f>
        <v>indst fuel type shifting</v>
      </c>
      <c r="L510" s="362">
        <f>IF(ISBLANK(INDEX('Policy Characteristics'!F:F,MATCH($C510,'Policy Characteristics'!$C:$C,0))),"",INDEX('Policy Characteristics'!F:F,MATCH($C510,'Policy Characteristics'!$C:$C,0)))</f>
        <v>0</v>
      </c>
      <c r="M510" s="362">
        <f>IF(ISBLANK(INDEX('Policy Characteristics'!G:G,MATCH($C510,'Policy Characteristics'!$C:$C,0))),"",INDEX('Policy Characteristics'!G:G,MATCH($C510,'Policy Characteristics'!$C:$C,0)))</f>
        <v>1</v>
      </c>
      <c r="N510" s="362">
        <f>IF(ISBLANK(INDEX('Policy Characteristics'!H:H,MATCH($C510,'Policy Characteristics'!$C:$C,0))),"",INDEX('Policy Characteristics'!H:H,MATCH($C510,'Policy Characteristics'!$C:$C,0)))</f>
        <v>0.01</v>
      </c>
      <c r="O510" s="340" t="str">
        <f>IF(ISBLANK(INDEX('Policy Characteristics'!I:I,MATCH($C510,'Policy Characteristics'!$C:$C,0))),"",INDEX('Policy Characteristics'!I:I,MATCH($C510,'Policy Characteristics'!$C:$C,0)))</f>
        <v>% of fuel shifted</v>
      </c>
      <c r="P510" s="340"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0" s="340" t="str">
        <f>IF(ISBLANK(INDEX('Policy Characteristics'!K:K,MATCH($C510,'Policy Characteristics'!$C:$C,0))),"",INDEX('Policy Characteristics'!K:K,MATCH($C510,'Policy Characteristics'!$C:$C,0)))</f>
        <v>industry-ag-main.html#fuel-switching</v>
      </c>
      <c r="R510" s="340" t="str">
        <f>IF(ISBLANK(INDEX('Policy Characteristics'!L:L,MATCH($C510,'Policy Characteristics'!$C:$C,0))),"",INDEX('Policy Characteristics'!L:L,MATCH($C510,'Policy Characteristics'!$C:$C,0)))</f>
        <v>industry-elec-and-hydrogen.html</v>
      </c>
    </row>
    <row r="511" spans="1:18" ht="30" x14ac:dyDescent="0.25">
      <c r="A511" s="340" t="str">
        <f>IF(ISBLANK(INDEX('Policy Characteristics'!A:A,MATCH($C511,'Policy Characteristics'!$C:$C,0))),"",INDEX('Policy Characteristics'!A:A,MATCH($C511,'Policy Characteristics'!$C:$C,0)))</f>
        <v>Industry</v>
      </c>
      <c r="B511" s="340" t="str">
        <f>IF(ISBLANK(INDEX('Policy Characteristics'!B:B,MATCH($C511,'Policy Characteristics'!$C:$C,0))),"",INDEX('Policy Characteristics'!B:B,MATCH($C511,'Policy Characteristics'!$C:$C,0)))</f>
        <v>Electrification + Hydrogen</v>
      </c>
      <c r="C511" s="344" t="str">
        <f t="shared" si="34"/>
        <v>Fraction of Industrial Fuel Use Shifted to Other Fuels</v>
      </c>
      <c r="D511" s="9" t="s">
        <v>3197</v>
      </c>
      <c r="E511" s="53" t="s">
        <v>2446</v>
      </c>
      <c r="F511" s="188" t="s">
        <v>3161</v>
      </c>
      <c r="G511" s="53" t="s">
        <v>3218</v>
      </c>
      <c r="H511" s="54">
        <v>1290</v>
      </c>
      <c r="I511" s="53" t="s">
        <v>46</v>
      </c>
      <c r="J511" s="342" t="str">
        <f>IF(ISBLANK(INDEX('Policy Characteristics'!D:D,MATCH($C511,'Policy Characteristics'!$C:$C,0))),"",INDEX('Policy Characteristics'!D:D,MATCH($C511,'Policy Characteristics'!$C:$C,0)))</f>
        <v>Electrification + Hydrogen</v>
      </c>
      <c r="K511" s="340" t="str">
        <f>IF(ISBLANK(INDEX('Policy Characteristics'!E:E,MATCH($C511,'Policy Characteristics'!$C:$C,0))),"",INDEX('Policy Characteristics'!E:E,MATCH($C511,'Policy Characteristics'!$C:$C,0)))</f>
        <v>indst fuel type shifting</v>
      </c>
      <c r="L511" s="362">
        <f>IF(ISBLANK(INDEX('Policy Characteristics'!F:F,MATCH($C511,'Policy Characteristics'!$C:$C,0))),"",INDEX('Policy Characteristics'!F:F,MATCH($C511,'Policy Characteristics'!$C:$C,0)))</f>
        <v>0</v>
      </c>
      <c r="M511" s="362">
        <f>IF(ISBLANK(INDEX('Policy Characteristics'!G:G,MATCH($C511,'Policy Characteristics'!$C:$C,0))),"",INDEX('Policy Characteristics'!G:G,MATCH($C511,'Policy Characteristics'!$C:$C,0)))</f>
        <v>1</v>
      </c>
      <c r="N511" s="362">
        <f>IF(ISBLANK(INDEX('Policy Characteristics'!H:H,MATCH($C511,'Policy Characteristics'!$C:$C,0))),"",INDEX('Policy Characteristics'!H:H,MATCH($C511,'Policy Characteristics'!$C:$C,0)))</f>
        <v>0.01</v>
      </c>
      <c r="O511" s="340" t="str">
        <f>IF(ISBLANK(INDEX('Policy Characteristics'!I:I,MATCH($C511,'Policy Characteristics'!$C:$C,0))),"",INDEX('Policy Characteristics'!I:I,MATCH($C511,'Policy Characteristics'!$C:$C,0)))</f>
        <v>% of fuel shifted</v>
      </c>
      <c r="P511" s="340"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1" s="340" t="str">
        <f>IF(ISBLANK(INDEX('Policy Characteristics'!K:K,MATCH($C511,'Policy Characteristics'!$C:$C,0))),"",INDEX('Policy Characteristics'!K:K,MATCH($C511,'Policy Characteristics'!$C:$C,0)))</f>
        <v>industry-ag-main.html#fuel-switching</v>
      </c>
      <c r="R511" s="340" t="str">
        <f>IF(ISBLANK(INDEX('Policy Characteristics'!L:L,MATCH($C511,'Policy Characteristics'!$C:$C,0))),"",INDEX('Policy Characteristics'!L:L,MATCH($C511,'Policy Characteristics'!$C:$C,0)))</f>
        <v>industry-elec-and-hydrogen.html</v>
      </c>
    </row>
    <row r="512" spans="1:18" ht="30" x14ac:dyDescent="0.25">
      <c r="A512" s="340" t="str">
        <f>IF(ISBLANK(INDEX('Policy Characteristics'!A:A,MATCH($C512,'Policy Characteristics'!$C:$C,0))),"",INDEX('Policy Characteristics'!A:A,MATCH($C512,'Policy Characteristics'!$C:$C,0)))</f>
        <v>Industry</v>
      </c>
      <c r="B512" s="340" t="str">
        <f>IF(ISBLANK(INDEX('Policy Characteristics'!B:B,MATCH($C512,'Policy Characteristics'!$C:$C,0))),"",INDEX('Policy Characteristics'!B:B,MATCH($C512,'Policy Characteristics'!$C:$C,0)))</f>
        <v>Electrification + Hydrogen</v>
      </c>
      <c r="C512" s="344" t="str">
        <f t="shared" si="34"/>
        <v>Fraction of Industrial Fuel Use Shifted to Other Fuels</v>
      </c>
      <c r="D512" s="9" t="s">
        <v>3197</v>
      </c>
      <c r="E512" s="53" t="s">
        <v>2447</v>
      </c>
      <c r="F512" s="188" t="s">
        <v>3161</v>
      </c>
      <c r="G512" s="53" t="s">
        <v>3219</v>
      </c>
      <c r="H512" s="54">
        <v>1291</v>
      </c>
      <c r="I512" s="53" t="s">
        <v>46</v>
      </c>
      <c r="J512" s="342" t="str">
        <f>IF(ISBLANK(INDEX('Policy Characteristics'!D:D,MATCH($C512,'Policy Characteristics'!$C:$C,0))),"",INDEX('Policy Characteristics'!D:D,MATCH($C512,'Policy Characteristics'!$C:$C,0)))</f>
        <v>Electrification + Hydrogen</v>
      </c>
      <c r="K512" s="340" t="str">
        <f>IF(ISBLANK(INDEX('Policy Characteristics'!E:E,MATCH($C512,'Policy Characteristics'!$C:$C,0))),"",INDEX('Policy Characteristics'!E:E,MATCH($C512,'Policy Characteristics'!$C:$C,0)))</f>
        <v>indst fuel type shifting</v>
      </c>
      <c r="L512" s="362">
        <f>IF(ISBLANK(INDEX('Policy Characteristics'!F:F,MATCH($C512,'Policy Characteristics'!$C:$C,0))),"",INDEX('Policy Characteristics'!F:F,MATCH($C512,'Policy Characteristics'!$C:$C,0)))</f>
        <v>0</v>
      </c>
      <c r="M512" s="362">
        <f>IF(ISBLANK(INDEX('Policy Characteristics'!G:G,MATCH($C512,'Policy Characteristics'!$C:$C,0))),"",INDEX('Policy Characteristics'!G:G,MATCH($C512,'Policy Characteristics'!$C:$C,0)))</f>
        <v>1</v>
      </c>
      <c r="N512" s="362">
        <f>IF(ISBLANK(INDEX('Policy Characteristics'!H:H,MATCH($C512,'Policy Characteristics'!$C:$C,0))),"",INDEX('Policy Characteristics'!H:H,MATCH($C512,'Policy Characteristics'!$C:$C,0)))</f>
        <v>0.01</v>
      </c>
      <c r="O512" s="340" t="str">
        <f>IF(ISBLANK(INDEX('Policy Characteristics'!I:I,MATCH($C512,'Policy Characteristics'!$C:$C,0))),"",INDEX('Policy Characteristics'!I:I,MATCH($C512,'Policy Characteristics'!$C:$C,0)))</f>
        <v>% of fuel shifted</v>
      </c>
      <c r="P512" s="340"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2" s="340" t="str">
        <f>IF(ISBLANK(INDEX('Policy Characteristics'!K:K,MATCH($C512,'Policy Characteristics'!$C:$C,0))),"",INDEX('Policy Characteristics'!K:K,MATCH($C512,'Policy Characteristics'!$C:$C,0)))</f>
        <v>industry-ag-main.html#fuel-switching</v>
      </c>
      <c r="R512" s="340" t="str">
        <f>IF(ISBLANK(INDEX('Policy Characteristics'!L:L,MATCH($C512,'Policy Characteristics'!$C:$C,0))),"",INDEX('Policy Characteristics'!L:L,MATCH($C512,'Policy Characteristics'!$C:$C,0)))</f>
        <v>industry-elec-and-hydrogen.html</v>
      </c>
    </row>
    <row r="513" spans="1:18" ht="30" x14ac:dyDescent="0.25">
      <c r="A513" s="340" t="str">
        <f>IF(ISBLANK(INDEX('Policy Characteristics'!A:A,MATCH($C513,'Policy Characteristics'!$C:$C,0))),"",INDEX('Policy Characteristics'!A:A,MATCH($C513,'Policy Characteristics'!$C:$C,0)))</f>
        <v>Industry</v>
      </c>
      <c r="B513" s="340" t="str">
        <f>IF(ISBLANK(INDEX('Policy Characteristics'!B:B,MATCH($C513,'Policy Characteristics'!$C:$C,0))),"",INDEX('Policy Characteristics'!B:B,MATCH($C513,'Policy Characteristics'!$C:$C,0)))</f>
        <v>Electrification + Hydrogen</v>
      </c>
      <c r="C513" s="344" t="str">
        <f t="shared" si="34"/>
        <v>Fraction of Industrial Fuel Use Shifted to Other Fuels</v>
      </c>
      <c r="D513" s="9" t="s">
        <v>3197</v>
      </c>
      <c r="E513" s="53" t="s">
        <v>2448</v>
      </c>
      <c r="F513" s="188" t="s">
        <v>3161</v>
      </c>
      <c r="G513" s="53" t="s">
        <v>3220</v>
      </c>
      <c r="H513" s="54">
        <v>1292</v>
      </c>
      <c r="I513" s="53" t="s">
        <v>46</v>
      </c>
      <c r="J513" s="342" t="str">
        <f>IF(ISBLANK(INDEX('Policy Characteristics'!D:D,MATCH($C513,'Policy Characteristics'!$C:$C,0))),"",INDEX('Policy Characteristics'!D:D,MATCH($C513,'Policy Characteristics'!$C:$C,0)))</f>
        <v>Electrification + Hydrogen</v>
      </c>
      <c r="K513" s="340" t="str">
        <f>IF(ISBLANK(INDEX('Policy Characteristics'!E:E,MATCH($C513,'Policy Characteristics'!$C:$C,0))),"",INDEX('Policy Characteristics'!E:E,MATCH($C513,'Policy Characteristics'!$C:$C,0)))</f>
        <v>indst fuel type shifting</v>
      </c>
      <c r="L513" s="362">
        <f>IF(ISBLANK(INDEX('Policy Characteristics'!F:F,MATCH($C513,'Policy Characteristics'!$C:$C,0))),"",INDEX('Policy Characteristics'!F:F,MATCH($C513,'Policy Characteristics'!$C:$C,0)))</f>
        <v>0</v>
      </c>
      <c r="M513" s="362">
        <f>IF(ISBLANK(INDEX('Policy Characteristics'!G:G,MATCH($C513,'Policy Characteristics'!$C:$C,0))),"",INDEX('Policy Characteristics'!G:G,MATCH($C513,'Policy Characteristics'!$C:$C,0)))</f>
        <v>1</v>
      </c>
      <c r="N513" s="362">
        <f>IF(ISBLANK(INDEX('Policy Characteristics'!H:H,MATCH($C513,'Policy Characteristics'!$C:$C,0))),"",INDEX('Policy Characteristics'!H:H,MATCH($C513,'Policy Characteristics'!$C:$C,0)))</f>
        <v>0.01</v>
      </c>
      <c r="O513" s="340" t="str">
        <f>IF(ISBLANK(INDEX('Policy Characteristics'!I:I,MATCH($C513,'Policy Characteristics'!$C:$C,0))),"",INDEX('Policy Characteristics'!I:I,MATCH($C513,'Policy Characteristics'!$C:$C,0)))</f>
        <v>% of fuel shifted</v>
      </c>
      <c r="P513" s="340"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3" s="340" t="str">
        <f>IF(ISBLANK(INDEX('Policy Characteristics'!K:K,MATCH($C513,'Policy Characteristics'!$C:$C,0))),"",INDEX('Policy Characteristics'!K:K,MATCH($C513,'Policy Characteristics'!$C:$C,0)))</f>
        <v>industry-ag-main.html#fuel-switching</v>
      </c>
      <c r="R513" s="340" t="str">
        <f>IF(ISBLANK(INDEX('Policy Characteristics'!L:L,MATCH($C513,'Policy Characteristics'!$C:$C,0))),"",INDEX('Policy Characteristics'!L:L,MATCH($C513,'Policy Characteristics'!$C:$C,0)))</f>
        <v>industry-elec-and-hydrogen.html</v>
      </c>
    </row>
    <row r="514" spans="1:18" ht="30" x14ac:dyDescent="0.25">
      <c r="A514" s="340" t="str">
        <f>IF(ISBLANK(INDEX('Policy Characteristics'!A:A,MATCH($C514,'Policy Characteristics'!$C:$C,0))),"",INDEX('Policy Characteristics'!A:A,MATCH($C514,'Policy Characteristics'!$C:$C,0)))</f>
        <v>Industry</v>
      </c>
      <c r="B514" s="340" t="str">
        <f>IF(ISBLANK(INDEX('Policy Characteristics'!B:B,MATCH($C514,'Policy Characteristics'!$C:$C,0))),"",INDEX('Policy Characteristics'!B:B,MATCH($C514,'Policy Characteristics'!$C:$C,0)))</f>
        <v>Electrification + Hydrogen</v>
      </c>
      <c r="C514" s="344" t="str">
        <f t="shared" si="34"/>
        <v>Fraction of Industrial Fuel Use Shifted to Other Fuels</v>
      </c>
      <c r="D514" s="9" t="s">
        <v>3197</v>
      </c>
      <c r="E514" s="53" t="s">
        <v>2449</v>
      </c>
      <c r="F514" s="188" t="s">
        <v>3161</v>
      </c>
      <c r="G514" s="53" t="s">
        <v>3221</v>
      </c>
      <c r="H514" s="54">
        <v>1293</v>
      </c>
      <c r="I514" s="53" t="s">
        <v>46</v>
      </c>
      <c r="J514" s="342" t="str">
        <f>IF(ISBLANK(INDEX('Policy Characteristics'!D:D,MATCH($C514,'Policy Characteristics'!$C:$C,0))),"",INDEX('Policy Characteristics'!D:D,MATCH($C514,'Policy Characteristics'!$C:$C,0)))</f>
        <v>Electrification + Hydrogen</v>
      </c>
      <c r="K514" s="340" t="str">
        <f>IF(ISBLANK(INDEX('Policy Characteristics'!E:E,MATCH($C514,'Policy Characteristics'!$C:$C,0))),"",INDEX('Policy Characteristics'!E:E,MATCH($C514,'Policy Characteristics'!$C:$C,0)))</f>
        <v>indst fuel type shifting</v>
      </c>
      <c r="L514" s="362">
        <f>IF(ISBLANK(INDEX('Policy Characteristics'!F:F,MATCH($C514,'Policy Characteristics'!$C:$C,0))),"",INDEX('Policy Characteristics'!F:F,MATCH($C514,'Policy Characteristics'!$C:$C,0)))</f>
        <v>0</v>
      </c>
      <c r="M514" s="362">
        <f>IF(ISBLANK(INDEX('Policy Characteristics'!G:G,MATCH($C514,'Policy Characteristics'!$C:$C,0))),"",INDEX('Policy Characteristics'!G:G,MATCH($C514,'Policy Characteristics'!$C:$C,0)))</f>
        <v>1</v>
      </c>
      <c r="N514" s="362">
        <f>IF(ISBLANK(INDEX('Policy Characteristics'!H:H,MATCH($C514,'Policy Characteristics'!$C:$C,0))),"",INDEX('Policy Characteristics'!H:H,MATCH($C514,'Policy Characteristics'!$C:$C,0)))</f>
        <v>0.01</v>
      </c>
      <c r="O514" s="340" t="str">
        <f>IF(ISBLANK(INDEX('Policy Characteristics'!I:I,MATCH($C514,'Policy Characteristics'!$C:$C,0))),"",INDEX('Policy Characteristics'!I:I,MATCH($C514,'Policy Characteristics'!$C:$C,0)))</f>
        <v>% of fuel shifted</v>
      </c>
      <c r="P514" s="340"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4" s="340" t="str">
        <f>IF(ISBLANK(INDEX('Policy Characteristics'!K:K,MATCH($C514,'Policy Characteristics'!$C:$C,0))),"",INDEX('Policy Characteristics'!K:K,MATCH($C514,'Policy Characteristics'!$C:$C,0)))</f>
        <v>industry-ag-main.html#fuel-switching</v>
      </c>
      <c r="R514" s="340" t="str">
        <f>IF(ISBLANK(INDEX('Policy Characteristics'!L:L,MATCH($C514,'Policy Characteristics'!$C:$C,0))),"",INDEX('Policy Characteristics'!L:L,MATCH($C514,'Policy Characteristics'!$C:$C,0)))</f>
        <v>industry-elec-and-hydrogen.html</v>
      </c>
    </row>
    <row r="515" spans="1:18" ht="30" x14ac:dyDescent="0.25">
      <c r="A515" s="340" t="str">
        <f>IF(ISBLANK(INDEX('Policy Characteristics'!A:A,MATCH($C515,'Policy Characteristics'!$C:$C,0))),"",INDEX('Policy Characteristics'!A:A,MATCH($C515,'Policy Characteristics'!$C:$C,0)))</f>
        <v>Industry</v>
      </c>
      <c r="B515" s="340" t="str">
        <f>IF(ISBLANK(INDEX('Policy Characteristics'!B:B,MATCH($C515,'Policy Characteristics'!$C:$C,0))),"",INDEX('Policy Characteristics'!B:B,MATCH($C515,'Policy Characteristics'!$C:$C,0)))</f>
        <v>Electrification + Hydrogen</v>
      </c>
      <c r="C515" s="344" t="str">
        <f t="shared" si="34"/>
        <v>Fraction of Industrial Fuel Use Shifted to Other Fuels</v>
      </c>
      <c r="D515" s="9" t="s">
        <v>3197</v>
      </c>
      <c r="E515" s="53" t="s">
        <v>2798</v>
      </c>
      <c r="F515" s="188" t="s">
        <v>3161</v>
      </c>
      <c r="G515" s="53" t="s">
        <v>3222</v>
      </c>
      <c r="H515" s="54">
        <v>1294</v>
      </c>
      <c r="I515" s="53" t="s">
        <v>46</v>
      </c>
      <c r="J515" s="342" t="str">
        <f>IF(ISBLANK(INDEX('Policy Characteristics'!D:D,MATCH($C515,'Policy Characteristics'!$C:$C,0))),"",INDEX('Policy Characteristics'!D:D,MATCH($C515,'Policy Characteristics'!$C:$C,0)))</f>
        <v>Electrification + Hydrogen</v>
      </c>
      <c r="K515" s="340" t="str">
        <f>IF(ISBLANK(INDEX('Policy Characteristics'!E:E,MATCH($C515,'Policy Characteristics'!$C:$C,0))),"",INDEX('Policy Characteristics'!E:E,MATCH($C515,'Policy Characteristics'!$C:$C,0)))</f>
        <v>indst fuel type shifting</v>
      </c>
      <c r="L515" s="362">
        <f>IF(ISBLANK(INDEX('Policy Characteristics'!F:F,MATCH($C515,'Policy Characteristics'!$C:$C,0))),"",INDEX('Policy Characteristics'!F:F,MATCH($C515,'Policy Characteristics'!$C:$C,0)))</f>
        <v>0</v>
      </c>
      <c r="M515" s="362">
        <f>IF(ISBLANK(INDEX('Policy Characteristics'!G:G,MATCH($C515,'Policy Characteristics'!$C:$C,0))),"",INDEX('Policy Characteristics'!G:G,MATCH($C515,'Policy Characteristics'!$C:$C,0)))</f>
        <v>1</v>
      </c>
      <c r="N515" s="362">
        <f>IF(ISBLANK(INDEX('Policy Characteristics'!H:H,MATCH($C515,'Policy Characteristics'!$C:$C,0))),"",INDEX('Policy Characteristics'!H:H,MATCH($C515,'Policy Characteristics'!$C:$C,0)))</f>
        <v>0.01</v>
      </c>
      <c r="O515" s="340" t="str">
        <f>IF(ISBLANK(INDEX('Policy Characteristics'!I:I,MATCH($C515,'Policy Characteristics'!$C:$C,0))),"",INDEX('Policy Characteristics'!I:I,MATCH($C515,'Policy Characteristics'!$C:$C,0)))</f>
        <v>% of fuel shifted</v>
      </c>
      <c r="P515" s="340"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5" s="340" t="str">
        <f>IF(ISBLANK(INDEX('Policy Characteristics'!K:K,MATCH($C515,'Policy Characteristics'!$C:$C,0))),"",INDEX('Policy Characteristics'!K:K,MATCH($C515,'Policy Characteristics'!$C:$C,0)))</f>
        <v>industry-ag-main.html#fuel-switching</v>
      </c>
      <c r="R515" s="340" t="str">
        <f>IF(ISBLANK(INDEX('Policy Characteristics'!L:L,MATCH($C515,'Policy Characteristics'!$C:$C,0))),"",INDEX('Policy Characteristics'!L:L,MATCH($C515,'Policy Characteristics'!$C:$C,0)))</f>
        <v>industry-elec-and-hydrogen.html</v>
      </c>
    </row>
    <row r="516" spans="1:18" ht="30" x14ac:dyDescent="0.25">
      <c r="A516" s="340" t="str">
        <f>IF(ISBLANK(INDEX('Policy Characteristics'!A:A,MATCH($C516,'Policy Characteristics'!$C:$C,0))),"",INDEX('Policy Characteristics'!A:A,MATCH($C516,'Policy Characteristics'!$C:$C,0)))</f>
        <v>Industry</v>
      </c>
      <c r="B516" s="340" t="str">
        <f>IF(ISBLANK(INDEX('Policy Characteristics'!B:B,MATCH($C516,'Policy Characteristics'!$C:$C,0))),"",INDEX('Policy Characteristics'!B:B,MATCH($C516,'Policy Characteristics'!$C:$C,0)))</f>
        <v>Electrification + Hydrogen</v>
      </c>
      <c r="C516" s="344" t="str">
        <f t="shared" si="34"/>
        <v>Fraction of Industrial Fuel Use Shifted to Other Fuels</v>
      </c>
      <c r="D516" s="9" t="s">
        <v>3197</v>
      </c>
      <c r="E516" s="53" t="s">
        <v>2799</v>
      </c>
      <c r="F516" s="188" t="s">
        <v>3161</v>
      </c>
      <c r="G516" s="53" t="s">
        <v>3223</v>
      </c>
      <c r="H516" s="54">
        <v>1295</v>
      </c>
      <c r="I516" s="53" t="s">
        <v>46</v>
      </c>
      <c r="J516" s="342" t="str">
        <f>IF(ISBLANK(INDEX('Policy Characteristics'!D:D,MATCH($C516,'Policy Characteristics'!$C:$C,0))),"",INDEX('Policy Characteristics'!D:D,MATCH($C516,'Policy Characteristics'!$C:$C,0)))</f>
        <v>Electrification + Hydrogen</v>
      </c>
      <c r="K516" s="340" t="str">
        <f>IF(ISBLANK(INDEX('Policy Characteristics'!E:E,MATCH($C516,'Policy Characteristics'!$C:$C,0))),"",INDEX('Policy Characteristics'!E:E,MATCH($C516,'Policy Characteristics'!$C:$C,0)))</f>
        <v>indst fuel type shifting</v>
      </c>
      <c r="L516" s="362">
        <f>IF(ISBLANK(INDEX('Policy Characteristics'!F:F,MATCH($C516,'Policy Characteristics'!$C:$C,0))),"",INDEX('Policy Characteristics'!F:F,MATCH($C516,'Policy Characteristics'!$C:$C,0)))</f>
        <v>0</v>
      </c>
      <c r="M516" s="362">
        <f>IF(ISBLANK(INDEX('Policy Characteristics'!G:G,MATCH($C516,'Policy Characteristics'!$C:$C,0))),"",INDEX('Policy Characteristics'!G:G,MATCH($C516,'Policy Characteristics'!$C:$C,0)))</f>
        <v>1</v>
      </c>
      <c r="N516" s="362">
        <f>IF(ISBLANK(INDEX('Policy Characteristics'!H:H,MATCH($C516,'Policy Characteristics'!$C:$C,0))),"",INDEX('Policy Characteristics'!H:H,MATCH($C516,'Policy Characteristics'!$C:$C,0)))</f>
        <v>0.01</v>
      </c>
      <c r="O516" s="340" t="str">
        <f>IF(ISBLANK(INDEX('Policy Characteristics'!I:I,MATCH($C516,'Policy Characteristics'!$C:$C,0))),"",INDEX('Policy Characteristics'!I:I,MATCH($C516,'Policy Characteristics'!$C:$C,0)))</f>
        <v>% of fuel shifted</v>
      </c>
      <c r="P516" s="340"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6" s="340" t="str">
        <f>IF(ISBLANK(INDEX('Policy Characteristics'!K:K,MATCH($C516,'Policy Characteristics'!$C:$C,0))),"",INDEX('Policy Characteristics'!K:K,MATCH($C516,'Policy Characteristics'!$C:$C,0)))</f>
        <v>industry-ag-main.html#fuel-switching</v>
      </c>
      <c r="R516" s="340" t="str">
        <f>IF(ISBLANK(INDEX('Policy Characteristics'!L:L,MATCH($C516,'Policy Characteristics'!$C:$C,0))),"",INDEX('Policy Characteristics'!L:L,MATCH($C516,'Policy Characteristics'!$C:$C,0)))</f>
        <v>industry-elec-and-hydrogen.html</v>
      </c>
    </row>
    <row r="517" spans="1:18" ht="30" x14ac:dyDescent="0.25">
      <c r="A517" s="340" t="str">
        <f>IF(ISBLANK(INDEX('Policy Characteristics'!A:A,MATCH($C517,'Policy Characteristics'!$C:$C,0))),"",INDEX('Policy Characteristics'!A:A,MATCH($C517,'Policy Characteristics'!$C:$C,0)))</f>
        <v>Industry</v>
      </c>
      <c r="B517" s="340" t="str">
        <f>IF(ISBLANK(INDEX('Policy Characteristics'!B:B,MATCH($C517,'Policy Characteristics'!$C:$C,0))),"",INDEX('Policy Characteristics'!B:B,MATCH($C517,'Policy Characteristics'!$C:$C,0)))</f>
        <v>Electrification + Hydrogen</v>
      </c>
      <c r="C517" s="344" t="str">
        <f t="shared" si="34"/>
        <v>Fraction of Industrial Fuel Use Shifted to Other Fuels</v>
      </c>
      <c r="D517" s="9" t="s">
        <v>3197</v>
      </c>
      <c r="E517" s="53" t="s">
        <v>2800</v>
      </c>
      <c r="F517" s="188" t="s">
        <v>3161</v>
      </c>
      <c r="G517" s="53" t="s">
        <v>3224</v>
      </c>
      <c r="H517" s="54">
        <v>1296</v>
      </c>
      <c r="I517" s="53" t="s">
        <v>46</v>
      </c>
      <c r="J517" s="342" t="str">
        <f>IF(ISBLANK(INDEX('Policy Characteristics'!D:D,MATCH($C517,'Policy Characteristics'!$C:$C,0))),"",INDEX('Policy Characteristics'!D:D,MATCH($C517,'Policy Characteristics'!$C:$C,0)))</f>
        <v>Electrification + Hydrogen</v>
      </c>
      <c r="K517" s="340" t="str">
        <f>IF(ISBLANK(INDEX('Policy Characteristics'!E:E,MATCH($C517,'Policy Characteristics'!$C:$C,0))),"",INDEX('Policy Characteristics'!E:E,MATCH($C517,'Policy Characteristics'!$C:$C,0)))</f>
        <v>indst fuel type shifting</v>
      </c>
      <c r="L517" s="362">
        <f>IF(ISBLANK(INDEX('Policy Characteristics'!F:F,MATCH($C517,'Policy Characteristics'!$C:$C,0))),"",INDEX('Policy Characteristics'!F:F,MATCH($C517,'Policy Characteristics'!$C:$C,0)))</f>
        <v>0</v>
      </c>
      <c r="M517" s="362">
        <f>IF(ISBLANK(INDEX('Policy Characteristics'!G:G,MATCH($C517,'Policy Characteristics'!$C:$C,0))),"",INDEX('Policy Characteristics'!G:G,MATCH($C517,'Policy Characteristics'!$C:$C,0)))</f>
        <v>1</v>
      </c>
      <c r="N517" s="362">
        <f>IF(ISBLANK(INDEX('Policy Characteristics'!H:H,MATCH($C517,'Policy Characteristics'!$C:$C,0))),"",INDEX('Policy Characteristics'!H:H,MATCH($C517,'Policy Characteristics'!$C:$C,0)))</f>
        <v>0.01</v>
      </c>
      <c r="O517" s="340" t="str">
        <f>IF(ISBLANK(INDEX('Policy Characteristics'!I:I,MATCH($C517,'Policy Characteristics'!$C:$C,0))),"",INDEX('Policy Characteristics'!I:I,MATCH($C517,'Policy Characteristics'!$C:$C,0)))</f>
        <v>% of fuel shifted</v>
      </c>
      <c r="P517" s="340"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7" s="340" t="str">
        <f>IF(ISBLANK(INDEX('Policy Characteristics'!K:K,MATCH($C517,'Policy Characteristics'!$C:$C,0))),"",INDEX('Policy Characteristics'!K:K,MATCH($C517,'Policy Characteristics'!$C:$C,0)))</f>
        <v>industry-ag-main.html#fuel-switching</v>
      </c>
      <c r="R517" s="340" t="str">
        <f>IF(ISBLANK(INDEX('Policy Characteristics'!L:L,MATCH($C517,'Policy Characteristics'!$C:$C,0))),"",INDEX('Policy Characteristics'!L:L,MATCH($C517,'Policy Characteristics'!$C:$C,0)))</f>
        <v>industry-elec-and-hydrogen.html</v>
      </c>
    </row>
    <row r="518" spans="1:18" ht="30" x14ac:dyDescent="0.25">
      <c r="A518" s="340" t="str">
        <f>IF(ISBLANK(INDEX('Policy Characteristics'!A:A,MATCH($C518,'Policy Characteristics'!$C:$C,0))),"",INDEX('Policy Characteristics'!A:A,MATCH($C518,'Policy Characteristics'!$C:$C,0)))</f>
        <v>Industry</v>
      </c>
      <c r="B518" s="340" t="str">
        <f>IF(ISBLANK(INDEX('Policy Characteristics'!B:B,MATCH($C518,'Policy Characteristics'!$C:$C,0))),"",INDEX('Policy Characteristics'!B:B,MATCH($C518,'Policy Characteristics'!$C:$C,0)))</f>
        <v>Electrification + Hydrogen</v>
      </c>
      <c r="C518" s="344" t="str">
        <f t="shared" si="34"/>
        <v>Fraction of Industrial Fuel Use Shifted to Other Fuels</v>
      </c>
      <c r="D518" s="9" t="s">
        <v>3197</v>
      </c>
      <c r="E518" s="53" t="s">
        <v>2797</v>
      </c>
      <c r="F518" s="188" t="s">
        <v>3161</v>
      </c>
      <c r="G518" s="53" t="s">
        <v>3225</v>
      </c>
      <c r="H518" s="54">
        <v>1297</v>
      </c>
      <c r="I518" s="53" t="s">
        <v>45</v>
      </c>
      <c r="J518" s="342" t="str">
        <f>IF(ISBLANK(INDEX('Policy Characteristics'!D:D,MATCH($C518,'Policy Characteristics'!$C:$C,0))),"",INDEX('Policy Characteristics'!D:D,MATCH($C518,'Policy Characteristics'!$C:$C,0)))</f>
        <v>Electrification + Hydrogen</v>
      </c>
      <c r="K518" s="340" t="str">
        <f>IF(ISBLANK(INDEX('Policy Characteristics'!E:E,MATCH($C518,'Policy Characteristics'!$C:$C,0))),"",INDEX('Policy Characteristics'!E:E,MATCH($C518,'Policy Characteristics'!$C:$C,0)))</f>
        <v>indst fuel type shifting</v>
      </c>
      <c r="L518" s="362">
        <f>IF(ISBLANK(INDEX('Policy Characteristics'!F:F,MATCH($C518,'Policy Characteristics'!$C:$C,0))),"",INDEX('Policy Characteristics'!F:F,MATCH($C518,'Policy Characteristics'!$C:$C,0)))</f>
        <v>0</v>
      </c>
      <c r="M518" s="362">
        <f>IF(ISBLANK(INDEX('Policy Characteristics'!G:G,MATCH($C518,'Policy Characteristics'!$C:$C,0))),"",INDEX('Policy Characteristics'!G:G,MATCH($C518,'Policy Characteristics'!$C:$C,0)))</f>
        <v>1</v>
      </c>
      <c r="N518" s="362">
        <f>IF(ISBLANK(INDEX('Policy Characteristics'!H:H,MATCH($C518,'Policy Characteristics'!$C:$C,0))),"",INDEX('Policy Characteristics'!H:H,MATCH($C518,'Policy Characteristics'!$C:$C,0)))</f>
        <v>0.01</v>
      </c>
      <c r="O518" s="340" t="str">
        <f>IF(ISBLANK(INDEX('Policy Characteristics'!I:I,MATCH($C518,'Policy Characteristics'!$C:$C,0))),"",INDEX('Policy Characteristics'!I:I,MATCH($C518,'Policy Characteristics'!$C:$C,0)))</f>
        <v>% of fuel shifted</v>
      </c>
      <c r="P518" s="340"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8" s="340" t="str">
        <f>IF(ISBLANK(INDEX('Policy Characteristics'!K:K,MATCH($C518,'Policy Characteristics'!$C:$C,0))),"",INDEX('Policy Characteristics'!K:K,MATCH($C518,'Policy Characteristics'!$C:$C,0)))</f>
        <v>industry-ag-main.html#fuel-switching</v>
      </c>
      <c r="R518" s="340" t="str">
        <f>IF(ISBLANK(INDEX('Policy Characteristics'!L:L,MATCH($C518,'Policy Characteristics'!$C:$C,0))),"",INDEX('Policy Characteristics'!L:L,MATCH($C518,'Policy Characteristics'!$C:$C,0)))</f>
        <v>industry-elec-and-hydrogen.html</v>
      </c>
    </row>
    <row r="519" spans="1:18" x14ac:dyDescent="0.25">
      <c r="A519" s="340" t="str">
        <f>IF(ISBLANK(INDEX('Policy Characteristics'!A:A,MATCH($C519,'Policy Characteristics'!$C:$C,0))),"",INDEX('Policy Characteristics'!A:A,MATCH($C519,'Policy Characteristics'!$C:$C,0)))</f>
        <v>Industry</v>
      </c>
      <c r="B519" s="340" t="str">
        <f>IF(ISBLANK(INDEX('Policy Characteristics'!B:B,MATCH($C519,'Policy Characteristics'!$C:$C,0))),"",INDEX('Policy Characteristics'!B:B,MATCH($C519,'Policy Characteristics'!$C:$C,0)))</f>
        <v>Electrification + Hydrogen</v>
      </c>
      <c r="C519" s="344" t="str">
        <f t="shared" si="34"/>
        <v>Fraction of Industrial Fuel Use Shifted to Other Fuels</v>
      </c>
      <c r="D519" s="9" t="s">
        <v>3198</v>
      </c>
      <c r="E519" s="53" t="s">
        <v>2444</v>
      </c>
      <c r="F519" s="188" t="s">
        <v>2658</v>
      </c>
      <c r="G519" s="53" t="s">
        <v>3216</v>
      </c>
      <c r="H519" s="54">
        <v>1298</v>
      </c>
      <c r="I519" s="53" t="s">
        <v>45</v>
      </c>
      <c r="J519" s="342" t="str">
        <f>IF(ISBLANK(INDEX('Policy Characteristics'!D:D,MATCH($C519,'Policy Characteristics'!$C:$C,0))),"",INDEX('Policy Characteristics'!D:D,MATCH($C519,'Policy Characteristics'!$C:$C,0)))</f>
        <v>Electrification + Hydrogen</v>
      </c>
      <c r="K519" s="340" t="str">
        <f>IF(ISBLANK(INDEX('Policy Characteristics'!E:E,MATCH($C519,'Policy Characteristics'!$C:$C,0))),"",INDEX('Policy Characteristics'!E:E,MATCH($C519,'Policy Characteristics'!$C:$C,0)))</f>
        <v>indst fuel type shifting</v>
      </c>
      <c r="L519" s="362">
        <f>IF(ISBLANK(INDEX('Policy Characteristics'!F:F,MATCH($C519,'Policy Characteristics'!$C:$C,0))),"",INDEX('Policy Characteristics'!F:F,MATCH($C519,'Policy Characteristics'!$C:$C,0)))</f>
        <v>0</v>
      </c>
      <c r="M519" s="362">
        <f>IF(ISBLANK(INDEX('Policy Characteristics'!G:G,MATCH($C519,'Policy Characteristics'!$C:$C,0))),"",INDEX('Policy Characteristics'!G:G,MATCH($C519,'Policy Characteristics'!$C:$C,0)))</f>
        <v>1</v>
      </c>
      <c r="N519" s="362">
        <f>IF(ISBLANK(INDEX('Policy Characteristics'!H:H,MATCH($C519,'Policy Characteristics'!$C:$C,0))),"",INDEX('Policy Characteristics'!H:H,MATCH($C519,'Policy Characteristics'!$C:$C,0)))</f>
        <v>0.01</v>
      </c>
      <c r="O519" s="340" t="str">
        <f>IF(ISBLANK(INDEX('Policy Characteristics'!I:I,MATCH($C519,'Policy Characteristics'!$C:$C,0))),"",INDEX('Policy Characteristics'!I:I,MATCH($C519,'Policy Characteristics'!$C:$C,0)))</f>
        <v>% of fuel shifted</v>
      </c>
      <c r="P519" s="340"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9" s="340" t="str">
        <f>IF(ISBLANK(INDEX('Policy Characteristics'!K:K,MATCH($C519,'Policy Characteristics'!$C:$C,0))),"",INDEX('Policy Characteristics'!K:K,MATCH($C519,'Policy Characteristics'!$C:$C,0)))</f>
        <v>industry-ag-main.html#fuel-switching</v>
      </c>
      <c r="R519" s="340" t="str">
        <f>IF(ISBLANK(INDEX('Policy Characteristics'!L:L,MATCH($C519,'Policy Characteristics'!$C:$C,0))),"",INDEX('Policy Characteristics'!L:L,MATCH($C519,'Policy Characteristics'!$C:$C,0)))</f>
        <v>industry-elec-and-hydrogen.html</v>
      </c>
    </row>
    <row r="520" spans="1:18" x14ac:dyDescent="0.25">
      <c r="A520" s="340" t="str">
        <f>IF(ISBLANK(INDEX('Policy Characteristics'!A:A,MATCH($C520,'Policy Characteristics'!$C:$C,0))),"",INDEX('Policy Characteristics'!A:A,MATCH($C520,'Policy Characteristics'!$C:$C,0)))</f>
        <v>Industry</v>
      </c>
      <c r="B520" s="340" t="str">
        <f>IF(ISBLANK(INDEX('Policy Characteristics'!B:B,MATCH($C520,'Policy Characteristics'!$C:$C,0))),"",INDEX('Policy Characteristics'!B:B,MATCH($C520,'Policy Characteristics'!$C:$C,0)))</f>
        <v>Electrification + Hydrogen</v>
      </c>
      <c r="C520" s="344" t="str">
        <f t="shared" si="34"/>
        <v>Fraction of Industrial Fuel Use Shifted to Other Fuels</v>
      </c>
      <c r="D520" s="9" t="s">
        <v>3198</v>
      </c>
      <c r="E520" s="53" t="s">
        <v>2445</v>
      </c>
      <c r="F520" s="188" t="s">
        <v>2658</v>
      </c>
      <c r="G520" s="53" t="s">
        <v>3217</v>
      </c>
      <c r="H520" s="54">
        <v>1299</v>
      </c>
      <c r="I520" s="53" t="s">
        <v>46</v>
      </c>
      <c r="J520" s="342" t="str">
        <f>IF(ISBLANK(INDEX('Policy Characteristics'!D:D,MATCH($C520,'Policy Characteristics'!$C:$C,0))),"",INDEX('Policy Characteristics'!D:D,MATCH($C520,'Policy Characteristics'!$C:$C,0)))</f>
        <v>Electrification + Hydrogen</v>
      </c>
      <c r="K520" s="340" t="str">
        <f>IF(ISBLANK(INDEX('Policy Characteristics'!E:E,MATCH($C520,'Policy Characteristics'!$C:$C,0))),"",INDEX('Policy Characteristics'!E:E,MATCH($C520,'Policy Characteristics'!$C:$C,0)))</f>
        <v>indst fuel type shifting</v>
      </c>
      <c r="L520" s="362">
        <f>IF(ISBLANK(INDEX('Policy Characteristics'!F:F,MATCH($C520,'Policy Characteristics'!$C:$C,0))),"",INDEX('Policy Characteristics'!F:F,MATCH($C520,'Policy Characteristics'!$C:$C,0)))</f>
        <v>0</v>
      </c>
      <c r="M520" s="362">
        <f>IF(ISBLANK(INDEX('Policy Characteristics'!G:G,MATCH($C520,'Policy Characteristics'!$C:$C,0))),"",INDEX('Policy Characteristics'!G:G,MATCH($C520,'Policy Characteristics'!$C:$C,0)))</f>
        <v>1</v>
      </c>
      <c r="N520" s="362">
        <f>IF(ISBLANK(INDEX('Policy Characteristics'!H:H,MATCH($C520,'Policy Characteristics'!$C:$C,0))),"",INDEX('Policy Characteristics'!H:H,MATCH($C520,'Policy Characteristics'!$C:$C,0)))</f>
        <v>0.01</v>
      </c>
      <c r="O520" s="340" t="str">
        <f>IF(ISBLANK(INDEX('Policy Characteristics'!I:I,MATCH($C520,'Policy Characteristics'!$C:$C,0))),"",INDEX('Policy Characteristics'!I:I,MATCH($C520,'Policy Characteristics'!$C:$C,0)))</f>
        <v>% of fuel shifted</v>
      </c>
      <c r="P520" s="340"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0" s="340" t="str">
        <f>IF(ISBLANK(INDEX('Policy Characteristics'!K:K,MATCH($C520,'Policy Characteristics'!$C:$C,0))),"",INDEX('Policy Characteristics'!K:K,MATCH($C520,'Policy Characteristics'!$C:$C,0)))</f>
        <v>industry-ag-main.html#fuel-switching</v>
      </c>
      <c r="R520" s="340" t="str">
        <f>IF(ISBLANK(INDEX('Policy Characteristics'!L:L,MATCH($C520,'Policy Characteristics'!$C:$C,0))),"",INDEX('Policy Characteristics'!L:L,MATCH($C520,'Policy Characteristics'!$C:$C,0)))</f>
        <v>industry-elec-and-hydrogen.html</v>
      </c>
    </row>
    <row r="521" spans="1:18" x14ac:dyDescent="0.25">
      <c r="A521" s="340" t="str">
        <f>IF(ISBLANK(INDEX('Policy Characteristics'!A:A,MATCH($C521,'Policy Characteristics'!$C:$C,0))),"",INDEX('Policy Characteristics'!A:A,MATCH($C521,'Policy Characteristics'!$C:$C,0)))</f>
        <v>Industry</v>
      </c>
      <c r="B521" s="340" t="str">
        <f>IF(ISBLANK(INDEX('Policy Characteristics'!B:B,MATCH($C521,'Policy Characteristics'!$C:$C,0))),"",INDEX('Policy Characteristics'!B:B,MATCH($C521,'Policy Characteristics'!$C:$C,0)))</f>
        <v>Electrification + Hydrogen</v>
      </c>
      <c r="C521" s="344" t="str">
        <f t="shared" si="34"/>
        <v>Fraction of Industrial Fuel Use Shifted to Other Fuels</v>
      </c>
      <c r="D521" s="9" t="s">
        <v>3198</v>
      </c>
      <c r="E521" s="53" t="s">
        <v>2446</v>
      </c>
      <c r="F521" s="188" t="s">
        <v>2658</v>
      </c>
      <c r="G521" s="53" t="s">
        <v>3218</v>
      </c>
      <c r="H521" s="54">
        <v>1300</v>
      </c>
      <c r="I521" s="53" t="s">
        <v>46</v>
      </c>
      <c r="J521" s="342" t="str">
        <f>IF(ISBLANK(INDEX('Policy Characteristics'!D:D,MATCH($C521,'Policy Characteristics'!$C:$C,0))),"",INDEX('Policy Characteristics'!D:D,MATCH($C521,'Policy Characteristics'!$C:$C,0)))</f>
        <v>Electrification + Hydrogen</v>
      </c>
      <c r="K521" s="340" t="str">
        <f>IF(ISBLANK(INDEX('Policy Characteristics'!E:E,MATCH($C521,'Policy Characteristics'!$C:$C,0))),"",INDEX('Policy Characteristics'!E:E,MATCH($C521,'Policy Characteristics'!$C:$C,0)))</f>
        <v>indst fuel type shifting</v>
      </c>
      <c r="L521" s="362">
        <f>IF(ISBLANK(INDEX('Policy Characteristics'!F:F,MATCH($C521,'Policy Characteristics'!$C:$C,0))),"",INDEX('Policy Characteristics'!F:F,MATCH($C521,'Policy Characteristics'!$C:$C,0)))</f>
        <v>0</v>
      </c>
      <c r="M521" s="362">
        <f>IF(ISBLANK(INDEX('Policy Characteristics'!G:G,MATCH($C521,'Policy Characteristics'!$C:$C,0))),"",INDEX('Policy Characteristics'!G:G,MATCH($C521,'Policy Characteristics'!$C:$C,0)))</f>
        <v>1</v>
      </c>
      <c r="N521" s="362">
        <f>IF(ISBLANK(INDEX('Policy Characteristics'!H:H,MATCH($C521,'Policy Characteristics'!$C:$C,0))),"",INDEX('Policy Characteristics'!H:H,MATCH($C521,'Policy Characteristics'!$C:$C,0)))</f>
        <v>0.01</v>
      </c>
      <c r="O521" s="340" t="str">
        <f>IF(ISBLANK(INDEX('Policy Characteristics'!I:I,MATCH($C521,'Policy Characteristics'!$C:$C,0))),"",INDEX('Policy Characteristics'!I:I,MATCH($C521,'Policy Characteristics'!$C:$C,0)))</f>
        <v>% of fuel shifted</v>
      </c>
      <c r="P521" s="340"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1" s="340" t="str">
        <f>IF(ISBLANK(INDEX('Policy Characteristics'!K:K,MATCH($C521,'Policy Characteristics'!$C:$C,0))),"",INDEX('Policy Characteristics'!K:K,MATCH($C521,'Policy Characteristics'!$C:$C,0)))</f>
        <v>industry-ag-main.html#fuel-switching</v>
      </c>
      <c r="R521" s="340" t="str">
        <f>IF(ISBLANK(INDEX('Policy Characteristics'!L:L,MATCH($C521,'Policy Characteristics'!$C:$C,0))),"",INDEX('Policy Characteristics'!L:L,MATCH($C521,'Policy Characteristics'!$C:$C,0)))</f>
        <v>industry-elec-and-hydrogen.html</v>
      </c>
    </row>
    <row r="522" spans="1:18" x14ac:dyDescent="0.25">
      <c r="A522" s="340" t="str">
        <f>IF(ISBLANK(INDEX('Policy Characteristics'!A:A,MATCH($C522,'Policy Characteristics'!$C:$C,0))),"",INDEX('Policy Characteristics'!A:A,MATCH($C522,'Policy Characteristics'!$C:$C,0)))</f>
        <v>Industry</v>
      </c>
      <c r="B522" s="340" t="str">
        <f>IF(ISBLANK(INDEX('Policy Characteristics'!B:B,MATCH($C522,'Policy Characteristics'!$C:$C,0))),"",INDEX('Policy Characteristics'!B:B,MATCH($C522,'Policy Characteristics'!$C:$C,0)))</f>
        <v>Electrification + Hydrogen</v>
      </c>
      <c r="C522" s="344" t="str">
        <f t="shared" si="34"/>
        <v>Fraction of Industrial Fuel Use Shifted to Other Fuels</v>
      </c>
      <c r="D522" s="9" t="s">
        <v>3198</v>
      </c>
      <c r="E522" s="53" t="s">
        <v>2447</v>
      </c>
      <c r="F522" s="188" t="s">
        <v>2658</v>
      </c>
      <c r="G522" s="53" t="s">
        <v>3219</v>
      </c>
      <c r="H522" s="54">
        <v>1301</v>
      </c>
      <c r="I522" s="53" t="s">
        <v>46</v>
      </c>
      <c r="J522" s="342" t="str">
        <f>IF(ISBLANK(INDEX('Policy Characteristics'!D:D,MATCH($C522,'Policy Characteristics'!$C:$C,0))),"",INDEX('Policy Characteristics'!D:D,MATCH($C522,'Policy Characteristics'!$C:$C,0)))</f>
        <v>Electrification + Hydrogen</v>
      </c>
      <c r="K522" s="340" t="str">
        <f>IF(ISBLANK(INDEX('Policy Characteristics'!E:E,MATCH($C522,'Policy Characteristics'!$C:$C,0))),"",INDEX('Policy Characteristics'!E:E,MATCH($C522,'Policy Characteristics'!$C:$C,0)))</f>
        <v>indst fuel type shifting</v>
      </c>
      <c r="L522" s="362">
        <f>IF(ISBLANK(INDEX('Policy Characteristics'!F:F,MATCH($C522,'Policy Characteristics'!$C:$C,0))),"",INDEX('Policy Characteristics'!F:F,MATCH($C522,'Policy Characteristics'!$C:$C,0)))</f>
        <v>0</v>
      </c>
      <c r="M522" s="362">
        <f>IF(ISBLANK(INDEX('Policy Characteristics'!G:G,MATCH($C522,'Policy Characteristics'!$C:$C,0))),"",INDEX('Policy Characteristics'!G:G,MATCH($C522,'Policy Characteristics'!$C:$C,0)))</f>
        <v>1</v>
      </c>
      <c r="N522" s="362">
        <f>IF(ISBLANK(INDEX('Policy Characteristics'!H:H,MATCH($C522,'Policy Characteristics'!$C:$C,0))),"",INDEX('Policy Characteristics'!H:H,MATCH($C522,'Policy Characteristics'!$C:$C,0)))</f>
        <v>0.01</v>
      </c>
      <c r="O522" s="340" t="str">
        <f>IF(ISBLANK(INDEX('Policy Characteristics'!I:I,MATCH($C522,'Policy Characteristics'!$C:$C,0))),"",INDEX('Policy Characteristics'!I:I,MATCH($C522,'Policy Characteristics'!$C:$C,0)))</f>
        <v>% of fuel shifted</v>
      </c>
      <c r="P522" s="340"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2" s="340" t="str">
        <f>IF(ISBLANK(INDEX('Policy Characteristics'!K:K,MATCH($C522,'Policy Characteristics'!$C:$C,0))),"",INDEX('Policy Characteristics'!K:K,MATCH($C522,'Policy Characteristics'!$C:$C,0)))</f>
        <v>industry-ag-main.html#fuel-switching</v>
      </c>
      <c r="R522" s="340" t="str">
        <f>IF(ISBLANK(INDEX('Policy Characteristics'!L:L,MATCH($C522,'Policy Characteristics'!$C:$C,0))),"",INDEX('Policy Characteristics'!L:L,MATCH($C522,'Policy Characteristics'!$C:$C,0)))</f>
        <v>industry-elec-and-hydrogen.html</v>
      </c>
    </row>
    <row r="523" spans="1:18" x14ac:dyDescent="0.25">
      <c r="A523" s="340" t="str">
        <f>IF(ISBLANK(INDEX('Policy Characteristics'!A:A,MATCH($C523,'Policy Characteristics'!$C:$C,0))),"",INDEX('Policy Characteristics'!A:A,MATCH($C523,'Policy Characteristics'!$C:$C,0)))</f>
        <v>Industry</v>
      </c>
      <c r="B523" s="340" t="str">
        <f>IF(ISBLANK(INDEX('Policy Characteristics'!B:B,MATCH($C523,'Policy Characteristics'!$C:$C,0))),"",INDEX('Policy Characteristics'!B:B,MATCH($C523,'Policy Characteristics'!$C:$C,0)))</f>
        <v>Electrification + Hydrogen</v>
      </c>
      <c r="C523" s="344" t="str">
        <f t="shared" si="34"/>
        <v>Fraction of Industrial Fuel Use Shifted to Other Fuels</v>
      </c>
      <c r="D523" s="9" t="s">
        <v>3198</v>
      </c>
      <c r="E523" s="53" t="s">
        <v>2448</v>
      </c>
      <c r="F523" s="188" t="s">
        <v>2658</v>
      </c>
      <c r="G523" s="53" t="s">
        <v>3220</v>
      </c>
      <c r="H523" s="54">
        <v>1302</v>
      </c>
      <c r="I523" s="53" t="s">
        <v>46</v>
      </c>
      <c r="J523" s="342" t="str">
        <f>IF(ISBLANK(INDEX('Policy Characteristics'!D:D,MATCH($C523,'Policy Characteristics'!$C:$C,0))),"",INDEX('Policy Characteristics'!D:D,MATCH($C523,'Policy Characteristics'!$C:$C,0)))</f>
        <v>Electrification + Hydrogen</v>
      </c>
      <c r="K523" s="340" t="str">
        <f>IF(ISBLANK(INDEX('Policy Characteristics'!E:E,MATCH($C523,'Policy Characteristics'!$C:$C,0))),"",INDEX('Policy Characteristics'!E:E,MATCH($C523,'Policy Characteristics'!$C:$C,0)))</f>
        <v>indst fuel type shifting</v>
      </c>
      <c r="L523" s="362">
        <f>IF(ISBLANK(INDEX('Policy Characteristics'!F:F,MATCH($C523,'Policy Characteristics'!$C:$C,0))),"",INDEX('Policy Characteristics'!F:F,MATCH($C523,'Policy Characteristics'!$C:$C,0)))</f>
        <v>0</v>
      </c>
      <c r="M523" s="362">
        <f>IF(ISBLANK(INDEX('Policy Characteristics'!G:G,MATCH($C523,'Policy Characteristics'!$C:$C,0))),"",INDEX('Policy Characteristics'!G:G,MATCH($C523,'Policy Characteristics'!$C:$C,0)))</f>
        <v>1</v>
      </c>
      <c r="N523" s="362">
        <f>IF(ISBLANK(INDEX('Policy Characteristics'!H:H,MATCH($C523,'Policy Characteristics'!$C:$C,0))),"",INDEX('Policy Characteristics'!H:H,MATCH($C523,'Policy Characteristics'!$C:$C,0)))</f>
        <v>0.01</v>
      </c>
      <c r="O523" s="340" t="str">
        <f>IF(ISBLANK(INDEX('Policy Characteristics'!I:I,MATCH($C523,'Policy Characteristics'!$C:$C,0))),"",INDEX('Policy Characteristics'!I:I,MATCH($C523,'Policy Characteristics'!$C:$C,0)))</f>
        <v>% of fuel shifted</v>
      </c>
      <c r="P523" s="340"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3" s="340" t="str">
        <f>IF(ISBLANK(INDEX('Policy Characteristics'!K:K,MATCH($C523,'Policy Characteristics'!$C:$C,0))),"",INDEX('Policy Characteristics'!K:K,MATCH($C523,'Policy Characteristics'!$C:$C,0)))</f>
        <v>industry-ag-main.html#fuel-switching</v>
      </c>
      <c r="R523" s="340" t="str">
        <f>IF(ISBLANK(INDEX('Policy Characteristics'!L:L,MATCH($C523,'Policy Characteristics'!$C:$C,0))),"",INDEX('Policy Characteristics'!L:L,MATCH($C523,'Policy Characteristics'!$C:$C,0)))</f>
        <v>industry-elec-and-hydrogen.html</v>
      </c>
    </row>
    <row r="524" spans="1:18" ht="30" x14ac:dyDescent="0.25">
      <c r="A524" s="340" t="str">
        <f>IF(ISBLANK(INDEX('Policy Characteristics'!A:A,MATCH($C524,'Policy Characteristics'!$C:$C,0))),"",INDEX('Policy Characteristics'!A:A,MATCH($C524,'Policy Characteristics'!$C:$C,0)))</f>
        <v>Industry</v>
      </c>
      <c r="B524" s="340" t="str">
        <f>IF(ISBLANK(INDEX('Policy Characteristics'!B:B,MATCH($C524,'Policy Characteristics'!$C:$C,0))),"",INDEX('Policy Characteristics'!B:B,MATCH($C524,'Policy Characteristics'!$C:$C,0)))</f>
        <v>Electrification + Hydrogen</v>
      </c>
      <c r="C524" s="344" t="str">
        <f t="shared" si="34"/>
        <v>Fraction of Industrial Fuel Use Shifted to Other Fuels</v>
      </c>
      <c r="D524" s="9" t="s">
        <v>3198</v>
      </c>
      <c r="E524" s="53" t="s">
        <v>2449</v>
      </c>
      <c r="F524" s="188" t="s">
        <v>2658</v>
      </c>
      <c r="G524" s="53" t="s">
        <v>3221</v>
      </c>
      <c r="H524" s="54">
        <v>1303</v>
      </c>
      <c r="I524" s="53" t="s">
        <v>46</v>
      </c>
      <c r="J524" s="342" t="str">
        <f>IF(ISBLANK(INDEX('Policy Characteristics'!D:D,MATCH($C524,'Policy Characteristics'!$C:$C,0))),"",INDEX('Policy Characteristics'!D:D,MATCH($C524,'Policy Characteristics'!$C:$C,0)))</f>
        <v>Electrification + Hydrogen</v>
      </c>
      <c r="K524" s="340" t="str">
        <f>IF(ISBLANK(INDEX('Policy Characteristics'!E:E,MATCH($C524,'Policy Characteristics'!$C:$C,0))),"",INDEX('Policy Characteristics'!E:E,MATCH($C524,'Policy Characteristics'!$C:$C,0)))</f>
        <v>indst fuel type shifting</v>
      </c>
      <c r="L524" s="362">
        <f>IF(ISBLANK(INDEX('Policy Characteristics'!F:F,MATCH($C524,'Policy Characteristics'!$C:$C,0))),"",INDEX('Policy Characteristics'!F:F,MATCH($C524,'Policy Characteristics'!$C:$C,0)))</f>
        <v>0</v>
      </c>
      <c r="M524" s="362">
        <f>IF(ISBLANK(INDEX('Policy Characteristics'!G:G,MATCH($C524,'Policy Characteristics'!$C:$C,0))),"",INDEX('Policy Characteristics'!G:G,MATCH($C524,'Policy Characteristics'!$C:$C,0)))</f>
        <v>1</v>
      </c>
      <c r="N524" s="362">
        <f>IF(ISBLANK(INDEX('Policy Characteristics'!H:H,MATCH($C524,'Policy Characteristics'!$C:$C,0))),"",INDEX('Policy Characteristics'!H:H,MATCH($C524,'Policy Characteristics'!$C:$C,0)))</f>
        <v>0.01</v>
      </c>
      <c r="O524" s="340" t="str">
        <f>IF(ISBLANK(INDEX('Policy Characteristics'!I:I,MATCH($C524,'Policy Characteristics'!$C:$C,0))),"",INDEX('Policy Characteristics'!I:I,MATCH($C524,'Policy Characteristics'!$C:$C,0)))</f>
        <v>% of fuel shifted</v>
      </c>
      <c r="P524" s="340"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4" s="340" t="str">
        <f>IF(ISBLANK(INDEX('Policy Characteristics'!K:K,MATCH($C524,'Policy Characteristics'!$C:$C,0))),"",INDEX('Policy Characteristics'!K:K,MATCH($C524,'Policy Characteristics'!$C:$C,0)))</f>
        <v>industry-ag-main.html#fuel-switching</v>
      </c>
      <c r="R524" s="340" t="str">
        <f>IF(ISBLANK(INDEX('Policy Characteristics'!L:L,MATCH($C524,'Policy Characteristics'!$C:$C,0))),"",INDEX('Policy Characteristics'!L:L,MATCH($C524,'Policy Characteristics'!$C:$C,0)))</f>
        <v>industry-elec-and-hydrogen.html</v>
      </c>
    </row>
    <row r="525" spans="1:18" x14ac:dyDescent="0.25">
      <c r="A525" s="340" t="str">
        <f>IF(ISBLANK(INDEX('Policy Characteristics'!A:A,MATCH($C525,'Policy Characteristics'!$C:$C,0))),"",INDEX('Policy Characteristics'!A:A,MATCH($C525,'Policy Characteristics'!$C:$C,0)))</f>
        <v>Industry</v>
      </c>
      <c r="B525" s="340" t="str">
        <f>IF(ISBLANK(INDEX('Policy Characteristics'!B:B,MATCH($C525,'Policy Characteristics'!$C:$C,0))),"",INDEX('Policy Characteristics'!B:B,MATCH($C525,'Policy Characteristics'!$C:$C,0)))</f>
        <v>Electrification + Hydrogen</v>
      </c>
      <c r="C525" s="344" t="str">
        <f t="shared" si="34"/>
        <v>Fraction of Industrial Fuel Use Shifted to Other Fuels</v>
      </c>
      <c r="D525" s="9" t="s">
        <v>3198</v>
      </c>
      <c r="E525" s="53" t="s">
        <v>2798</v>
      </c>
      <c r="F525" s="188" t="s">
        <v>2658</v>
      </c>
      <c r="G525" s="53" t="s">
        <v>3222</v>
      </c>
      <c r="H525" s="54">
        <v>1304</v>
      </c>
      <c r="I525" s="53" t="s">
        <v>46</v>
      </c>
      <c r="J525" s="342" t="str">
        <f>IF(ISBLANK(INDEX('Policy Characteristics'!D:D,MATCH($C525,'Policy Characteristics'!$C:$C,0))),"",INDEX('Policy Characteristics'!D:D,MATCH($C525,'Policy Characteristics'!$C:$C,0)))</f>
        <v>Electrification + Hydrogen</v>
      </c>
      <c r="K525" s="340" t="str">
        <f>IF(ISBLANK(INDEX('Policy Characteristics'!E:E,MATCH($C525,'Policy Characteristics'!$C:$C,0))),"",INDEX('Policy Characteristics'!E:E,MATCH($C525,'Policy Characteristics'!$C:$C,0)))</f>
        <v>indst fuel type shifting</v>
      </c>
      <c r="L525" s="362">
        <f>IF(ISBLANK(INDEX('Policy Characteristics'!F:F,MATCH($C525,'Policy Characteristics'!$C:$C,0))),"",INDEX('Policy Characteristics'!F:F,MATCH($C525,'Policy Characteristics'!$C:$C,0)))</f>
        <v>0</v>
      </c>
      <c r="M525" s="362">
        <f>IF(ISBLANK(INDEX('Policy Characteristics'!G:G,MATCH($C525,'Policy Characteristics'!$C:$C,0))),"",INDEX('Policy Characteristics'!G:G,MATCH($C525,'Policy Characteristics'!$C:$C,0)))</f>
        <v>1</v>
      </c>
      <c r="N525" s="362">
        <f>IF(ISBLANK(INDEX('Policy Characteristics'!H:H,MATCH($C525,'Policy Characteristics'!$C:$C,0))),"",INDEX('Policy Characteristics'!H:H,MATCH($C525,'Policy Characteristics'!$C:$C,0)))</f>
        <v>0.01</v>
      </c>
      <c r="O525" s="340" t="str">
        <f>IF(ISBLANK(INDEX('Policy Characteristics'!I:I,MATCH($C525,'Policy Characteristics'!$C:$C,0))),"",INDEX('Policy Characteristics'!I:I,MATCH($C525,'Policy Characteristics'!$C:$C,0)))</f>
        <v>% of fuel shifted</v>
      </c>
      <c r="P525" s="340"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5" s="340" t="str">
        <f>IF(ISBLANK(INDEX('Policy Characteristics'!K:K,MATCH($C525,'Policy Characteristics'!$C:$C,0))),"",INDEX('Policy Characteristics'!K:K,MATCH($C525,'Policy Characteristics'!$C:$C,0)))</f>
        <v>industry-ag-main.html#fuel-switching</v>
      </c>
      <c r="R525" s="340" t="str">
        <f>IF(ISBLANK(INDEX('Policy Characteristics'!L:L,MATCH($C525,'Policy Characteristics'!$C:$C,0))),"",INDEX('Policy Characteristics'!L:L,MATCH($C525,'Policy Characteristics'!$C:$C,0)))</f>
        <v>industry-elec-and-hydrogen.html</v>
      </c>
    </row>
    <row r="526" spans="1:18" ht="30" x14ac:dyDescent="0.25">
      <c r="A526" s="340" t="str">
        <f>IF(ISBLANK(INDEX('Policy Characteristics'!A:A,MATCH($C526,'Policy Characteristics'!$C:$C,0))),"",INDEX('Policy Characteristics'!A:A,MATCH($C526,'Policy Characteristics'!$C:$C,0)))</f>
        <v>Industry</v>
      </c>
      <c r="B526" s="340" t="str">
        <f>IF(ISBLANK(INDEX('Policy Characteristics'!B:B,MATCH($C526,'Policy Characteristics'!$C:$C,0))),"",INDEX('Policy Characteristics'!B:B,MATCH($C526,'Policy Characteristics'!$C:$C,0)))</f>
        <v>Electrification + Hydrogen</v>
      </c>
      <c r="C526" s="344" t="str">
        <f t="shared" si="34"/>
        <v>Fraction of Industrial Fuel Use Shifted to Other Fuels</v>
      </c>
      <c r="D526" s="9" t="s">
        <v>3198</v>
      </c>
      <c r="E526" s="53" t="s">
        <v>2799</v>
      </c>
      <c r="F526" s="188" t="s">
        <v>2658</v>
      </c>
      <c r="G526" s="53" t="s">
        <v>3223</v>
      </c>
      <c r="H526" s="54">
        <v>1305</v>
      </c>
      <c r="I526" s="53" t="s">
        <v>46</v>
      </c>
      <c r="J526" s="342" t="str">
        <f>IF(ISBLANK(INDEX('Policy Characteristics'!D:D,MATCH($C526,'Policy Characteristics'!$C:$C,0))),"",INDEX('Policy Characteristics'!D:D,MATCH($C526,'Policy Characteristics'!$C:$C,0)))</f>
        <v>Electrification + Hydrogen</v>
      </c>
      <c r="K526" s="340" t="str">
        <f>IF(ISBLANK(INDEX('Policy Characteristics'!E:E,MATCH($C526,'Policy Characteristics'!$C:$C,0))),"",INDEX('Policy Characteristics'!E:E,MATCH($C526,'Policy Characteristics'!$C:$C,0)))</f>
        <v>indst fuel type shifting</v>
      </c>
      <c r="L526" s="362">
        <f>IF(ISBLANK(INDEX('Policy Characteristics'!F:F,MATCH($C526,'Policy Characteristics'!$C:$C,0))),"",INDEX('Policy Characteristics'!F:F,MATCH($C526,'Policy Characteristics'!$C:$C,0)))</f>
        <v>0</v>
      </c>
      <c r="M526" s="362">
        <f>IF(ISBLANK(INDEX('Policy Characteristics'!G:G,MATCH($C526,'Policy Characteristics'!$C:$C,0))),"",INDEX('Policy Characteristics'!G:G,MATCH($C526,'Policy Characteristics'!$C:$C,0)))</f>
        <v>1</v>
      </c>
      <c r="N526" s="362">
        <f>IF(ISBLANK(INDEX('Policy Characteristics'!H:H,MATCH($C526,'Policy Characteristics'!$C:$C,0))),"",INDEX('Policy Characteristics'!H:H,MATCH($C526,'Policy Characteristics'!$C:$C,0)))</f>
        <v>0.01</v>
      </c>
      <c r="O526" s="340" t="str">
        <f>IF(ISBLANK(INDEX('Policy Characteristics'!I:I,MATCH($C526,'Policy Characteristics'!$C:$C,0))),"",INDEX('Policy Characteristics'!I:I,MATCH($C526,'Policy Characteristics'!$C:$C,0)))</f>
        <v>% of fuel shifted</v>
      </c>
      <c r="P526" s="340"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6" s="340" t="str">
        <f>IF(ISBLANK(INDEX('Policy Characteristics'!K:K,MATCH($C526,'Policy Characteristics'!$C:$C,0))),"",INDEX('Policy Characteristics'!K:K,MATCH($C526,'Policy Characteristics'!$C:$C,0)))</f>
        <v>industry-ag-main.html#fuel-switching</v>
      </c>
      <c r="R526" s="340" t="str">
        <f>IF(ISBLANK(INDEX('Policy Characteristics'!L:L,MATCH($C526,'Policy Characteristics'!$C:$C,0))),"",INDEX('Policy Characteristics'!L:L,MATCH($C526,'Policy Characteristics'!$C:$C,0)))</f>
        <v>industry-elec-and-hydrogen.html</v>
      </c>
    </row>
    <row r="527" spans="1:18" ht="30" x14ac:dyDescent="0.25">
      <c r="A527" s="340" t="str">
        <f>IF(ISBLANK(INDEX('Policy Characteristics'!A:A,MATCH($C527,'Policy Characteristics'!$C:$C,0))),"",INDEX('Policy Characteristics'!A:A,MATCH($C527,'Policy Characteristics'!$C:$C,0)))</f>
        <v>Industry</v>
      </c>
      <c r="B527" s="340" t="str">
        <f>IF(ISBLANK(INDEX('Policy Characteristics'!B:B,MATCH($C527,'Policy Characteristics'!$C:$C,0))),"",INDEX('Policy Characteristics'!B:B,MATCH($C527,'Policy Characteristics'!$C:$C,0)))</f>
        <v>Electrification + Hydrogen</v>
      </c>
      <c r="C527" s="344" t="str">
        <f t="shared" si="34"/>
        <v>Fraction of Industrial Fuel Use Shifted to Other Fuels</v>
      </c>
      <c r="D527" s="9" t="s">
        <v>3198</v>
      </c>
      <c r="E527" s="53" t="s">
        <v>2800</v>
      </c>
      <c r="F527" s="188" t="s">
        <v>2658</v>
      </c>
      <c r="G527" s="53" t="s">
        <v>3224</v>
      </c>
      <c r="H527" s="54">
        <v>1306</v>
      </c>
      <c r="I527" s="53" t="s">
        <v>46</v>
      </c>
      <c r="J527" s="342" t="str">
        <f>IF(ISBLANK(INDEX('Policy Characteristics'!D:D,MATCH($C527,'Policy Characteristics'!$C:$C,0))),"",INDEX('Policy Characteristics'!D:D,MATCH($C527,'Policy Characteristics'!$C:$C,0)))</f>
        <v>Electrification + Hydrogen</v>
      </c>
      <c r="K527" s="340" t="str">
        <f>IF(ISBLANK(INDEX('Policy Characteristics'!E:E,MATCH($C527,'Policy Characteristics'!$C:$C,0))),"",INDEX('Policy Characteristics'!E:E,MATCH($C527,'Policy Characteristics'!$C:$C,0)))</f>
        <v>indst fuel type shifting</v>
      </c>
      <c r="L527" s="362">
        <f>IF(ISBLANK(INDEX('Policy Characteristics'!F:F,MATCH($C527,'Policy Characteristics'!$C:$C,0))),"",INDEX('Policy Characteristics'!F:F,MATCH($C527,'Policy Characteristics'!$C:$C,0)))</f>
        <v>0</v>
      </c>
      <c r="M527" s="362">
        <f>IF(ISBLANK(INDEX('Policy Characteristics'!G:G,MATCH($C527,'Policy Characteristics'!$C:$C,0))),"",INDEX('Policy Characteristics'!G:G,MATCH($C527,'Policy Characteristics'!$C:$C,0)))</f>
        <v>1</v>
      </c>
      <c r="N527" s="362">
        <f>IF(ISBLANK(INDEX('Policy Characteristics'!H:H,MATCH($C527,'Policy Characteristics'!$C:$C,0))),"",INDEX('Policy Characteristics'!H:H,MATCH($C527,'Policy Characteristics'!$C:$C,0)))</f>
        <v>0.01</v>
      </c>
      <c r="O527" s="340" t="str">
        <f>IF(ISBLANK(INDEX('Policy Characteristics'!I:I,MATCH($C527,'Policy Characteristics'!$C:$C,0))),"",INDEX('Policy Characteristics'!I:I,MATCH($C527,'Policy Characteristics'!$C:$C,0)))</f>
        <v>% of fuel shifted</v>
      </c>
      <c r="P527" s="340"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7" s="340" t="str">
        <f>IF(ISBLANK(INDEX('Policy Characteristics'!K:K,MATCH($C527,'Policy Characteristics'!$C:$C,0))),"",INDEX('Policy Characteristics'!K:K,MATCH($C527,'Policy Characteristics'!$C:$C,0)))</f>
        <v>industry-ag-main.html#fuel-switching</v>
      </c>
      <c r="R527" s="340" t="str">
        <f>IF(ISBLANK(INDEX('Policy Characteristics'!L:L,MATCH($C527,'Policy Characteristics'!$C:$C,0))),"",INDEX('Policy Characteristics'!L:L,MATCH($C527,'Policy Characteristics'!$C:$C,0)))</f>
        <v>industry-elec-and-hydrogen.html</v>
      </c>
    </row>
    <row r="528" spans="1:18" x14ac:dyDescent="0.25">
      <c r="A528" s="340" t="str">
        <f>IF(ISBLANK(INDEX('Policy Characteristics'!A:A,MATCH($C528,'Policy Characteristics'!$C:$C,0))),"",INDEX('Policy Characteristics'!A:A,MATCH($C528,'Policy Characteristics'!$C:$C,0)))</f>
        <v>Industry</v>
      </c>
      <c r="B528" s="340" t="str">
        <f>IF(ISBLANK(INDEX('Policy Characteristics'!B:B,MATCH($C528,'Policy Characteristics'!$C:$C,0))),"",INDEX('Policy Characteristics'!B:B,MATCH($C528,'Policy Characteristics'!$C:$C,0)))</f>
        <v>Electrification + Hydrogen</v>
      </c>
      <c r="C528" s="344" t="str">
        <f t="shared" si="34"/>
        <v>Fraction of Industrial Fuel Use Shifted to Other Fuels</v>
      </c>
      <c r="D528" s="9" t="s">
        <v>3198</v>
      </c>
      <c r="E528" s="53" t="s">
        <v>2797</v>
      </c>
      <c r="F528" s="188" t="s">
        <v>2658</v>
      </c>
      <c r="G528" s="53" t="s">
        <v>3225</v>
      </c>
      <c r="H528" s="54">
        <v>1307</v>
      </c>
      <c r="I528" s="53" t="s">
        <v>45</v>
      </c>
      <c r="J528" s="342" t="str">
        <f>IF(ISBLANK(INDEX('Policy Characteristics'!D:D,MATCH($C528,'Policy Characteristics'!$C:$C,0))),"",INDEX('Policy Characteristics'!D:D,MATCH($C528,'Policy Characteristics'!$C:$C,0)))</f>
        <v>Electrification + Hydrogen</v>
      </c>
      <c r="K528" s="340" t="str">
        <f>IF(ISBLANK(INDEX('Policy Characteristics'!E:E,MATCH($C528,'Policy Characteristics'!$C:$C,0))),"",INDEX('Policy Characteristics'!E:E,MATCH($C528,'Policy Characteristics'!$C:$C,0)))</f>
        <v>indst fuel type shifting</v>
      </c>
      <c r="L528" s="362">
        <f>IF(ISBLANK(INDEX('Policy Characteristics'!F:F,MATCH($C528,'Policy Characteristics'!$C:$C,0))),"",INDEX('Policy Characteristics'!F:F,MATCH($C528,'Policy Characteristics'!$C:$C,0)))</f>
        <v>0</v>
      </c>
      <c r="M528" s="362">
        <f>IF(ISBLANK(INDEX('Policy Characteristics'!G:G,MATCH($C528,'Policy Characteristics'!$C:$C,0))),"",INDEX('Policy Characteristics'!G:G,MATCH($C528,'Policy Characteristics'!$C:$C,0)))</f>
        <v>1</v>
      </c>
      <c r="N528" s="362">
        <f>IF(ISBLANK(INDEX('Policy Characteristics'!H:H,MATCH($C528,'Policy Characteristics'!$C:$C,0))),"",INDEX('Policy Characteristics'!H:H,MATCH($C528,'Policy Characteristics'!$C:$C,0)))</f>
        <v>0.01</v>
      </c>
      <c r="O528" s="340" t="str">
        <f>IF(ISBLANK(INDEX('Policy Characteristics'!I:I,MATCH($C528,'Policy Characteristics'!$C:$C,0))),"",INDEX('Policy Characteristics'!I:I,MATCH($C528,'Policy Characteristics'!$C:$C,0)))</f>
        <v>% of fuel shifted</v>
      </c>
      <c r="P528" s="340"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8" s="340" t="str">
        <f>IF(ISBLANK(INDEX('Policy Characteristics'!K:K,MATCH($C528,'Policy Characteristics'!$C:$C,0))),"",INDEX('Policy Characteristics'!K:K,MATCH($C528,'Policy Characteristics'!$C:$C,0)))</f>
        <v>industry-ag-main.html#fuel-switching</v>
      </c>
      <c r="R528" s="340" t="str">
        <f>IF(ISBLANK(INDEX('Policy Characteristics'!L:L,MATCH($C528,'Policy Characteristics'!$C:$C,0))),"",INDEX('Policy Characteristics'!L:L,MATCH($C528,'Policy Characteristics'!$C:$C,0)))</f>
        <v>industry-elec-and-hydrogen.html</v>
      </c>
    </row>
    <row r="529" spans="1:18" ht="30" x14ac:dyDescent="0.25">
      <c r="A529" s="340" t="str">
        <f>IF(ISBLANK(INDEX('Policy Characteristics'!A:A,MATCH($C529,'Policy Characteristics'!$C:$C,0))),"",INDEX('Policy Characteristics'!A:A,MATCH($C529,'Policy Characteristics'!$C:$C,0)))</f>
        <v>Industry</v>
      </c>
      <c r="B529" s="340" t="str">
        <f>IF(ISBLANK(INDEX('Policy Characteristics'!B:B,MATCH($C529,'Policy Characteristics'!$C:$C,0))),"",INDEX('Policy Characteristics'!B:B,MATCH($C529,'Policy Characteristics'!$C:$C,0)))</f>
        <v>Electrification + Hydrogen</v>
      </c>
      <c r="C529" s="344" t="str">
        <f t="shared" si="34"/>
        <v>Fraction of Industrial Fuel Use Shifted to Other Fuels</v>
      </c>
      <c r="D529" s="9" t="s">
        <v>3199</v>
      </c>
      <c r="E529" s="53" t="s">
        <v>2444</v>
      </c>
      <c r="F529" s="188" t="s">
        <v>3162</v>
      </c>
      <c r="G529" s="53" t="s">
        <v>3216</v>
      </c>
      <c r="H529" s="54">
        <v>1308</v>
      </c>
      <c r="I529" s="53" t="s">
        <v>45</v>
      </c>
      <c r="J529" s="342" t="str">
        <f>IF(ISBLANK(INDEX('Policy Characteristics'!D:D,MATCH($C529,'Policy Characteristics'!$C:$C,0))),"",INDEX('Policy Characteristics'!D:D,MATCH($C529,'Policy Characteristics'!$C:$C,0)))</f>
        <v>Electrification + Hydrogen</v>
      </c>
      <c r="K529" s="340" t="str">
        <f>IF(ISBLANK(INDEX('Policy Characteristics'!E:E,MATCH($C529,'Policy Characteristics'!$C:$C,0))),"",INDEX('Policy Characteristics'!E:E,MATCH($C529,'Policy Characteristics'!$C:$C,0)))</f>
        <v>indst fuel type shifting</v>
      </c>
      <c r="L529" s="362">
        <f>IF(ISBLANK(INDEX('Policy Characteristics'!F:F,MATCH($C529,'Policy Characteristics'!$C:$C,0))),"",INDEX('Policy Characteristics'!F:F,MATCH($C529,'Policy Characteristics'!$C:$C,0)))</f>
        <v>0</v>
      </c>
      <c r="M529" s="362">
        <f>IF(ISBLANK(INDEX('Policy Characteristics'!G:G,MATCH($C529,'Policy Characteristics'!$C:$C,0))),"",INDEX('Policy Characteristics'!G:G,MATCH($C529,'Policy Characteristics'!$C:$C,0)))</f>
        <v>1</v>
      </c>
      <c r="N529" s="362">
        <f>IF(ISBLANK(INDEX('Policy Characteristics'!H:H,MATCH($C529,'Policy Characteristics'!$C:$C,0))),"",INDEX('Policy Characteristics'!H:H,MATCH($C529,'Policy Characteristics'!$C:$C,0)))</f>
        <v>0.01</v>
      </c>
      <c r="O529" s="340" t="str">
        <f>IF(ISBLANK(INDEX('Policy Characteristics'!I:I,MATCH($C529,'Policy Characteristics'!$C:$C,0))),"",INDEX('Policy Characteristics'!I:I,MATCH($C529,'Policy Characteristics'!$C:$C,0)))</f>
        <v>% of fuel shifted</v>
      </c>
      <c r="P529" s="340"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9" s="340" t="str">
        <f>IF(ISBLANK(INDEX('Policy Characteristics'!K:K,MATCH($C529,'Policy Characteristics'!$C:$C,0))),"",INDEX('Policy Characteristics'!K:K,MATCH($C529,'Policy Characteristics'!$C:$C,0)))</f>
        <v>industry-ag-main.html#fuel-switching</v>
      </c>
      <c r="R529" s="340" t="str">
        <f>IF(ISBLANK(INDEX('Policy Characteristics'!L:L,MATCH($C529,'Policy Characteristics'!$C:$C,0))),"",INDEX('Policy Characteristics'!L:L,MATCH($C529,'Policy Characteristics'!$C:$C,0)))</f>
        <v>industry-elec-and-hydrogen.html</v>
      </c>
    </row>
    <row r="530" spans="1:18" ht="30" x14ac:dyDescent="0.25">
      <c r="A530" s="340" t="str">
        <f>IF(ISBLANK(INDEX('Policy Characteristics'!A:A,MATCH($C530,'Policy Characteristics'!$C:$C,0))),"",INDEX('Policy Characteristics'!A:A,MATCH($C530,'Policy Characteristics'!$C:$C,0)))</f>
        <v>Industry</v>
      </c>
      <c r="B530" s="340" t="str">
        <f>IF(ISBLANK(INDEX('Policy Characteristics'!B:B,MATCH($C530,'Policy Characteristics'!$C:$C,0))),"",INDEX('Policy Characteristics'!B:B,MATCH($C530,'Policy Characteristics'!$C:$C,0)))</f>
        <v>Electrification + Hydrogen</v>
      </c>
      <c r="C530" s="344" t="str">
        <f t="shared" si="34"/>
        <v>Fraction of Industrial Fuel Use Shifted to Other Fuels</v>
      </c>
      <c r="D530" s="9" t="s">
        <v>3199</v>
      </c>
      <c r="E530" s="53" t="s">
        <v>2445</v>
      </c>
      <c r="F530" s="188" t="s">
        <v>3162</v>
      </c>
      <c r="G530" s="53" t="s">
        <v>3217</v>
      </c>
      <c r="H530" s="54">
        <v>1309</v>
      </c>
      <c r="I530" s="53" t="s">
        <v>46</v>
      </c>
      <c r="J530" s="342" t="str">
        <f>IF(ISBLANK(INDEX('Policy Characteristics'!D:D,MATCH($C530,'Policy Characteristics'!$C:$C,0))),"",INDEX('Policy Characteristics'!D:D,MATCH($C530,'Policy Characteristics'!$C:$C,0)))</f>
        <v>Electrification + Hydrogen</v>
      </c>
      <c r="K530" s="340" t="str">
        <f>IF(ISBLANK(INDEX('Policy Characteristics'!E:E,MATCH($C530,'Policy Characteristics'!$C:$C,0))),"",INDEX('Policy Characteristics'!E:E,MATCH($C530,'Policy Characteristics'!$C:$C,0)))</f>
        <v>indst fuel type shifting</v>
      </c>
      <c r="L530" s="362">
        <f>IF(ISBLANK(INDEX('Policy Characteristics'!F:F,MATCH($C530,'Policy Characteristics'!$C:$C,0))),"",INDEX('Policy Characteristics'!F:F,MATCH($C530,'Policy Characteristics'!$C:$C,0)))</f>
        <v>0</v>
      </c>
      <c r="M530" s="362">
        <f>IF(ISBLANK(INDEX('Policy Characteristics'!G:G,MATCH($C530,'Policy Characteristics'!$C:$C,0))),"",INDEX('Policy Characteristics'!G:G,MATCH($C530,'Policy Characteristics'!$C:$C,0)))</f>
        <v>1</v>
      </c>
      <c r="N530" s="362">
        <f>IF(ISBLANK(INDEX('Policy Characteristics'!H:H,MATCH($C530,'Policy Characteristics'!$C:$C,0))),"",INDEX('Policy Characteristics'!H:H,MATCH($C530,'Policy Characteristics'!$C:$C,0)))</f>
        <v>0.01</v>
      </c>
      <c r="O530" s="340" t="str">
        <f>IF(ISBLANK(INDEX('Policy Characteristics'!I:I,MATCH($C530,'Policy Characteristics'!$C:$C,0))),"",INDEX('Policy Characteristics'!I:I,MATCH($C530,'Policy Characteristics'!$C:$C,0)))</f>
        <v>% of fuel shifted</v>
      </c>
      <c r="P530" s="340"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0" s="340" t="str">
        <f>IF(ISBLANK(INDEX('Policy Characteristics'!K:K,MATCH($C530,'Policy Characteristics'!$C:$C,0))),"",INDEX('Policy Characteristics'!K:K,MATCH($C530,'Policy Characteristics'!$C:$C,0)))</f>
        <v>industry-ag-main.html#fuel-switching</v>
      </c>
      <c r="R530" s="340" t="str">
        <f>IF(ISBLANK(INDEX('Policy Characteristics'!L:L,MATCH($C530,'Policy Characteristics'!$C:$C,0))),"",INDEX('Policy Characteristics'!L:L,MATCH($C530,'Policy Characteristics'!$C:$C,0)))</f>
        <v>industry-elec-and-hydrogen.html</v>
      </c>
    </row>
    <row r="531" spans="1:18" ht="30" x14ac:dyDescent="0.25">
      <c r="A531" s="340" t="str">
        <f>IF(ISBLANK(INDEX('Policy Characteristics'!A:A,MATCH($C531,'Policy Characteristics'!$C:$C,0))),"",INDEX('Policy Characteristics'!A:A,MATCH($C531,'Policy Characteristics'!$C:$C,0)))</f>
        <v>Industry</v>
      </c>
      <c r="B531" s="340" t="str">
        <f>IF(ISBLANK(INDEX('Policy Characteristics'!B:B,MATCH($C531,'Policy Characteristics'!$C:$C,0))),"",INDEX('Policy Characteristics'!B:B,MATCH($C531,'Policy Characteristics'!$C:$C,0)))</f>
        <v>Electrification + Hydrogen</v>
      </c>
      <c r="C531" s="344" t="str">
        <f t="shared" si="34"/>
        <v>Fraction of Industrial Fuel Use Shifted to Other Fuels</v>
      </c>
      <c r="D531" s="9" t="s">
        <v>3199</v>
      </c>
      <c r="E531" s="53" t="s">
        <v>2446</v>
      </c>
      <c r="F531" s="188" t="s">
        <v>3162</v>
      </c>
      <c r="G531" s="53" t="s">
        <v>3218</v>
      </c>
      <c r="H531" s="54">
        <v>1310</v>
      </c>
      <c r="I531" s="53" t="s">
        <v>46</v>
      </c>
      <c r="J531" s="342" t="str">
        <f>IF(ISBLANK(INDEX('Policy Characteristics'!D:D,MATCH($C531,'Policy Characteristics'!$C:$C,0))),"",INDEX('Policy Characteristics'!D:D,MATCH($C531,'Policy Characteristics'!$C:$C,0)))</f>
        <v>Electrification + Hydrogen</v>
      </c>
      <c r="K531" s="340" t="str">
        <f>IF(ISBLANK(INDEX('Policy Characteristics'!E:E,MATCH($C531,'Policy Characteristics'!$C:$C,0))),"",INDEX('Policy Characteristics'!E:E,MATCH($C531,'Policy Characteristics'!$C:$C,0)))</f>
        <v>indst fuel type shifting</v>
      </c>
      <c r="L531" s="362">
        <f>IF(ISBLANK(INDEX('Policy Characteristics'!F:F,MATCH($C531,'Policy Characteristics'!$C:$C,0))),"",INDEX('Policy Characteristics'!F:F,MATCH($C531,'Policy Characteristics'!$C:$C,0)))</f>
        <v>0</v>
      </c>
      <c r="M531" s="362">
        <f>IF(ISBLANK(INDEX('Policy Characteristics'!G:G,MATCH($C531,'Policy Characteristics'!$C:$C,0))),"",INDEX('Policy Characteristics'!G:G,MATCH($C531,'Policy Characteristics'!$C:$C,0)))</f>
        <v>1</v>
      </c>
      <c r="N531" s="362">
        <f>IF(ISBLANK(INDEX('Policy Characteristics'!H:H,MATCH($C531,'Policy Characteristics'!$C:$C,0))),"",INDEX('Policy Characteristics'!H:H,MATCH($C531,'Policy Characteristics'!$C:$C,0)))</f>
        <v>0.01</v>
      </c>
      <c r="O531" s="340" t="str">
        <f>IF(ISBLANK(INDEX('Policy Characteristics'!I:I,MATCH($C531,'Policy Characteristics'!$C:$C,0))),"",INDEX('Policy Characteristics'!I:I,MATCH($C531,'Policy Characteristics'!$C:$C,0)))</f>
        <v>% of fuel shifted</v>
      </c>
      <c r="P531" s="340"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1" s="340" t="str">
        <f>IF(ISBLANK(INDEX('Policy Characteristics'!K:K,MATCH($C531,'Policy Characteristics'!$C:$C,0))),"",INDEX('Policy Characteristics'!K:K,MATCH($C531,'Policy Characteristics'!$C:$C,0)))</f>
        <v>industry-ag-main.html#fuel-switching</v>
      </c>
      <c r="R531" s="340" t="str">
        <f>IF(ISBLANK(INDEX('Policy Characteristics'!L:L,MATCH($C531,'Policy Characteristics'!$C:$C,0))),"",INDEX('Policy Characteristics'!L:L,MATCH($C531,'Policy Characteristics'!$C:$C,0)))</f>
        <v>industry-elec-and-hydrogen.html</v>
      </c>
    </row>
    <row r="532" spans="1:18" ht="30" x14ac:dyDescent="0.25">
      <c r="A532" s="340" t="str">
        <f>IF(ISBLANK(INDEX('Policy Characteristics'!A:A,MATCH($C532,'Policy Characteristics'!$C:$C,0))),"",INDEX('Policy Characteristics'!A:A,MATCH($C532,'Policy Characteristics'!$C:$C,0)))</f>
        <v>Industry</v>
      </c>
      <c r="B532" s="340" t="str">
        <f>IF(ISBLANK(INDEX('Policy Characteristics'!B:B,MATCH($C532,'Policy Characteristics'!$C:$C,0))),"",INDEX('Policy Characteristics'!B:B,MATCH($C532,'Policy Characteristics'!$C:$C,0)))</f>
        <v>Electrification + Hydrogen</v>
      </c>
      <c r="C532" s="344" t="str">
        <f t="shared" si="34"/>
        <v>Fraction of Industrial Fuel Use Shifted to Other Fuels</v>
      </c>
      <c r="D532" s="9" t="s">
        <v>3199</v>
      </c>
      <c r="E532" s="53" t="s">
        <v>2447</v>
      </c>
      <c r="F532" s="188" t="s">
        <v>3162</v>
      </c>
      <c r="G532" s="53" t="s">
        <v>3219</v>
      </c>
      <c r="H532" s="54">
        <v>1311</v>
      </c>
      <c r="I532" s="53" t="s">
        <v>46</v>
      </c>
      <c r="J532" s="342" t="str">
        <f>IF(ISBLANK(INDEX('Policy Characteristics'!D:D,MATCH($C532,'Policy Characteristics'!$C:$C,0))),"",INDEX('Policy Characteristics'!D:D,MATCH($C532,'Policy Characteristics'!$C:$C,0)))</f>
        <v>Electrification + Hydrogen</v>
      </c>
      <c r="K532" s="340" t="str">
        <f>IF(ISBLANK(INDEX('Policy Characteristics'!E:E,MATCH($C532,'Policy Characteristics'!$C:$C,0))),"",INDEX('Policy Characteristics'!E:E,MATCH($C532,'Policy Characteristics'!$C:$C,0)))</f>
        <v>indst fuel type shifting</v>
      </c>
      <c r="L532" s="362">
        <f>IF(ISBLANK(INDEX('Policy Characteristics'!F:F,MATCH($C532,'Policy Characteristics'!$C:$C,0))),"",INDEX('Policy Characteristics'!F:F,MATCH($C532,'Policy Characteristics'!$C:$C,0)))</f>
        <v>0</v>
      </c>
      <c r="M532" s="362">
        <f>IF(ISBLANK(INDEX('Policy Characteristics'!G:G,MATCH($C532,'Policy Characteristics'!$C:$C,0))),"",INDEX('Policy Characteristics'!G:G,MATCH($C532,'Policy Characteristics'!$C:$C,0)))</f>
        <v>1</v>
      </c>
      <c r="N532" s="362">
        <f>IF(ISBLANK(INDEX('Policy Characteristics'!H:H,MATCH($C532,'Policy Characteristics'!$C:$C,0))),"",INDEX('Policy Characteristics'!H:H,MATCH($C532,'Policy Characteristics'!$C:$C,0)))</f>
        <v>0.01</v>
      </c>
      <c r="O532" s="340" t="str">
        <f>IF(ISBLANK(INDEX('Policy Characteristics'!I:I,MATCH($C532,'Policy Characteristics'!$C:$C,0))),"",INDEX('Policy Characteristics'!I:I,MATCH($C532,'Policy Characteristics'!$C:$C,0)))</f>
        <v>% of fuel shifted</v>
      </c>
      <c r="P532" s="340"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2" s="340" t="str">
        <f>IF(ISBLANK(INDEX('Policy Characteristics'!K:K,MATCH($C532,'Policy Characteristics'!$C:$C,0))),"",INDEX('Policy Characteristics'!K:K,MATCH($C532,'Policy Characteristics'!$C:$C,0)))</f>
        <v>industry-ag-main.html#fuel-switching</v>
      </c>
      <c r="R532" s="340" t="str">
        <f>IF(ISBLANK(INDEX('Policy Characteristics'!L:L,MATCH($C532,'Policy Characteristics'!$C:$C,0))),"",INDEX('Policy Characteristics'!L:L,MATCH($C532,'Policy Characteristics'!$C:$C,0)))</f>
        <v>industry-elec-and-hydrogen.html</v>
      </c>
    </row>
    <row r="533" spans="1:18" ht="30" x14ac:dyDescent="0.25">
      <c r="A533" s="340" t="str">
        <f>IF(ISBLANK(INDEX('Policy Characteristics'!A:A,MATCH($C533,'Policy Characteristics'!$C:$C,0))),"",INDEX('Policy Characteristics'!A:A,MATCH($C533,'Policy Characteristics'!$C:$C,0)))</f>
        <v>Industry</v>
      </c>
      <c r="B533" s="340" t="str">
        <f>IF(ISBLANK(INDEX('Policy Characteristics'!B:B,MATCH($C533,'Policy Characteristics'!$C:$C,0))),"",INDEX('Policy Characteristics'!B:B,MATCH($C533,'Policy Characteristics'!$C:$C,0)))</f>
        <v>Electrification + Hydrogen</v>
      </c>
      <c r="C533" s="344" t="str">
        <f t="shared" si="34"/>
        <v>Fraction of Industrial Fuel Use Shifted to Other Fuels</v>
      </c>
      <c r="D533" s="9" t="s">
        <v>3199</v>
      </c>
      <c r="E533" s="53" t="s">
        <v>2448</v>
      </c>
      <c r="F533" s="188" t="s">
        <v>3162</v>
      </c>
      <c r="G533" s="53" t="s">
        <v>3220</v>
      </c>
      <c r="H533" s="54">
        <v>1312</v>
      </c>
      <c r="I533" s="53" t="s">
        <v>46</v>
      </c>
      <c r="J533" s="342" t="str">
        <f>IF(ISBLANK(INDEX('Policy Characteristics'!D:D,MATCH($C533,'Policy Characteristics'!$C:$C,0))),"",INDEX('Policy Characteristics'!D:D,MATCH($C533,'Policy Characteristics'!$C:$C,0)))</f>
        <v>Electrification + Hydrogen</v>
      </c>
      <c r="K533" s="340" t="str">
        <f>IF(ISBLANK(INDEX('Policy Characteristics'!E:E,MATCH($C533,'Policy Characteristics'!$C:$C,0))),"",INDEX('Policy Characteristics'!E:E,MATCH($C533,'Policy Characteristics'!$C:$C,0)))</f>
        <v>indst fuel type shifting</v>
      </c>
      <c r="L533" s="362">
        <f>IF(ISBLANK(INDEX('Policy Characteristics'!F:F,MATCH($C533,'Policy Characteristics'!$C:$C,0))),"",INDEX('Policy Characteristics'!F:F,MATCH($C533,'Policy Characteristics'!$C:$C,0)))</f>
        <v>0</v>
      </c>
      <c r="M533" s="362">
        <f>IF(ISBLANK(INDEX('Policy Characteristics'!G:G,MATCH($C533,'Policy Characteristics'!$C:$C,0))),"",INDEX('Policy Characteristics'!G:G,MATCH($C533,'Policy Characteristics'!$C:$C,0)))</f>
        <v>1</v>
      </c>
      <c r="N533" s="362">
        <f>IF(ISBLANK(INDEX('Policy Characteristics'!H:H,MATCH($C533,'Policy Characteristics'!$C:$C,0))),"",INDEX('Policy Characteristics'!H:H,MATCH($C533,'Policy Characteristics'!$C:$C,0)))</f>
        <v>0.01</v>
      </c>
      <c r="O533" s="340" t="str">
        <f>IF(ISBLANK(INDEX('Policy Characteristics'!I:I,MATCH($C533,'Policy Characteristics'!$C:$C,0))),"",INDEX('Policy Characteristics'!I:I,MATCH($C533,'Policy Characteristics'!$C:$C,0)))</f>
        <v>% of fuel shifted</v>
      </c>
      <c r="P533" s="340"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3" s="340" t="str">
        <f>IF(ISBLANK(INDEX('Policy Characteristics'!K:K,MATCH($C533,'Policy Characteristics'!$C:$C,0))),"",INDEX('Policy Characteristics'!K:K,MATCH($C533,'Policy Characteristics'!$C:$C,0)))</f>
        <v>industry-ag-main.html#fuel-switching</v>
      </c>
      <c r="R533" s="340" t="str">
        <f>IF(ISBLANK(INDEX('Policy Characteristics'!L:L,MATCH($C533,'Policy Characteristics'!$C:$C,0))),"",INDEX('Policy Characteristics'!L:L,MATCH($C533,'Policy Characteristics'!$C:$C,0)))</f>
        <v>industry-elec-and-hydrogen.html</v>
      </c>
    </row>
    <row r="534" spans="1:18" ht="30" x14ac:dyDescent="0.25">
      <c r="A534" s="340" t="str">
        <f>IF(ISBLANK(INDEX('Policy Characteristics'!A:A,MATCH($C534,'Policy Characteristics'!$C:$C,0))),"",INDEX('Policy Characteristics'!A:A,MATCH($C534,'Policy Characteristics'!$C:$C,0)))</f>
        <v>Industry</v>
      </c>
      <c r="B534" s="340" t="str">
        <f>IF(ISBLANK(INDEX('Policy Characteristics'!B:B,MATCH($C534,'Policy Characteristics'!$C:$C,0))),"",INDEX('Policy Characteristics'!B:B,MATCH($C534,'Policy Characteristics'!$C:$C,0)))</f>
        <v>Electrification + Hydrogen</v>
      </c>
      <c r="C534" s="344" t="str">
        <f t="shared" si="34"/>
        <v>Fraction of Industrial Fuel Use Shifted to Other Fuels</v>
      </c>
      <c r="D534" s="9" t="s">
        <v>3199</v>
      </c>
      <c r="E534" s="53" t="s">
        <v>2449</v>
      </c>
      <c r="F534" s="188" t="s">
        <v>3162</v>
      </c>
      <c r="G534" s="53" t="s">
        <v>3221</v>
      </c>
      <c r="H534" s="54">
        <v>1313</v>
      </c>
      <c r="I534" s="53" t="s">
        <v>46</v>
      </c>
      <c r="J534" s="342" t="str">
        <f>IF(ISBLANK(INDEX('Policy Characteristics'!D:D,MATCH($C534,'Policy Characteristics'!$C:$C,0))),"",INDEX('Policy Characteristics'!D:D,MATCH($C534,'Policy Characteristics'!$C:$C,0)))</f>
        <v>Electrification + Hydrogen</v>
      </c>
      <c r="K534" s="340" t="str">
        <f>IF(ISBLANK(INDEX('Policy Characteristics'!E:E,MATCH($C534,'Policy Characteristics'!$C:$C,0))),"",INDEX('Policy Characteristics'!E:E,MATCH($C534,'Policy Characteristics'!$C:$C,0)))</f>
        <v>indst fuel type shifting</v>
      </c>
      <c r="L534" s="362">
        <f>IF(ISBLANK(INDEX('Policy Characteristics'!F:F,MATCH($C534,'Policy Characteristics'!$C:$C,0))),"",INDEX('Policy Characteristics'!F:F,MATCH($C534,'Policy Characteristics'!$C:$C,0)))</f>
        <v>0</v>
      </c>
      <c r="M534" s="362">
        <f>IF(ISBLANK(INDEX('Policy Characteristics'!G:G,MATCH($C534,'Policy Characteristics'!$C:$C,0))),"",INDEX('Policy Characteristics'!G:G,MATCH($C534,'Policy Characteristics'!$C:$C,0)))</f>
        <v>1</v>
      </c>
      <c r="N534" s="362">
        <f>IF(ISBLANK(INDEX('Policy Characteristics'!H:H,MATCH($C534,'Policy Characteristics'!$C:$C,0))),"",INDEX('Policy Characteristics'!H:H,MATCH($C534,'Policy Characteristics'!$C:$C,0)))</f>
        <v>0.01</v>
      </c>
      <c r="O534" s="340" t="str">
        <f>IF(ISBLANK(INDEX('Policy Characteristics'!I:I,MATCH($C534,'Policy Characteristics'!$C:$C,0))),"",INDEX('Policy Characteristics'!I:I,MATCH($C534,'Policy Characteristics'!$C:$C,0)))</f>
        <v>% of fuel shifted</v>
      </c>
      <c r="P534" s="340"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4" s="340" t="str">
        <f>IF(ISBLANK(INDEX('Policy Characteristics'!K:K,MATCH($C534,'Policy Characteristics'!$C:$C,0))),"",INDEX('Policy Characteristics'!K:K,MATCH($C534,'Policy Characteristics'!$C:$C,0)))</f>
        <v>industry-ag-main.html#fuel-switching</v>
      </c>
      <c r="R534" s="340" t="str">
        <f>IF(ISBLANK(INDEX('Policy Characteristics'!L:L,MATCH($C534,'Policy Characteristics'!$C:$C,0))),"",INDEX('Policy Characteristics'!L:L,MATCH($C534,'Policy Characteristics'!$C:$C,0)))</f>
        <v>industry-elec-and-hydrogen.html</v>
      </c>
    </row>
    <row r="535" spans="1:18" ht="30" x14ac:dyDescent="0.25">
      <c r="A535" s="340" t="str">
        <f>IF(ISBLANK(INDEX('Policy Characteristics'!A:A,MATCH($C535,'Policy Characteristics'!$C:$C,0))),"",INDEX('Policy Characteristics'!A:A,MATCH($C535,'Policy Characteristics'!$C:$C,0)))</f>
        <v>Industry</v>
      </c>
      <c r="B535" s="340" t="str">
        <f>IF(ISBLANK(INDEX('Policy Characteristics'!B:B,MATCH($C535,'Policy Characteristics'!$C:$C,0))),"",INDEX('Policy Characteristics'!B:B,MATCH($C535,'Policy Characteristics'!$C:$C,0)))</f>
        <v>Electrification + Hydrogen</v>
      </c>
      <c r="C535" s="344" t="str">
        <f t="shared" si="34"/>
        <v>Fraction of Industrial Fuel Use Shifted to Other Fuels</v>
      </c>
      <c r="D535" s="9" t="s">
        <v>3199</v>
      </c>
      <c r="E535" s="53" t="s">
        <v>2798</v>
      </c>
      <c r="F535" s="188" t="s">
        <v>3162</v>
      </c>
      <c r="G535" s="53" t="s">
        <v>3222</v>
      </c>
      <c r="H535" s="54">
        <v>1314</v>
      </c>
      <c r="I535" s="53" t="s">
        <v>46</v>
      </c>
      <c r="J535" s="342" t="str">
        <f>IF(ISBLANK(INDEX('Policy Characteristics'!D:D,MATCH($C535,'Policy Characteristics'!$C:$C,0))),"",INDEX('Policy Characteristics'!D:D,MATCH($C535,'Policy Characteristics'!$C:$C,0)))</f>
        <v>Electrification + Hydrogen</v>
      </c>
      <c r="K535" s="340" t="str">
        <f>IF(ISBLANK(INDEX('Policy Characteristics'!E:E,MATCH($C535,'Policy Characteristics'!$C:$C,0))),"",INDEX('Policy Characteristics'!E:E,MATCH($C535,'Policy Characteristics'!$C:$C,0)))</f>
        <v>indst fuel type shifting</v>
      </c>
      <c r="L535" s="362">
        <f>IF(ISBLANK(INDEX('Policy Characteristics'!F:F,MATCH($C535,'Policy Characteristics'!$C:$C,0))),"",INDEX('Policy Characteristics'!F:F,MATCH($C535,'Policy Characteristics'!$C:$C,0)))</f>
        <v>0</v>
      </c>
      <c r="M535" s="362">
        <f>IF(ISBLANK(INDEX('Policy Characteristics'!G:G,MATCH($C535,'Policy Characteristics'!$C:$C,0))),"",INDEX('Policy Characteristics'!G:G,MATCH($C535,'Policy Characteristics'!$C:$C,0)))</f>
        <v>1</v>
      </c>
      <c r="N535" s="362">
        <f>IF(ISBLANK(INDEX('Policy Characteristics'!H:H,MATCH($C535,'Policy Characteristics'!$C:$C,0))),"",INDEX('Policy Characteristics'!H:H,MATCH($C535,'Policy Characteristics'!$C:$C,0)))</f>
        <v>0.01</v>
      </c>
      <c r="O535" s="340" t="str">
        <f>IF(ISBLANK(INDEX('Policy Characteristics'!I:I,MATCH($C535,'Policy Characteristics'!$C:$C,0))),"",INDEX('Policy Characteristics'!I:I,MATCH($C535,'Policy Characteristics'!$C:$C,0)))</f>
        <v>% of fuel shifted</v>
      </c>
      <c r="P535" s="340"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5" s="340" t="str">
        <f>IF(ISBLANK(INDEX('Policy Characteristics'!K:K,MATCH($C535,'Policy Characteristics'!$C:$C,0))),"",INDEX('Policy Characteristics'!K:K,MATCH($C535,'Policy Characteristics'!$C:$C,0)))</f>
        <v>industry-ag-main.html#fuel-switching</v>
      </c>
      <c r="R535" s="340" t="str">
        <f>IF(ISBLANK(INDEX('Policy Characteristics'!L:L,MATCH($C535,'Policy Characteristics'!$C:$C,0))),"",INDEX('Policy Characteristics'!L:L,MATCH($C535,'Policy Characteristics'!$C:$C,0)))</f>
        <v>industry-elec-and-hydrogen.html</v>
      </c>
    </row>
    <row r="536" spans="1:18" ht="30" x14ac:dyDescent="0.25">
      <c r="A536" s="340" t="str">
        <f>IF(ISBLANK(INDEX('Policy Characteristics'!A:A,MATCH($C536,'Policy Characteristics'!$C:$C,0))),"",INDEX('Policy Characteristics'!A:A,MATCH($C536,'Policy Characteristics'!$C:$C,0)))</f>
        <v>Industry</v>
      </c>
      <c r="B536" s="340" t="str">
        <f>IF(ISBLANK(INDEX('Policy Characteristics'!B:B,MATCH($C536,'Policy Characteristics'!$C:$C,0))),"",INDEX('Policy Characteristics'!B:B,MATCH($C536,'Policy Characteristics'!$C:$C,0)))</f>
        <v>Electrification + Hydrogen</v>
      </c>
      <c r="C536" s="344" t="str">
        <f t="shared" si="34"/>
        <v>Fraction of Industrial Fuel Use Shifted to Other Fuels</v>
      </c>
      <c r="D536" s="9" t="s">
        <v>3199</v>
      </c>
      <c r="E536" s="53" t="s">
        <v>2799</v>
      </c>
      <c r="F536" s="188" t="s">
        <v>3162</v>
      </c>
      <c r="G536" s="53" t="s">
        <v>3223</v>
      </c>
      <c r="H536" s="54">
        <v>1315</v>
      </c>
      <c r="I536" s="53" t="s">
        <v>46</v>
      </c>
      <c r="J536" s="342" t="str">
        <f>IF(ISBLANK(INDEX('Policy Characteristics'!D:D,MATCH($C536,'Policy Characteristics'!$C:$C,0))),"",INDEX('Policy Characteristics'!D:D,MATCH($C536,'Policy Characteristics'!$C:$C,0)))</f>
        <v>Electrification + Hydrogen</v>
      </c>
      <c r="K536" s="340" t="str">
        <f>IF(ISBLANK(INDEX('Policy Characteristics'!E:E,MATCH($C536,'Policy Characteristics'!$C:$C,0))),"",INDEX('Policy Characteristics'!E:E,MATCH($C536,'Policy Characteristics'!$C:$C,0)))</f>
        <v>indst fuel type shifting</v>
      </c>
      <c r="L536" s="362">
        <f>IF(ISBLANK(INDEX('Policy Characteristics'!F:F,MATCH($C536,'Policy Characteristics'!$C:$C,0))),"",INDEX('Policy Characteristics'!F:F,MATCH($C536,'Policy Characteristics'!$C:$C,0)))</f>
        <v>0</v>
      </c>
      <c r="M536" s="362">
        <f>IF(ISBLANK(INDEX('Policy Characteristics'!G:G,MATCH($C536,'Policy Characteristics'!$C:$C,0))),"",INDEX('Policy Characteristics'!G:G,MATCH($C536,'Policy Characteristics'!$C:$C,0)))</f>
        <v>1</v>
      </c>
      <c r="N536" s="362">
        <f>IF(ISBLANK(INDEX('Policy Characteristics'!H:H,MATCH($C536,'Policy Characteristics'!$C:$C,0))),"",INDEX('Policy Characteristics'!H:H,MATCH($C536,'Policy Characteristics'!$C:$C,0)))</f>
        <v>0.01</v>
      </c>
      <c r="O536" s="340" t="str">
        <f>IF(ISBLANK(INDEX('Policy Characteristics'!I:I,MATCH($C536,'Policy Characteristics'!$C:$C,0))),"",INDEX('Policy Characteristics'!I:I,MATCH($C536,'Policy Characteristics'!$C:$C,0)))</f>
        <v>% of fuel shifted</v>
      </c>
      <c r="P536" s="340"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6" s="340" t="str">
        <f>IF(ISBLANK(INDEX('Policy Characteristics'!K:K,MATCH($C536,'Policy Characteristics'!$C:$C,0))),"",INDEX('Policy Characteristics'!K:K,MATCH($C536,'Policy Characteristics'!$C:$C,0)))</f>
        <v>industry-ag-main.html#fuel-switching</v>
      </c>
      <c r="R536" s="340" t="str">
        <f>IF(ISBLANK(INDEX('Policy Characteristics'!L:L,MATCH($C536,'Policy Characteristics'!$C:$C,0))),"",INDEX('Policy Characteristics'!L:L,MATCH($C536,'Policy Characteristics'!$C:$C,0)))</f>
        <v>industry-elec-and-hydrogen.html</v>
      </c>
    </row>
    <row r="537" spans="1:18" ht="30" x14ac:dyDescent="0.25">
      <c r="A537" s="340" t="str">
        <f>IF(ISBLANK(INDEX('Policy Characteristics'!A:A,MATCH($C537,'Policy Characteristics'!$C:$C,0))),"",INDEX('Policy Characteristics'!A:A,MATCH($C537,'Policy Characteristics'!$C:$C,0)))</f>
        <v>Industry</v>
      </c>
      <c r="B537" s="340" t="str">
        <f>IF(ISBLANK(INDEX('Policy Characteristics'!B:B,MATCH($C537,'Policy Characteristics'!$C:$C,0))),"",INDEX('Policy Characteristics'!B:B,MATCH($C537,'Policy Characteristics'!$C:$C,0)))</f>
        <v>Electrification + Hydrogen</v>
      </c>
      <c r="C537" s="344" t="str">
        <f t="shared" si="34"/>
        <v>Fraction of Industrial Fuel Use Shifted to Other Fuels</v>
      </c>
      <c r="D537" s="9" t="s">
        <v>3199</v>
      </c>
      <c r="E537" s="53" t="s">
        <v>2800</v>
      </c>
      <c r="F537" s="188" t="s">
        <v>3162</v>
      </c>
      <c r="G537" s="53" t="s">
        <v>3224</v>
      </c>
      <c r="H537" s="54">
        <v>1316</v>
      </c>
      <c r="I537" s="53" t="s">
        <v>46</v>
      </c>
      <c r="J537" s="342" t="str">
        <f>IF(ISBLANK(INDEX('Policy Characteristics'!D:D,MATCH($C537,'Policy Characteristics'!$C:$C,0))),"",INDEX('Policy Characteristics'!D:D,MATCH($C537,'Policy Characteristics'!$C:$C,0)))</f>
        <v>Electrification + Hydrogen</v>
      </c>
      <c r="K537" s="340" t="str">
        <f>IF(ISBLANK(INDEX('Policy Characteristics'!E:E,MATCH($C537,'Policy Characteristics'!$C:$C,0))),"",INDEX('Policy Characteristics'!E:E,MATCH($C537,'Policy Characteristics'!$C:$C,0)))</f>
        <v>indst fuel type shifting</v>
      </c>
      <c r="L537" s="362">
        <f>IF(ISBLANK(INDEX('Policy Characteristics'!F:F,MATCH($C537,'Policy Characteristics'!$C:$C,0))),"",INDEX('Policy Characteristics'!F:F,MATCH($C537,'Policy Characteristics'!$C:$C,0)))</f>
        <v>0</v>
      </c>
      <c r="M537" s="362">
        <f>IF(ISBLANK(INDEX('Policy Characteristics'!G:G,MATCH($C537,'Policy Characteristics'!$C:$C,0))),"",INDEX('Policy Characteristics'!G:G,MATCH($C537,'Policy Characteristics'!$C:$C,0)))</f>
        <v>1</v>
      </c>
      <c r="N537" s="362">
        <f>IF(ISBLANK(INDEX('Policy Characteristics'!H:H,MATCH($C537,'Policy Characteristics'!$C:$C,0))),"",INDEX('Policy Characteristics'!H:H,MATCH($C537,'Policy Characteristics'!$C:$C,0)))</f>
        <v>0.01</v>
      </c>
      <c r="O537" s="340" t="str">
        <f>IF(ISBLANK(INDEX('Policy Characteristics'!I:I,MATCH($C537,'Policy Characteristics'!$C:$C,0))),"",INDEX('Policy Characteristics'!I:I,MATCH($C537,'Policy Characteristics'!$C:$C,0)))</f>
        <v>% of fuel shifted</v>
      </c>
      <c r="P537" s="340"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7" s="340" t="str">
        <f>IF(ISBLANK(INDEX('Policy Characteristics'!K:K,MATCH($C537,'Policy Characteristics'!$C:$C,0))),"",INDEX('Policy Characteristics'!K:K,MATCH($C537,'Policy Characteristics'!$C:$C,0)))</f>
        <v>industry-ag-main.html#fuel-switching</v>
      </c>
      <c r="R537" s="340" t="str">
        <f>IF(ISBLANK(INDEX('Policy Characteristics'!L:L,MATCH($C537,'Policy Characteristics'!$C:$C,0))),"",INDEX('Policy Characteristics'!L:L,MATCH($C537,'Policy Characteristics'!$C:$C,0)))</f>
        <v>industry-elec-and-hydrogen.html</v>
      </c>
    </row>
    <row r="538" spans="1:18" ht="30" x14ac:dyDescent="0.25">
      <c r="A538" s="340" t="str">
        <f>IF(ISBLANK(INDEX('Policy Characteristics'!A:A,MATCH($C538,'Policy Characteristics'!$C:$C,0))),"",INDEX('Policy Characteristics'!A:A,MATCH($C538,'Policy Characteristics'!$C:$C,0)))</f>
        <v>Industry</v>
      </c>
      <c r="B538" s="340" t="str">
        <f>IF(ISBLANK(INDEX('Policy Characteristics'!B:B,MATCH($C538,'Policy Characteristics'!$C:$C,0))),"",INDEX('Policy Characteristics'!B:B,MATCH($C538,'Policy Characteristics'!$C:$C,0)))</f>
        <v>Electrification + Hydrogen</v>
      </c>
      <c r="C538" s="344" t="str">
        <f t="shared" si="34"/>
        <v>Fraction of Industrial Fuel Use Shifted to Other Fuels</v>
      </c>
      <c r="D538" s="9" t="s">
        <v>3199</v>
      </c>
      <c r="E538" s="53" t="s">
        <v>2797</v>
      </c>
      <c r="F538" s="188" t="s">
        <v>3162</v>
      </c>
      <c r="G538" s="53" t="s">
        <v>3225</v>
      </c>
      <c r="H538" s="54">
        <v>1317</v>
      </c>
      <c r="I538" s="53" t="s">
        <v>45</v>
      </c>
      <c r="J538" s="342" t="str">
        <f>IF(ISBLANK(INDEX('Policy Characteristics'!D:D,MATCH($C538,'Policy Characteristics'!$C:$C,0))),"",INDEX('Policy Characteristics'!D:D,MATCH($C538,'Policy Characteristics'!$C:$C,0)))</f>
        <v>Electrification + Hydrogen</v>
      </c>
      <c r="K538" s="340" t="str">
        <f>IF(ISBLANK(INDEX('Policy Characteristics'!E:E,MATCH($C538,'Policy Characteristics'!$C:$C,0))),"",INDEX('Policy Characteristics'!E:E,MATCH($C538,'Policy Characteristics'!$C:$C,0)))</f>
        <v>indst fuel type shifting</v>
      </c>
      <c r="L538" s="362">
        <f>IF(ISBLANK(INDEX('Policy Characteristics'!F:F,MATCH($C538,'Policy Characteristics'!$C:$C,0))),"",INDEX('Policy Characteristics'!F:F,MATCH($C538,'Policy Characteristics'!$C:$C,0)))</f>
        <v>0</v>
      </c>
      <c r="M538" s="362">
        <f>IF(ISBLANK(INDEX('Policy Characteristics'!G:G,MATCH($C538,'Policy Characteristics'!$C:$C,0))),"",INDEX('Policy Characteristics'!G:G,MATCH($C538,'Policy Characteristics'!$C:$C,0)))</f>
        <v>1</v>
      </c>
      <c r="N538" s="362">
        <f>IF(ISBLANK(INDEX('Policy Characteristics'!H:H,MATCH($C538,'Policy Characteristics'!$C:$C,0))),"",INDEX('Policy Characteristics'!H:H,MATCH($C538,'Policy Characteristics'!$C:$C,0)))</f>
        <v>0.01</v>
      </c>
      <c r="O538" s="340" t="str">
        <f>IF(ISBLANK(INDEX('Policy Characteristics'!I:I,MATCH($C538,'Policy Characteristics'!$C:$C,0))),"",INDEX('Policy Characteristics'!I:I,MATCH($C538,'Policy Characteristics'!$C:$C,0)))</f>
        <v>% of fuel shifted</v>
      </c>
      <c r="P538" s="340"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8" s="340" t="str">
        <f>IF(ISBLANK(INDEX('Policy Characteristics'!K:K,MATCH($C538,'Policy Characteristics'!$C:$C,0))),"",INDEX('Policy Characteristics'!K:K,MATCH($C538,'Policy Characteristics'!$C:$C,0)))</f>
        <v>industry-ag-main.html#fuel-switching</v>
      </c>
      <c r="R538" s="340" t="str">
        <f>IF(ISBLANK(INDEX('Policy Characteristics'!L:L,MATCH($C538,'Policy Characteristics'!$C:$C,0))),"",INDEX('Policy Characteristics'!L:L,MATCH($C538,'Policy Characteristics'!$C:$C,0)))</f>
        <v>industry-elec-and-hydrogen.html</v>
      </c>
    </row>
    <row r="539" spans="1:18" ht="30" x14ac:dyDescent="0.25">
      <c r="A539" s="340" t="str">
        <f>IF(ISBLANK(INDEX('Policy Characteristics'!A:A,MATCH($C539,'Policy Characteristics'!$C:$C,0))),"",INDEX('Policy Characteristics'!A:A,MATCH($C539,'Policy Characteristics'!$C:$C,0)))</f>
        <v>Industry</v>
      </c>
      <c r="B539" s="340" t="str">
        <f>IF(ISBLANK(INDEX('Policy Characteristics'!B:B,MATCH($C539,'Policy Characteristics'!$C:$C,0))),"",INDEX('Policy Characteristics'!B:B,MATCH($C539,'Policy Characteristics'!$C:$C,0)))</f>
        <v>Electrification + Hydrogen</v>
      </c>
      <c r="C539" s="344" t="str">
        <f t="shared" si="34"/>
        <v>Fraction of Industrial Fuel Use Shifted to Other Fuels</v>
      </c>
      <c r="D539" s="9" t="s">
        <v>3200</v>
      </c>
      <c r="E539" s="53" t="s">
        <v>2444</v>
      </c>
      <c r="F539" s="188" t="s">
        <v>3163</v>
      </c>
      <c r="G539" s="53" t="s">
        <v>3216</v>
      </c>
      <c r="H539" s="54">
        <v>1318</v>
      </c>
      <c r="I539" s="53" t="s">
        <v>45</v>
      </c>
      <c r="J539" s="342" t="str">
        <f>IF(ISBLANK(INDEX('Policy Characteristics'!D:D,MATCH($C539,'Policy Characteristics'!$C:$C,0))),"",INDEX('Policy Characteristics'!D:D,MATCH($C539,'Policy Characteristics'!$C:$C,0)))</f>
        <v>Electrification + Hydrogen</v>
      </c>
      <c r="K539" s="340" t="str">
        <f>IF(ISBLANK(INDEX('Policy Characteristics'!E:E,MATCH($C539,'Policy Characteristics'!$C:$C,0))),"",INDEX('Policy Characteristics'!E:E,MATCH($C539,'Policy Characteristics'!$C:$C,0)))</f>
        <v>indst fuel type shifting</v>
      </c>
      <c r="L539" s="362">
        <f>IF(ISBLANK(INDEX('Policy Characteristics'!F:F,MATCH($C539,'Policy Characteristics'!$C:$C,0))),"",INDEX('Policy Characteristics'!F:F,MATCH($C539,'Policy Characteristics'!$C:$C,0)))</f>
        <v>0</v>
      </c>
      <c r="M539" s="362">
        <f>IF(ISBLANK(INDEX('Policy Characteristics'!G:G,MATCH($C539,'Policy Characteristics'!$C:$C,0))),"",INDEX('Policy Characteristics'!G:G,MATCH($C539,'Policy Characteristics'!$C:$C,0)))</f>
        <v>1</v>
      </c>
      <c r="N539" s="362">
        <f>IF(ISBLANK(INDEX('Policy Characteristics'!H:H,MATCH($C539,'Policy Characteristics'!$C:$C,0))),"",INDEX('Policy Characteristics'!H:H,MATCH($C539,'Policy Characteristics'!$C:$C,0)))</f>
        <v>0.01</v>
      </c>
      <c r="O539" s="340" t="str">
        <f>IF(ISBLANK(INDEX('Policy Characteristics'!I:I,MATCH($C539,'Policy Characteristics'!$C:$C,0))),"",INDEX('Policy Characteristics'!I:I,MATCH($C539,'Policy Characteristics'!$C:$C,0)))</f>
        <v>% of fuel shifted</v>
      </c>
      <c r="P539" s="340"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9" s="340" t="str">
        <f>IF(ISBLANK(INDEX('Policy Characteristics'!K:K,MATCH($C539,'Policy Characteristics'!$C:$C,0))),"",INDEX('Policy Characteristics'!K:K,MATCH($C539,'Policy Characteristics'!$C:$C,0)))</f>
        <v>industry-ag-main.html#fuel-switching</v>
      </c>
      <c r="R539" s="340" t="str">
        <f>IF(ISBLANK(INDEX('Policy Characteristics'!L:L,MATCH($C539,'Policy Characteristics'!$C:$C,0))),"",INDEX('Policy Characteristics'!L:L,MATCH($C539,'Policy Characteristics'!$C:$C,0)))</f>
        <v>industry-elec-and-hydrogen.html</v>
      </c>
    </row>
    <row r="540" spans="1:18" ht="30" x14ac:dyDescent="0.25">
      <c r="A540" s="340" t="str">
        <f>IF(ISBLANK(INDEX('Policy Characteristics'!A:A,MATCH($C540,'Policy Characteristics'!$C:$C,0))),"",INDEX('Policy Characteristics'!A:A,MATCH($C540,'Policy Characteristics'!$C:$C,0)))</f>
        <v>Industry</v>
      </c>
      <c r="B540" s="340" t="str">
        <f>IF(ISBLANK(INDEX('Policy Characteristics'!B:B,MATCH($C540,'Policy Characteristics'!$C:$C,0))),"",INDEX('Policy Characteristics'!B:B,MATCH($C540,'Policy Characteristics'!$C:$C,0)))</f>
        <v>Electrification + Hydrogen</v>
      </c>
      <c r="C540" s="344" t="str">
        <f t="shared" si="34"/>
        <v>Fraction of Industrial Fuel Use Shifted to Other Fuels</v>
      </c>
      <c r="D540" s="9" t="s">
        <v>3200</v>
      </c>
      <c r="E540" s="53" t="s">
        <v>2445</v>
      </c>
      <c r="F540" s="188" t="s">
        <v>3163</v>
      </c>
      <c r="G540" s="53" t="s">
        <v>3217</v>
      </c>
      <c r="H540" s="54">
        <v>1319</v>
      </c>
      <c r="I540" s="53" t="s">
        <v>46</v>
      </c>
      <c r="J540" s="342" t="str">
        <f>IF(ISBLANK(INDEX('Policy Characteristics'!D:D,MATCH($C540,'Policy Characteristics'!$C:$C,0))),"",INDEX('Policy Characteristics'!D:D,MATCH($C540,'Policy Characteristics'!$C:$C,0)))</f>
        <v>Electrification + Hydrogen</v>
      </c>
      <c r="K540" s="340" t="str">
        <f>IF(ISBLANK(INDEX('Policy Characteristics'!E:E,MATCH($C540,'Policy Characteristics'!$C:$C,0))),"",INDEX('Policy Characteristics'!E:E,MATCH($C540,'Policy Characteristics'!$C:$C,0)))</f>
        <v>indst fuel type shifting</v>
      </c>
      <c r="L540" s="362">
        <f>IF(ISBLANK(INDEX('Policy Characteristics'!F:F,MATCH($C540,'Policy Characteristics'!$C:$C,0))),"",INDEX('Policy Characteristics'!F:F,MATCH($C540,'Policy Characteristics'!$C:$C,0)))</f>
        <v>0</v>
      </c>
      <c r="M540" s="362">
        <f>IF(ISBLANK(INDEX('Policy Characteristics'!G:G,MATCH($C540,'Policy Characteristics'!$C:$C,0))),"",INDEX('Policy Characteristics'!G:G,MATCH($C540,'Policy Characteristics'!$C:$C,0)))</f>
        <v>1</v>
      </c>
      <c r="N540" s="362">
        <f>IF(ISBLANK(INDEX('Policy Characteristics'!H:H,MATCH($C540,'Policy Characteristics'!$C:$C,0))),"",INDEX('Policy Characteristics'!H:H,MATCH($C540,'Policy Characteristics'!$C:$C,0)))</f>
        <v>0.01</v>
      </c>
      <c r="O540" s="340" t="str">
        <f>IF(ISBLANK(INDEX('Policy Characteristics'!I:I,MATCH($C540,'Policy Characteristics'!$C:$C,0))),"",INDEX('Policy Characteristics'!I:I,MATCH($C540,'Policy Characteristics'!$C:$C,0)))</f>
        <v>% of fuel shifted</v>
      </c>
      <c r="P540" s="340"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0" s="340" t="str">
        <f>IF(ISBLANK(INDEX('Policy Characteristics'!K:K,MATCH($C540,'Policy Characteristics'!$C:$C,0))),"",INDEX('Policy Characteristics'!K:K,MATCH($C540,'Policy Characteristics'!$C:$C,0)))</f>
        <v>industry-ag-main.html#fuel-switching</v>
      </c>
      <c r="R540" s="340" t="str">
        <f>IF(ISBLANK(INDEX('Policy Characteristics'!L:L,MATCH($C540,'Policy Characteristics'!$C:$C,0))),"",INDEX('Policy Characteristics'!L:L,MATCH($C540,'Policy Characteristics'!$C:$C,0)))</f>
        <v>industry-elec-and-hydrogen.html</v>
      </c>
    </row>
    <row r="541" spans="1:18" ht="30" x14ac:dyDescent="0.25">
      <c r="A541" s="340" t="str">
        <f>IF(ISBLANK(INDEX('Policy Characteristics'!A:A,MATCH($C541,'Policy Characteristics'!$C:$C,0))),"",INDEX('Policy Characteristics'!A:A,MATCH($C541,'Policy Characteristics'!$C:$C,0)))</f>
        <v>Industry</v>
      </c>
      <c r="B541" s="340" t="str">
        <f>IF(ISBLANK(INDEX('Policy Characteristics'!B:B,MATCH($C541,'Policy Characteristics'!$C:$C,0))),"",INDEX('Policy Characteristics'!B:B,MATCH($C541,'Policy Characteristics'!$C:$C,0)))</f>
        <v>Electrification + Hydrogen</v>
      </c>
      <c r="C541" s="344" t="str">
        <f t="shared" si="34"/>
        <v>Fraction of Industrial Fuel Use Shifted to Other Fuels</v>
      </c>
      <c r="D541" s="9" t="s">
        <v>3200</v>
      </c>
      <c r="E541" s="53" t="s">
        <v>2446</v>
      </c>
      <c r="F541" s="188" t="s">
        <v>3163</v>
      </c>
      <c r="G541" s="53" t="s">
        <v>3218</v>
      </c>
      <c r="H541" s="54">
        <v>1320</v>
      </c>
      <c r="I541" s="53" t="s">
        <v>46</v>
      </c>
      <c r="J541" s="342" t="str">
        <f>IF(ISBLANK(INDEX('Policy Characteristics'!D:D,MATCH($C541,'Policy Characteristics'!$C:$C,0))),"",INDEX('Policy Characteristics'!D:D,MATCH($C541,'Policy Characteristics'!$C:$C,0)))</f>
        <v>Electrification + Hydrogen</v>
      </c>
      <c r="K541" s="340" t="str">
        <f>IF(ISBLANK(INDEX('Policy Characteristics'!E:E,MATCH($C541,'Policy Characteristics'!$C:$C,0))),"",INDEX('Policy Characteristics'!E:E,MATCH($C541,'Policy Characteristics'!$C:$C,0)))</f>
        <v>indst fuel type shifting</v>
      </c>
      <c r="L541" s="362">
        <f>IF(ISBLANK(INDEX('Policy Characteristics'!F:F,MATCH($C541,'Policy Characteristics'!$C:$C,0))),"",INDEX('Policy Characteristics'!F:F,MATCH($C541,'Policy Characteristics'!$C:$C,0)))</f>
        <v>0</v>
      </c>
      <c r="M541" s="362">
        <f>IF(ISBLANK(INDEX('Policy Characteristics'!G:G,MATCH($C541,'Policy Characteristics'!$C:$C,0))),"",INDEX('Policy Characteristics'!G:G,MATCH($C541,'Policy Characteristics'!$C:$C,0)))</f>
        <v>1</v>
      </c>
      <c r="N541" s="362">
        <f>IF(ISBLANK(INDEX('Policy Characteristics'!H:H,MATCH($C541,'Policy Characteristics'!$C:$C,0))),"",INDEX('Policy Characteristics'!H:H,MATCH($C541,'Policy Characteristics'!$C:$C,0)))</f>
        <v>0.01</v>
      </c>
      <c r="O541" s="340" t="str">
        <f>IF(ISBLANK(INDEX('Policy Characteristics'!I:I,MATCH($C541,'Policy Characteristics'!$C:$C,0))),"",INDEX('Policy Characteristics'!I:I,MATCH($C541,'Policy Characteristics'!$C:$C,0)))</f>
        <v>% of fuel shifted</v>
      </c>
      <c r="P541" s="340"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1" s="340" t="str">
        <f>IF(ISBLANK(INDEX('Policy Characteristics'!K:K,MATCH($C541,'Policy Characteristics'!$C:$C,0))),"",INDEX('Policy Characteristics'!K:K,MATCH($C541,'Policy Characteristics'!$C:$C,0)))</f>
        <v>industry-ag-main.html#fuel-switching</v>
      </c>
      <c r="R541" s="340" t="str">
        <f>IF(ISBLANK(INDEX('Policy Characteristics'!L:L,MATCH($C541,'Policy Characteristics'!$C:$C,0))),"",INDEX('Policy Characteristics'!L:L,MATCH($C541,'Policy Characteristics'!$C:$C,0)))</f>
        <v>industry-elec-and-hydrogen.html</v>
      </c>
    </row>
    <row r="542" spans="1:18" ht="30" x14ac:dyDescent="0.25">
      <c r="A542" s="340" t="str">
        <f>IF(ISBLANK(INDEX('Policy Characteristics'!A:A,MATCH($C542,'Policy Characteristics'!$C:$C,0))),"",INDEX('Policy Characteristics'!A:A,MATCH($C542,'Policy Characteristics'!$C:$C,0)))</f>
        <v>Industry</v>
      </c>
      <c r="B542" s="340" t="str">
        <f>IF(ISBLANK(INDEX('Policy Characteristics'!B:B,MATCH($C542,'Policy Characteristics'!$C:$C,0))),"",INDEX('Policy Characteristics'!B:B,MATCH($C542,'Policy Characteristics'!$C:$C,0)))</f>
        <v>Electrification + Hydrogen</v>
      </c>
      <c r="C542" s="344" t="str">
        <f t="shared" si="34"/>
        <v>Fraction of Industrial Fuel Use Shifted to Other Fuels</v>
      </c>
      <c r="D542" s="9" t="s">
        <v>3200</v>
      </c>
      <c r="E542" s="53" t="s">
        <v>2447</v>
      </c>
      <c r="F542" s="188" t="s">
        <v>3163</v>
      </c>
      <c r="G542" s="53" t="s">
        <v>3219</v>
      </c>
      <c r="H542" s="54">
        <v>1321</v>
      </c>
      <c r="I542" s="53" t="s">
        <v>46</v>
      </c>
      <c r="J542" s="342" t="str">
        <f>IF(ISBLANK(INDEX('Policy Characteristics'!D:D,MATCH($C542,'Policy Characteristics'!$C:$C,0))),"",INDEX('Policy Characteristics'!D:D,MATCH($C542,'Policy Characteristics'!$C:$C,0)))</f>
        <v>Electrification + Hydrogen</v>
      </c>
      <c r="K542" s="340" t="str">
        <f>IF(ISBLANK(INDEX('Policy Characteristics'!E:E,MATCH($C542,'Policy Characteristics'!$C:$C,0))),"",INDEX('Policy Characteristics'!E:E,MATCH($C542,'Policy Characteristics'!$C:$C,0)))</f>
        <v>indst fuel type shifting</v>
      </c>
      <c r="L542" s="362">
        <f>IF(ISBLANK(INDEX('Policy Characteristics'!F:F,MATCH($C542,'Policy Characteristics'!$C:$C,0))),"",INDEX('Policy Characteristics'!F:F,MATCH($C542,'Policy Characteristics'!$C:$C,0)))</f>
        <v>0</v>
      </c>
      <c r="M542" s="362">
        <f>IF(ISBLANK(INDEX('Policy Characteristics'!G:G,MATCH($C542,'Policy Characteristics'!$C:$C,0))),"",INDEX('Policy Characteristics'!G:G,MATCH($C542,'Policy Characteristics'!$C:$C,0)))</f>
        <v>1</v>
      </c>
      <c r="N542" s="362">
        <f>IF(ISBLANK(INDEX('Policy Characteristics'!H:H,MATCH($C542,'Policy Characteristics'!$C:$C,0))),"",INDEX('Policy Characteristics'!H:H,MATCH($C542,'Policy Characteristics'!$C:$C,0)))</f>
        <v>0.01</v>
      </c>
      <c r="O542" s="340" t="str">
        <f>IF(ISBLANK(INDEX('Policy Characteristics'!I:I,MATCH($C542,'Policy Characteristics'!$C:$C,0))),"",INDEX('Policy Characteristics'!I:I,MATCH($C542,'Policy Characteristics'!$C:$C,0)))</f>
        <v>% of fuel shifted</v>
      </c>
      <c r="P542" s="340"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2" s="340" t="str">
        <f>IF(ISBLANK(INDEX('Policy Characteristics'!K:K,MATCH($C542,'Policy Characteristics'!$C:$C,0))),"",INDEX('Policy Characteristics'!K:K,MATCH($C542,'Policy Characteristics'!$C:$C,0)))</f>
        <v>industry-ag-main.html#fuel-switching</v>
      </c>
      <c r="R542" s="340" t="str">
        <f>IF(ISBLANK(INDEX('Policy Characteristics'!L:L,MATCH($C542,'Policy Characteristics'!$C:$C,0))),"",INDEX('Policy Characteristics'!L:L,MATCH($C542,'Policy Characteristics'!$C:$C,0)))</f>
        <v>industry-elec-and-hydrogen.html</v>
      </c>
    </row>
    <row r="543" spans="1:18" ht="30" x14ac:dyDescent="0.25">
      <c r="A543" s="340" t="str">
        <f>IF(ISBLANK(INDEX('Policy Characteristics'!A:A,MATCH($C543,'Policy Characteristics'!$C:$C,0))),"",INDEX('Policy Characteristics'!A:A,MATCH($C543,'Policy Characteristics'!$C:$C,0)))</f>
        <v>Industry</v>
      </c>
      <c r="B543" s="340" t="str">
        <f>IF(ISBLANK(INDEX('Policy Characteristics'!B:B,MATCH($C543,'Policy Characteristics'!$C:$C,0))),"",INDEX('Policy Characteristics'!B:B,MATCH($C543,'Policy Characteristics'!$C:$C,0)))</f>
        <v>Electrification + Hydrogen</v>
      </c>
      <c r="C543" s="344" t="str">
        <f t="shared" si="34"/>
        <v>Fraction of Industrial Fuel Use Shifted to Other Fuels</v>
      </c>
      <c r="D543" s="9" t="s">
        <v>3200</v>
      </c>
      <c r="E543" s="53" t="s">
        <v>2448</v>
      </c>
      <c r="F543" s="188" t="s">
        <v>3163</v>
      </c>
      <c r="G543" s="53" t="s">
        <v>3220</v>
      </c>
      <c r="H543" s="54">
        <v>1322</v>
      </c>
      <c r="I543" s="53" t="s">
        <v>46</v>
      </c>
      <c r="J543" s="342" t="str">
        <f>IF(ISBLANK(INDEX('Policy Characteristics'!D:D,MATCH($C543,'Policy Characteristics'!$C:$C,0))),"",INDEX('Policy Characteristics'!D:D,MATCH($C543,'Policy Characteristics'!$C:$C,0)))</f>
        <v>Electrification + Hydrogen</v>
      </c>
      <c r="K543" s="340" t="str">
        <f>IF(ISBLANK(INDEX('Policy Characteristics'!E:E,MATCH($C543,'Policy Characteristics'!$C:$C,0))),"",INDEX('Policy Characteristics'!E:E,MATCH($C543,'Policy Characteristics'!$C:$C,0)))</f>
        <v>indst fuel type shifting</v>
      </c>
      <c r="L543" s="362">
        <f>IF(ISBLANK(INDEX('Policy Characteristics'!F:F,MATCH($C543,'Policy Characteristics'!$C:$C,0))),"",INDEX('Policy Characteristics'!F:F,MATCH($C543,'Policy Characteristics'!$C:$C,0)))</f>
        <v>0</v>
      </c>
      <c r="M543" s="362">
        <f>IF(ISBLANK(INDEX('Policy Characteristics'!G:G,MATCH($C543,'Policy Characteristics'!$C:$C,0))),"",INDEX('Policy Characteristics'!G:G,MATCH($C543,'Policy Characteristics'!$C:$C,0)))</f>
        <v>1</v>
      </c>
      <c r="N543" s="362">
        <f>IF(ISBLANK(INDEX('Policy Characteristics'!H:H,MATCH($C543,'Policy Characteristics'!$C:$C,0))),"",INDEX('Policy Characteristics'!H:H,MATCH($C543,'Policy Characteristics'!$C:$C,0)))</f>
        <v>0.01</v>
      </c>
      <c r="O543" s="340" t="str">
        <f>IF(ISBLANK(INDEX('Policy Characteristics'!I:I,MATCH($C543,'Policy Characteristics'!$C:$C,0))),"",INDEX('Policy Characteristics'!I:I,MATCH($C543,'Policy Characteristics'!$C:$C,0)))</f>
        <v>% of fuel shifted</v>
      </c>
      <c r="P543" s="340"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3" s="340" t="str">
        <f>IF(ISBLANK(INDEX('Policy Characteristics'!K:K,MATCH($C543,'Policy Characteristics'!$C:$C,0))),"",INDEX('Policy Characteristics'!K:K,MATCH($C543,'Policy Characteristics'!$C:$C,0)))</f>
        <v>industry-ag-main.html#fuel-switching</v>
      </c>
      <c r="R543" s="340" t="str">
        <f>IF(ISBLANK(INDEX('Policy Characteristics'!L:L,MATCH($C543,'Policy Characteristics'!$C:$C,0))),"",INDEX('Policy Characteristics'!L:L,MATCH($C543,'Policy Characteristics'!$C:$C,0)))</f>
        <v>industry-elec-and-hydrogen.html</v>
      </c>
    </row>
    <row r="544" spans="1:18" ht="30" x14ac:dyDescent="0.25">
      <c r="A544" s="340" t="str">
        <f>IF(ISBLANK(INDEX('Policy Characteristics'!A:A,MATCH($C544,'Policy Characteristics'!$C:$C,0))),"",INDEX('Policy Characteristics'!A:A,MATCH($C544,'Policy Characteristics'!$C:$C,0)))</f>
        <v>Industry</v>
      </c>
      <c r="B544" s="340" t="str">
        <f>IF(ISBLANK(INDEX('Policy Characteristics'!B:B,MATCH($C544,'Policy Characteristics'!$C:$C,0))),"",INDEX('Policy Characteristics'!B:B,MATCH($C544,'Policy Characteristics'!$C:$C,0)))</f>
        <v>Electrification + Hydrogen</v>
      </c>
      <c r="C544" s="344" t="str">
        <f t="shared" si="34"/>
        <v>Fraction of Industrial Fuel Use Shifted to Other Fuels</v>
      </c>
      <c r="D544" s="9" t="s">
        <v>3200</v>
      </c>
      <c r="E544" s="53" t="s">
        <v>2449</v>
      </c>
      <c r="F544" s="188" t="s">
        <v>3163</v>
      </c>
      <c r="G544" s="53" t="s">
        <v>3221</v>
      </c>
      <c r="H544" s="54">
        <v>1323</v>
      </c>
      <c r="I544" s="53" t="s">
        <v>46</v>
      </c>
      <c r="J544" s="342" t="str">
        <f>IF(ISBLANK(INDEX('Policy Characteristics'!D:D,MATCH($C544,'Policy Characteristics'!$C:$C,0))),"",INDEX('Policy Characteristics'!D:D,MATCH($C544,'Policy Characteristics'!$C:$C,0)))</f>
        <v>Electrification + Hydrogen</v>
      </c>
      <c r="K544" s="340" t="str">
        <f>IF(ISBLANK(INDEX('Policy Characteristics'!E:E,MATCH($C544,'Policy Characteristics'!$C:$C,0))),"",INDEX('Policy Characteristics'!E:E,MATCH($C544,'Policy Characteristics'!$C:$C,0)))</f>
        <v>indst fuel type shifting</v>
      </c>
      <c r="L544" s="362">
        <f>IF(ISBLANK(INDEX('Policy Characteristics'!F:F,MATCH($C544,'Policy Characteristics'!$C:$C,0))),"",INDEX('Policy Characteristics'!F:F,MATCH($C544,'Policy Characteristics'!$C:$C,0)))</f>
        <v>0</v>
      </c>
      <c r="M544" s="362">
        <f>IF(ISBLANK(INDEX('Policy Characteristics'!G:G,MATCH($C544,'Policy Characteristics'!$C:$C,0))),"",INDEX('Policy Characteristics'!G:G,MATCH($C544,'Policy Characteristics'!$C:$C,0)))</f>
        <v>1</v>
      </c>
      <c r="N544" s="362">
        <f>IF(ISBLANK(INDEX('Policy Characteristics'!H:H,MATCH($C544,'Policy Characteristics'!$C:$C,0))),"",INDEX('Policy Characteristics'!H:H,MATCH($C544,'Policy Characteristics'!$C:$C,0)))</f>
        <v>0.01</v>
      </c>
      <c r="O544" s="340" t="str">
        <f>IF(ISBLANK(INDEX('Policy Characteristics'!I:I,MATCH($C544,'Policy Characteristics'!$C:$C,0))),"",INDEX('Policy Characteristics'!I:I,MATCH($C544,'Policy Characteristics'!$C:$C,0)))</f>
        <v>% of fuel shifted</v>
      </c>
      <c r="P544" s="340"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4" s="340" t="str">
        <f>IF(ISBLANK(INDEX('Policy Characteristics'!K:K,MATCH($C544,'Policy Characteristics'!$C:$C,0))),"",INDEX('Policy Characteristics'!K:K,MATCH($C544,'Policy Characteristics'!$C:$C,0)))</f>
        <v>industry-ag-main.html#fuel-switching</v>
      </c>
      <c r="R544" s="340" t="str">
        <f>IF(ISBLANK(INDEX('Policy Characteristics'!L:L,MATCH($C544,'Policy Characteristics'!$C:$C,0))),"",INDEX('Policy Characteristics'!L:L,MATCH($C544,'Policy Characteristics'!$C:$C,0)))</f>
        <v>industry-elec-and-hydrogen.html</v>
      </c>
    </row>
    <row r="545" spans="1:18" ht="30" x14ac:dyDescent="0.25">
      <c r="A545" s="340" t="str">
        <f>IF(ISBLANK(INDEX('Policy Characteristics'!A:A,MATCH($C545,'Policy Characteristics'!$C:$C,0))),"",INDEX('Policy Characteristics'!A:A,MATCH($C545,'Policy Characteristics'!$C:$C,0)))</f>
        <v>Industry</v>
      </c>
      <c r="B545" s="340" t="str">
        <f>IF(ISBLANK(INDEX('Policy Characteristics'!B:B,MATCH($C545,'Policy Characteristics'!$C:$C,0))),"",INDEX('Policy Characteristics'!B:B,MATCH($C545,'Policy Characteristics'!$C:$C,0)))</f>
        <v>Electrification + Hydrogen</v>
      </c>
      <c r="C545" s="344" t="str">
        <f t="shared" si="34"/>
        <v>Fraction of Industrial Fuel Use Shifted to Other Fuels</v>
      </c>
      <c r="D545" s="9" t="s">
        <v>3200</v>
      </c>
      <c r="E545" s="53" t="s">
        <v>2798</v>
      </c>
      <c r="F545" s="188" t="s">
        <v>3163</v>
      </c>
      <c r="G545" s="53" t="s">
        <v>3222</v>
      </c>
      <c r="H545" s="54">
        <v>1324</v>
      </c>
      <c r="I545" s="53" t="s">
        <v>46</v>
      </c>
      <c r="J545" s="342" t="str">
        <f>IF(ISBLANK(INDEX('Policy Characteristics'!D:D,MATCH($C545,'Policy Characteristics'!$C:$C,0))),"",INDEX('Policy Characteristics'!D:D,MATCH($C545,'Policy Characteristics'!$C:$C,0)))</f>
        <v>Electrification + Hydrogen</v>
      </c>
      <c r="K545" s="340" t="str">
        <f>IF(ISBLANK(INDEX('Policy Characteristics'!E:E,MATCH($C545,'Policy Characteristics'!$C:$C,0))),"",INDEX('Policy Characteristics'!E:E,MATCH($C545,'Policy Characteristics'!$C:$C,0)))</f>
        <v>indst fuel type shifting</v>
      </c>
      <c r="L545" s="362">
        <f>IF(ISBLANK(INDEX('Policy Characteristics'!F:F,MATCH($C545,'Policy Characteristics'!$C:$C,0))),"",INDEX('Policy Characteristics'!F:F,MATCH($C545,'Policy Characteristics'!$C:$C,0)))</f>
        <v>0</v>
      </c>
      <c r="M545" s="362">
        <f>IF(ISBLANK(INDEX('Policy Characteristics'!G:G,MATCH($C545,'Policy Characteristics'!$C:$C,0))),"",INDEX('Policy Characteristics'!G:G,MATCH($C545,'Policy Characteristics'!$C:$C,0)))</f>
        <v>1</v>
      </c>
      <c r="N545" s="362">
        <f>IF(ISBLANK(INDEX('Policy Characteristics'!H:H,MATCH($C545,'Policy Characteristics'!$C:$C,0))),"",INDEX('Policy Characteristics'!H:H,MATCH($C545,'Policy Characteristics'!$C:$C,0)))</f>
        <v>0.01</v>
      </c>
      <c r="O545" s="340" t="str">
        <f>IF(ISBLANK(INDEX('Policy Characteristics'!I:I,MATCH($C545,'Policy Characteristics'!$C:$C,0))),"",INDEX('Policy Characteristics'!I:I,MATCH($C545,'Policy Characteristics'!$C:$C,0)))</f>
        <v>% of fuel shifted</v>
      </c>
      <c r="P545" s="340"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5" s="340" t="str">
        <f>IF(ISBLANK(INDEX('Policy Characteristics'!K:K,MATCH($C545,'Policy Characteristics'!$C:$C,0))),"",INDEX('Policy Characteristics'!K:K,MATCH($C545,'Policy Characteristics'!$C:$C,0)))</f>
        <v>industry-ag-main.html#fuel-switching</v>
      </c>
      <c r="R545" s="340" t="str">
        <f>IF(ISBLANK(INDEX('Policy Characteristics'!L:L,MATCH($C545,'Policy Characteristics'!$C:$C,0))),"",INDEX('Policy Characteristics'!L:L,MATCH($C545,'Policy Characteristics'!$C:$C,0)))</f>
        <v>industry-elec-and-hydrogen.html</v>
      </c>
    </row>
    <row r="546" spans="1:18" ht="30" x14ac:dyDescent="0.25">
      <c r="A546" s="340" t="str">
        <f>IF(ISBLANK(INDEX('Policy Characteristics'!A:A,MATCH($C546,'Policy Characteristics'!$C:$C,0))),"",INDEX('Policy Characteristics'!A:A,MATCH($C546,'Policy Characteristics'!$C:$C,0)))</f>
        <v>Industry</v>
      </c>
      <c r="B546" s="340" t="str">
        <f>IF(ISBLANK(INDEX('Policy Characteristics'!B:B,MATCH($C546,'Policy Characteristics'!$C:$C,0))),"",INDEX('Policy Characteristics'!B:B,MATCH($C546,'Policy Characteristics'!$C:$C,0)))</f>
        <v>Electrification + Hydrogen</v>
      </c>
      <c r="C546" s="344" t="str">
        <f t="shared" si="34"/>
        <v>Fraction of Industrial Fuel Use Shifted to Other Fuels</v>
      </c>
      <c r="D546" s="9" t="s">
        <v>3200</v>
      </c>
      <c r="E546" s="53" t="s">
        <v>2799</v>
      </c>
      <c r="F546" s="188" t="s">
        <v>3163</v>
      </c>
      <c r="G546" s="53" t="s">
        <v>3223</v>
      </c>
      <c r="H546" s="54">
        <v>1325</v>
      </c>
      <c r="I546" s="53" t="s">
        <v>46</v>
      </c>
      <c r="J546" s="342" t="str">
        <f>IF(ISBLANK(INDEX('Policy Characteristics'!D:D,MATCH($C546,'Policy Characteristics'!$C:$C,0))),"",INDEX('Policy Characteristics'!D:D,MATCH($C546,'Policy Characteristics'!$C:$C,0)))</f>
        <v>Electrification + Hydrogen</v>
      </c>
      <c r="K546" s="340" t="str">
        <f>IF(ISBLANK(INDEX('Policy Characteristics'!E:E,MATCH($C546,'Policy Characteristics'!$C:$C,0))),"",INDEX('Policy Characteristics'!E:E,MATCH($C546,'Policy Characteristics'!$C:$C,0)))</f>
        <v>indst fuel type shifting</v>
      </c>
      <c r="L546" s="362">
        <f>IF(ISBLANK(INDEX('Policy Characteristics'!F:F,MATCH($C546,'Policy Characteristics'!$C:$C,0))),"",INDEX('Policy Characteristics'!F:F,MATCH($C546,'Policy Characteristics'!$C:$C,0)))</f>
        <v>0</v>
      </c>
      <c r="M546" s="362">
        <f>IF(ISBLANK(INDEX('Policy Characteristics'!G:G,MATCH($C546,'Policy Characteristics'!$C:$C,0))),"",INDEX('Policy Characteristics'!G:G,MATCH($C546,'Policy Characteristics'!$C:$C,0)))</f>
        <v>1</v>
      </c>
      <c r="N546" s="362">
        <f>IF(ISBLANK(INDEX('Policy Characteristics'!H:H,MATCH($C546,'Policy Characteristics'!$C:$C,0))),"",INDEX('Policy Characteristics'!H:H,MATCH($C546,'Policy Characteristics'!$C:$C,0)))</f>
        <v>0.01</v>
      </c>
      <c r="O546" s="340" t="str">
        <f>IF(ISBLANK(INDEX('Policy Characteristics'!I:I,MATCH($C546,'Policy Characteristics'!$C:$C,0))),"",INDEX('Policy Characteristics'!I:I,MATCH($C546,'Policy Characteristics'!$C:$C,0)))</f>
        <v>% of fuel shifted</v>
      </c>
      <c r="P546" s="340"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6" s="340" t="str">
        <f>IF(ISBLANK(INDEX('Policy Characteristics'!K:K,MATCH($C546,'Policy Characteristics'!$C:$C,0))),"",INDEX('Policy Characteristics'!K:K,MATCH($C546,'Policy Characteristics'!$C:$C,0)))</f>
        <v>industry-ag-main.html#fuel-switching</v>
      </c>
      <c r="R546" s="340" t="str">
        <f>IF(ISBLANK(INDEX('Policy Characteristics'!L:L,MATCH($C546,'Policy Characteristics'!$C:$C,0))),"",INDEX('Policy Characteristics'!L:L,MATCH($C546,'Policy Characteristics'!$C:$C,0)))</f>
        <v>industry-elec-and-hydrogen.html</v>
      </c>
    </row>
    <row r="547" spans="1:18" ht="30" x14ac:dyDescent="0.25">
      <c r="A547" s="340" t="str">
        <f>IF(ISBLANK(INDEX('Policy Characteristics'!A:A,MATCH($C547,'Policy Characteristics'!$C:$C,0))),"",INDEX('Policy Characteristics'!A:A,MATCH($C547,'Policy Characteristics'!$C:$C,0)))</f>
        <v>Industry</v>
      </c>
      <c r="B547" s="340" t="str">
        <f>IF(ISBLANK(INDEX('Policy Characteristics'!B:B,MATCH($C547,'Policy Characteristics'!$C:$C,0))),"",INDEX('Policy Characteristics'!B:B,MATCH($C547,'Policy Characteristics'!$C:$C,0)))</f>
        <v>Electrification + Hydrogen</v>
      </c>
      <c r="C547" s="344" t="str">
        <f t="shared" si="34"/>
        <v>Fraction of Industrial Fuel Use Shifted to Other Fuels</v>
      </c>
      <c r="D547" s="9" t="s">
        <v>3200</v>
      </c>
      <c r="E547" s="53" t="s">
        <v>2800</v>
      </c>
      <c r="F547" s="188" t="s">
        <v>3163</v>
      </c>
      <c r="G547" s="53" t="s">
        <v>3224</v>
      </c>
      <c r="H547" s="54">
        <v>1326</v>
      </c>
      <c r="I547" s="53" t="s">
        <v>46</v>
      </c>
      <c r="J547" s="342" t="str">
        <f>IF(ISBLANK(INDEX('Policy Characteristics'!D:D,MATCH($C547,'Policy Characteristics'!$C:$C,0))),"",INDEX('Policy Characteristics'!D:D,MATCH($C547,'Policy Characteristics'!$C:$C,0)))</f>
        <v>Electrification + Hydrogen</v>
      </c>
      <c r="K547" s="340" t="str">
        <f>IF(ISBLANK(INDEX('Policy Characteristics'!E:E,MATCH($C547,'Policy Characteristics'!$C:$C,0))),"",INDEX('Policy Characteristics'!E:E,MATCH($C547,'Policy Characteristics'!$C:$C,0)))</f>
        <v>indst fuel type shifting</v>
      </c>
      <c r="L547" s="362">
        <f>IF(ISBLANK(INDEX('Policy Characteristics'!F:F,MATCH($C547,'Policy Characteristics'!$C:$C,0))),"",INDEX('Policy Characteristics'!F:F,MATCH($C547,'Policy Characteristics'!$C:$C,0)))</f>
        <v>0</v>
      </c>
      <c r="M547" s="362">
        <f>IF(ISBLANK(INDEX('Policy Characteristics'!G:G,MATCH($C547,'Policy Characteristics'!$C:$C,0))),"",INDEX('Policy Characteristics'!G:G,MATCH($C547,'Policy Characteristics'!$C:$C,0)))</f>
        <v>1</v>
      </c>
      <c r="N547" s="362">
        <f>IF(ISBLANK(INDEX('Policy Characteristics'!H:H,MATCH($C547,'Policy Characteristics'!$C:$C,0))),"",INDEX('Policy Characteristics'!H:H,MATCH($C547,'Policy Characteristics'!$C:$C,0)))</f>
        <v>0.01</v>
      </c>
      <c r="O547" s="340" t="str">
        <f>IF(ISBLANK(INDEX('Policy Characteristics'!I:I,MATCH($C547,'Policy Characteristics'!$C:$C,0))),"",INDEX('Policy Characteristics'!I:I,MATCH($C547,'Policy Characteristics'!$C:$C,0)))</f>
        <v>% of fuel shifted</v>
      </c>
      <c r="P547" s="340"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7" s="340" t="str">
        <f>IF(ISBLANK(INDEX('Policy Characteristics'!K:K,MATCH($C547,'Policy Characteristics'!$C:$C,0))),"",INDEX('Policy Characteristics'!K:K,MATCH($C547,'Policy Characteristics'!$C:$C,0)))</f>
        <v>industry-ag-main.html#fuel-switching</v>
      </c>
      <c r="R547" s="340" t="str">
        <f>IF(ISBLANK(INDEX('Policy Characteristics'!L:L,MATCH($C547,'Policy Characteristics'!$C:$C,0))),"",INDEX('Policy Characteristics'!L:L,MATCH($C547,'Policy Characteristics'!$C:$C,0)))</f>
        <v>industry-elec-and-hydrogen.html</v>
      </c>
    </row>
    <row r="548" spans="1:18" ht="30" x14ac:dyDescent="0.25">
      <c r="A548" s="340" t="str">
        <f>IF(ISBLANK(INDEX('Policy Characteristics'!A:A,MATCH($C548,'Policy Characteristics'!$C:$C,0))),"",INDEX('Policy Characteristics'!A:A,MATCH($C548,'Policy Characteristics'!$C:$C,0)))</f>
        <v>Industry</v>
      </c>
      <c r="B548" s="340" t="str">
        <f>IF(ISBLANK(INDEX('Policy Characteristics'!B:B,MATCH($C548,'Policy Characteristics'!$C:$C,0))),"",INDEX('Policy Characteristics'!B:B,MATCH($C548,'Policy Characteristics'!$C:$C,0)))</f>
        <v>Electrification + Hydrogen</v>
      </c>
      <c r="C548" s="344" t="str">
        <f t="shared" si="34"/>
        <v>Fraction of Industrial Fuel Use Shifted to Other Fuels</v>
      </c>
      <c r="D548" s="9" t="s">
        <v>3200</v>
      </c>
      <c r="E548" s="53" t="s">
        <v>2797</v>
      </c>
      <c r="F548" s="188" t="s">
        <v>3163</v>
      </c>
      <c r="G548" s="53" t="s">
        <v>3225</v>
      </c>
      <c r="H548" s="54">
        <v>1327</v>
      </c>
      <c r="I548" s="53" t="s">
        <v>45</v>
      </c>
      <c r="J548" s="342" t="str">
        <f>IF(ISBLANK(INDEX('Policy Characteristics'!D:D,MATCH($C548,'Policy Characteristics'!$C:$C,0))),"",INDEX('Policy Characteristics'!D:D,MATCH($C548,'Policy Characteristics'!$C:$C,0)))</f>
        <v>Electrification + Hydrogen</v>
      </c>
      <c r="K548" s="340" t="str">
        <f>IF(ISBLANK(INDEX('Policy Characteristics'!E:E,MATCH($C548,'Policy Characteristics'!$C:$C,0))),"",INDEX('Policy Characteristics'!E:E,MATCH($C548,'Policy Characteristics'!$C:$C,0)))</f>
        <v>indst fuel type shifting</v>
      </c>
      <c r="L548" s="362">
        <f>IF(ISBLANK(INDEX('Policy Characteristics'!F:F,MATCH($C548,'Policy Characteristics'!$C:$C,0))),"",INDEX('Policy Characteristics'!F:F,MATCH($C548,'Policy Characteristics'!$C:$C,0)))</f>
        <v>0</v>
      </c>
      <c r="M548" s="362">
        <f>IF(ISBLANK(INDEX('Policy Characteristics'!G:G,MATCH($C548,'Policy Characteristics'!$C:$C,0))),"",INDEX('Policy Characteristics'!G:G,MATCH($C548,'Policy Characteristics'!$C:$C,0)))</f>
        <v>1</v>
      </c>
      <c r="N548" s="362">
        <f>IF(ISBLANK(INDEX('Policy Characteristics'!H:H,MATCH($C548,'Policy Characteristics'!$C:$C,0))),"",INDEX('Policy Characteristics'!H:H,MATCH($C548,'Policy Characteristics'!$C:$C,0)))</f>
        <v>0.01</v>
      </c>
      <c r="O548" s="340" t="str">
        <f>IF(ISBLANK(INDEX('Policy Characteristics'!I:I,MATCH($C548,'Policy Characteristics'!$C:$C,0))),"",INDEX('Policy Characteristics'!I:I,MATCH($C548,'Policy Characteristics'!$C:$C,0)))</f>
        <v>% of fuel shifted</v>
      </c>
      <c r="P548" s="340"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8" s="340" t="str">
        <f>IF(ISBLANK(INDEX('Policy Characteristics'!K:K,MATCH($C548,'Policy Characteristics'!$C:$C,0))),"",INDEX('Policy Characteristics'!K:K,MATCH($C548,'Policy Characteristics'!$C:$C,0)))</f>
        <v>industry-ag-main.html#fuel-switching</v>
      </c>
      <c r="R548" s="340" t="str">
        <f>IF(ISBLANK(INDEX('Policy Characteristics'!L:L,MATCH($C548,'Policy Characteristics'!$C:$C,0))),"",INDEX('Policy Characteristics'!L:L,MATCH($C548,'Policy Characteristics'!$C:$C,0)))</f>
        <v>industry-elec-and-hydrogen.html</v>
      </c>
    </row>
    <row r="549" spans="1:18" ht="45" x14ac:dyDescent="0.25">
      <c r="A549" s="340" t="str">
        <f>IF(ISBLANK(INDEX('Policy Characteristics'!A:A,MATCH($C549,'Policy Characteristics'!$C:$C,0))),"",INDEX('Policy Characteristics'!A:A,MATCH($C549,'Policy Characteristics'!$C:$C,0)))</f>
        <v>Industry</v>
      </c>
      <c r="B549" s="340" t="str">
        <f>IF(ISBLANK(INDEX('Policy Characteristics'!B:B,MATCH($C549,'Policy Characteristics'!$C:$C,0))),"",INDEX('Policy Characteristics'!B:B,MATCH($C549,'Policy Characteristics'!$C:$C,0)))</f>
        <v>Electrification + Hydrogen</v>
      </c>
      <c r="C549" s="344" t="str">
        <f t="shared" si="34"/>
        <v>Fraction of Industrial Fuel Use Shifted to Other Fuels</v>
      </c>
      <c r="D549" s="9" t="s">
        <v>3201</v>
      </c>
      <c r="E549" s="53" t="s">
        <v>2444</v>
      </c>
      <c r="F549" s="188" t="s">
        <v>3164</v>
      </c>
      <c r="G549" s="53" t="s">
        <v>3216</v>
      </c>
      <c r="H549" s="54">
        <v>1328</v>
      </c>
      <c r="I549" s="53" t="s">
        <v>45</v>
      </c>
      <c r="J549" s="342" t="str">
        <f>IF(ISBLANK(INDEX('Policy Characteristics'!D:D,MATCH($C549,'Policy Characteristics'!$C:$C,0))),"",INDEX('Policy Characteristics'!D:D,MATCH($C549,'Policy Characteristics'!$C:$C,0)))</f>
        <v>Electrification + Hydrogen</v>
      </c>
      <c r="K549" s="340" t="str">
        <f>IF(ISBLANK(INDEX('Policy Characteristics'!E:E,MATCH($C549,'Policy Characteristics'!$C:$C,0))),"",INDEX('Policy Characteristics'!E:E,MATCH($C549,'Policy Characteristics'!$C:$C,0)))</f>
        <v>indst fuel type shifting</v>
      </c>
      <c r="L549" s="362">
        <f>IF(ISBLANK(INDEX('Policy Characteristics'!F:F,MATCH($C549,'Policy Characteristics'!$C:$C,0))),"",INDEX('Policy Characteristics'!F:F,MATCH($C549,'Policy Characteristics'!$C:$C,0)))</f>
        <v>0</v>
      </c>
      <c r="M549" s="362">
        <f>IF(ISBLANK(INDEX('Policy Characteristics'!G:G,MATCH($C549,'Policy Characteristics'!$C:$C,0))),"",INDEX('Policy Characteristics'!G:G,MATCH($C549,'Policy Characteristics'!$C:$C,0)))</f>
        <v>1</v>
      </c>
      <c r="N549" s="362">
        <f>IF(ISBLANK(INDEX('Policy Characteristics'!H:H,MATCH($C549,'Policy Characteristics'!$C:$C,0))),"",INDEX('Policy Characteristics'!H:H,MATCH($C549,'Policy Characteristics'!$C:$C,0)))</f>
        <v>0.01</v>
      </c>
      <c r="O549" s="340" t="str">
        <f>IF(ISBLANK(INDEX('Policy Characteristics'!I:I,MATCH($C549,'Policy Characteristics'!$C:$C,0))),"",INDEX('Policy Characteristics'!I:I,MATCH($C549,'Policy Characteristics'!$C:$C,0)))</f>
        <v>% of fuel shifted</v>
      </c>
      <c r="P549" s="340"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9" s="340" t="str">
        <f>IF(ISBLANK(INDEX('Policy Characteristics'!K:K,MATCH($C549,'Policy Characteristics'!$C:$C,0))),"",INDEX('Policy Characteristics'!K:K,MATCH($C549,'Policy Characteristics'!$C:$C,0)))</f>
        <v>industry-ag-main.html#fuel-switching</v>
      </c>
      <c r="R549" s="340" t="str">
        <f>IF(ISBLANK(INDEX('Policy Characteristics'!L:L,MATCH($C549,'Policy Characteristics'!$C:$C,0))),"",INDEX('Policy Characteristics'!L:L,MATCH($C549,'Policy Characteristics'!$C:$C,0)))</f>
        <v>industry-elec-and-hydrogen.html</v>
      </c>
    </row>
    <row r="550" spans="1:18" ht="45" x14ac:dyDescent="0.25">
      <c r="A550" s="340" t="str">
        <f>IF(ISBLANK(INDEX('Policy Characteristics'!A:A,MATCH($C550,'Policy Characteristics'!$C:$C,0))),"",INDEX('Policy Characteristics'!A:A,MATCH($C550,'Policy Characteristics'!$C:$C,0)))</f>
        <v>Industry</v>
      </c>
      <c r="B550" s="340" t="str">
        <f>IF(ISBLANK(INDEX('Policy Characteristics'!B:B,MATCH($C550,'Policy Characteristics'!$C:$C,0))),"",INDEX('Policy Characteristics'!B:B,MATCH($C550,'Policy Characteristics'!$C:$C,0)))</f>
        <v>Electrification + Hydrogen</v>
      </c>
      <c r="C550" s="344" t="str">
        <f t="shared" si="34"/>
        <v>Fraction of Industrial Fuel Use Shifted to Other Fuels</v>
      </c>
      <c r="D550" s="9" t="s">
        <v>3201</v>
      </c>
      <c r="E550" s="53" t="s">
        <v>2445</v>
      </c>
      <c r="F550" s="188" t="s">
        <v>3164</v>
      </c>
      <c r="G550" s="53" t="s">
        <v>3217</v>
      </c>
      <c r="H550" s="54">
        <v>1329</v>
      </c>
      <c r="I550" s="53" t="s">
        <v>46</v>
      </c>
      <c r="J550" s="342" t="str">
        <f>IF(ISBLANK(INDEX('Policy Characteristics'!D:D,MATCH($C550,'Policy Characteristics'!$C:$C,0))),"",INDEX('Policy Characteristics'!D:D,MATCH($C550,'Policy Characteristics'!$C:$C,0)))</f>
        <v>Electrification + Hydrogen</v>
      </c>
      <c r="K550" s="340" t="str">
        <f>IF(ISBLANK(INDEX('Policy Characteristics'!E:E,MATCH($C550,'Policy Characteristics'!$C:$C,0))),"",INDEX('Policy Characteristics'!E:E,MATCH($C550,'Policy Characteristics'!$C:$C,0)))</f>
        <v>indst fuel type shifting</v>
      </c>
      <c r="L550" s="362">
        <f>IF(ISBLANK(INDEX('Policy Characteristics'!F:F,MATCH($C550,'Policy Characteristics'!$C:$C,0))),"",INDEX('Policy Characteristics'!F:F,MATCH($C550,'Policy Characteristics'!$C:$C,0)))</f>
        <v>0</v>
      </c>
      <c r="M550" s="362">
        <f>IF(ISBLANK(INDEX('Policy Characteristics'!G:G,MATCH($C550,'Policy Characteristics'!$C:$C,0))),"",INDEX('Policy Characteristics'!G:G,MATCH($C550,'Policy Characteristics'!$C:$C,0)))</f>
        <v>1</v>
      </c>
      <c r="N550" s="362">
        <f>IF(ISBLANK(INDEX('Policy Characteristics'!H:H,MATCH($C550,'Policy Characteristics'!$C:$C,0))),"",INDEX('Policy Characteristics'!H:H,MATCH($C550,'Policy Characteristics'!$C:$C,0)))</f>
        <v>0.01</v>
      </c>
      <c r="O550" s="340" t="str">
        <f>IF(ISBLANK(INDEX('Policy Characteristics'!I:I,MATCH($C550,'Policy Characteristics'!$C:$C,0))),"",INDEX('Policy Characteristics'!I:I,MATCH($C550,'Policy Characteristics'!$C:$C,0)))</f>
        <v>% of fuel shifted</v>
      </c>
      <c r="P550" s="340"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0" s="340" t="str">
        <f>IF(ISBLANK(INDEX('Policy Characteristics'!K:K,MATCH($C550,'Policy Characteristics'!$C:$C,0))),"",INDEX('Policy Characteristics'!K:K,MATCH($C550,'Policy Characteristics'!$C:$C,0)))</f>
        <v>industry-ag-main.html#fuel-switching</v>
      </c>
      <c r="R550" s="340" t="str">
        <f>IF(ISBLANK(INDEX('Policy Characteristics'!L:L,MATCH($C550,'Policy Characteristics'!$C:$C,0))),"",INDEX('Policy Characteristics'!L:L,MATCH($C550,'Policy Characteristics'!$C:$C,0)))</f>
        <v>industry-elec-and-hydrogen.html</v>
      </c>
    </row>
    <row r="551" spans="1:18" ht="45" x14ac:dyDescent="0.25">
      <c r="A551" s="340" t="str">
        <f>IF(ISBLANK(INDEX('Policy Characteristics'!A:A,MATCH($C551,'Policy Characteristics'!$C:$C,0))),"",INDEX('Policy Characteristics'!A:A,MATCH($C551,'Policy Characteristics'!$C:$C,0)))</f>
        <v>Industry</v>
      </c>
      <c r="B551" s="340" t="str">
        <f>IF(ISBLANK(INDEX('Policy Characteristics'!B:B,MATCH($C551,'Policy Characteristics'!$C:$C,0))),"",INDEX('Policy Characteristics'!B:B,MATCH($C551,'Policy Characteristics'!$C:$C,0)))</f>
        <v>Electrification + Hydrogen</v>
      </c>
      <c r="C551" s="344" t="str">
        <f t="shared" si="34"/>
        <v>Fraction of Industrial Fuel Use Shifted to Other Fuels</v>
      </c>
      <c r="D551" s="9" t="s">
        <v>3201</v>
      </c>
      <c r="E551" s="53" t="s">
        <v>2446</v>
      </c>
      <c r="F551" s="188" t="s">
        <v>3164</v>
      </c>
      <c r="G551" s="53" t="s">
        <v>3218</v>
      </c>
      <c r="H551" s="54">
        <v>1330</v>
      </c>
      <c r="I551" s="53" t="s">
        <v>46</v>
      </c>
      <c r="J551" s="342" t="str">
        <f>IF(ISBLANK(INDEX('Policy Characteristics'!D:D,MATCH($C551,'Policy Characteristics'!$C:$C,0))),"",INDEX('Policy Characteristics'!D:D,MATCH($C551,'Policy Characteristics'!$C:$C,0)))</f>
        <v>Electrification + Hydrogen</v>
      </c>
      <c r="K551" s="340" t="str">
        <f>IF(ISBLANK(INDEX('Policy Characteristics'!E:E,MATCH($C551,'Policy Characteristics'!$C:$C,0))),"",INDEX('Policy Characteristics'!E:E,MATCH($C551,'Policy Characteristics'!$C:$C,0)))</f>
        <v>indst fuel type shifting</v>
      </c>
      <c r="L551" s="362">
        <f>IF(ISBLANK(INDEX('Policy Characteristics'!F:F,MATCH($C551,'Policy Characteristics'!$C:$C,0))),"",INDEX('Policy Characteristics'!F:F,MATCH($C551,'Policy Characteristics'!$C:$C,0)))</f>
        <v>0</v>
      </c>
      <c r="M551" s="362">
        <f>IF(ISBLANK(INDEX('Policy Characteristics'!G:G,MATCH($C551,'Policy Characteristics'!$C:$C,0))),"",INDEX('Policy Characteristics'!G:G,MATCH($C551,'Policy Characteristics'!$C:$C,0)))</f>
        <v>1</v>
      </c>
      <c r="N551" s="362">
        <f>IF(ISBLANK(INDEX('Policy Characteristics'!H:H,MATCH($C551,'Policy Characteristics'!$C:$C,0))),"",INDEX('Policy Characteristics'!H:H,MATCH($C551,'Policy Characteristics'!$C:$C,0)))</f>
        <v>0.01</v>
      </c>
      <c r="O551" s="340" t="str">
        <f>IF(ISBLANK(INDEX('Policy Characteristics'!I:I,MATCH($C551,'Policy Characteristics'!$C:$C,0))),"",INDEX('Policy Characteristics'!I:I,MATCH($C551,'Policy Characteristics'!$C:$C,0)))</f>
        <v>% of fuel shifted</v>
      </c>
      <c r="P551" s="340"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1" s="340" t="str">
        <f>IF(ISBLANK(INDEX('Policy Characteristics'!K:K,MATCH($C551,'Policy Characteristics'!$C:$C,0))),"",INDEX('Policy Characteristics'!K:K,MATCH($C551,'Policy Characteristics'!$C:$C,0)))</f>
        <v>industry-ag-main.html#fuel-switching</v>
      </c>
      <c r="R551" s="340" t="str">
        <f>IF(ISBLANK(INDEX('Policy Characteristics'!L:L,MATCH($C551,'Policy Characteristics'!$C:$C,0))),"",INDEX('Policy Characteristics'!L:L,MATCH($C551,'Policy Characteristics'!$C:$C,0)))</f>
        <v>industry-elec-and-hydrogen.html</v>
      </c>
    </row>
    <row r="552" spans="1:18" ht="45" x14ac:dyDescent="0.25">
      <c r="A552" s="340" t="str">
        <f>IF(ISBLANK(INDEX('Policy Characteristics'!A:A,MATCH($C552,'Policy Characteristics'!$C:$C,0))),"",INDEX('Policy Characteristics'!A:A,MATCH($C552,'Policy Characteristics'!$C:$C,0)))</f>
        <v>Industry</v>
      </c>
      <c r="B552" s="340" t="str">
        <f>IF(ISBLANK(INDEX('Policy Characteristics'!B:B,MATCH($C552,'Policy Characteristics'!$C:$C,0))),"",INDEX('Policy Characteristics'!B:B,MATCH($C552,'Policy Characteristics'!$C:$C,0)))</f>
        <v>Electrification + Hydrogen</v>
      </c>
      <c r="C552" s="344" t="str">
        <f t="shared" si="34"/>
        <v>Fraction of Industrial Fuel Use Shifted to Other Fuels</v>
      </c>
      <c r="D552" s="9" t="s">
        <v>3201</v>
      </c>
      <c r="E552" s="53" t="s">
        <v>2447</v>
      </c>
      <c r="F552" s="188" t="s">
        <v>3164</v>
      </c>
      <c r="G552" s="53" t="s">
        <v>3219</v>
      </c>
      <c r="H552" s="54">
        <v>1331</v>
      </c>
      <c r="I552" s="53" t="s">
        <v>46</v>
      </c>
      <c r="J552" s="342" t="str">
        <f>IF(ISBLANK(INDEX('Policy Characteristics'!D:D,MATCH($C552,'Policy Characteristics'!$C:$C,0))),"",INDEX('Policy Characteristics'!D:D,MATCH($C552,'Policy Characteristics'!$C:$C,0)))</f>
        <v>Electrification + Hydrogen</v>
      </c>
      <c r="K552" s="340" t="str">
        <f>IF(ISBLANK(INDEX('Policy Characteristics'!E:E,MATCH($C552,'Policy Characteristics'!$C:$C,0))),"",INDEX('Policy Characteristics'!E:E,MATCH($C552,'Policy Characteristics'!$C:$C,0)))</f>
        <v>indst fuel type shifting</v>
      </c>
      <c r="L552" s="362">
        <f>IF(ISBLANK(INDEX('Policy Characteristics'!F:F,MATCH($C552,'Policy Characteristics'!$C:$C,0))),"",INDEX('Policy Characteristics'!F:F,MATCH($C552,'Policy Characteristics'!$C:$C,0)))</f>
        <v>0</v>
      </c>
      <c r="M552" s="362">
        <f>IF(ISBLANK(INDEX('Policy Characteristics'!G:G,MATCH($C552,'Policy Characteristics'!$C:$C,0))),"",INDEX('Policy Characteristics'!G:G,MATCH($C552,'Policy Characteristics'!$C:$C,0)))</f>
        <v>1</v>
      </c>
      <c r="N552" s="362">
        <f>IF(ISBLANK(INDEX('Policy Characteristics'!H:H,MATCH($C552,'Policy Characteristics'!$C:$C,0))),"",INDEX('Policy Characteristics'!H:H,MATCH($C552,'Policy Characteristics'!$C:$C,0)))</f>
        <v>0.01</v>
      </c>
      <c r="O552" s="340" t="str">
        <f>IF(ISBLANK(INDEX('Policy Characteristics'!I:I,MATCH($C552,'Policy Characteristics'!$C:$C,0))),"",INDEX('Policy Characteristics'!I:I,MATCH($C552,'Policy Characteristics'!$C:$C,0)))</f>
        <v>% of fuel shifted</v>
      </c>
      <c r="P552" s="340"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2" s="340" t="str">
        <f>IF(ISBLANK(INDEX('Policy Characteristics'!K:K,MATCH($C552,'Policy Characteristics'!$C:$C,0))),"",INDEX('Policy Characteristics'!K:K,MATCH($C552,'Policy Characteristics'!$C:$C,0)))</f>
        <v>industry-ag-main.html#fuel-switching</v>
      </c>
      <c r="R552" s="340" t="str">
        <f>IF(ISBLANK(INDEX('Policy Characteristics'!L:L,MATCH($C552,'Policy Characteristics'!$C:$C,0))),"",INDEX('Policy Characteristics'!L:L,MATCH($C552,'Policy Characteristics'!$C:$C,0)))</f>
        <v>industry-elec-and-hydrogen.html</v>
      </c>
    </row>
    <row r="553" spans="1:18" ht="45" x14ac:dyDescent="0.25">
      <c r="A553" s="340" t="str">
        <f>IF(ISBLANK(INDEX('Policy Characteristics'!A:A,MATCH($C553,'Policy Characteristics'!$C:$C,0))),"",INDEX('Policy Characteristics'!A:A,MATCH($C553,'Policy Characteristics'!$C:$C,0)))</f>
        <v>Industry</v>
      </c>
      <c r="B553" s="340" t="str">
        <f>IF(ISBLANK(INDEX('Policy Characteristics'!B:B,MATCH($C553,'Policy Characteristics'!$C:$C,0))),"",INDEX('Policy Characteristics'!B:B,MATCH($C553,'Policy Characteristics'!$C:$C,0)))</f>
        <v>Electrification + Hydrogen</v>
      </c>
      <c r="C553" s="344" t="str">
        <f t="shared" si="34"/>
        <v>Fraction of Industrial Fuel Use Shifted to Other Fuels</v>
      </c>
      <c r="D553" s="9" t="s">
        <v>3201</v>
      </c>
      <c r="E553" s="53" t="s">
        <v>2448</v>
      </c>
      <c r="F553" s="188" t="s">
        <v>3164</v>
      </c>
      <c r="G553" s="53" t="s">
        <v>3220</v>
      </c>
      <c r="H553" s="54">
        <v>1332</v>
      </c>
      <c r="I553" s="53" t="s">
        <v>46</v>
      </c>
      <c r="J553" s="342" t="str">
        <f>IF(ISBLANK(INDEX('Policy Characteristics'!D:D,MATCH($C553,'Policy Characteristics'!$C:$C,0))),"",INDEX('Policy Characteristics'!D:D,MATCH($C553,'Policy Characteristics'!$C:$C,0)))</f>
        <v>Electrification + Hydrogen</v>
      </c>
      <c r="K553" s="340" t="str">
        <f>IF(ISBLANK(INDEX('Policy Characteristics'!E:E,MATCH($C553,'Policy Characteristics'!$C:$C,0))),"",INDEX('Policy Characteristics'!E:E,MATCH($C553,'Policy Characteristics'!$C:$C,0)))</f>
        <v>indst fuel type shifting</v>
      </c>
      <c r="L553" s="362">
        <f>IF(ISBLANK(INDEX('Policy Characteristics'!F:F,MATCH($C553,'Policy Characteristics'!$C:$C,0))),"",INDEX('Policy Characteristics'!F:F,MATCH($C553,'Policy Characteristics'!$C:$C,0)))</f>
        <v>0</v>
      </c>
      <c r="M553" s="362">
        <f>IF(ISBLANK(INDEX('Policy Characteristics'!G:G,MATCH($C553,'Policy Characteristics'!$C:$C,0))),"",INDEX('Policy Characteristics'!G:G,MATCH($C553,'Policy Characteristics'!$C:$C,0)))</f>
        <v>1</v>
      </c>
      <c r="N553" s="362">
        <f>IF(ISBLANK(INDEX('Policy Characteristics'!H:H,MATCH($C553,'Policy Characteristics'!$C:$C,0))),"",INDEX('Policy Characteristics'!H:H,MATCH($C553,'Policy Characteristics'!$C:$C,0)))</f>
        <v>0.01</v>
      </c>
      <c r="O553" s="340" t="str">
        <f>IF(ISBLANK(INDEX('Policy Characteristics'!I:I,MATCH($C553,'Policy Characteristics'!$C:$C,0))),"",INDEX('Policy Characteristics'!I:I,MATCH($C553,'Policy Characteristics'!$C:$C,0)))</f>
        <v>% of fuel shifted</v>
      </c>
      <c r="P553" s="340"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3" s="340" t="str">
        <f>IF(ISBLANK(INDEX('Policy Characteristics'!K:K,MATCH($C553,'Policy Characteristics'!$C:$C,0))),"",INDEX('Policy Characteristics'!K:K,MATCH($C553,'Policy Characteristics'!$C:$C,0)))</f>
        <v>industry-ag-main.html#fuel-switching</v>
      </c>
      <c r="R553" s="340" t="str">
        <f>IF(ISBLANK(INDEX('Policy Characteristics'!L:L,MATCH($C553,'Policy Characteristics'!$C:$C,0))),"",INDEX('Policy Characteristics'!L:L,MATCH($C553,'Policy Characteristics'!$C:$C,0)))</f>
        <v>industry-elec-and-hydrogen.html</v>
      </c>
    </row>
    <row r="554" spans="1:18" ht="45" x14ac:dyDescent="0.25">
      <c r="A554" s="340" t="str">
        <f>IF(ISBLANK(INDEX('Policy Characteristics'!A:A,MATCH($C554,'Policy Characteristics'!$C:$C,0))),"",INDEX('Policy Characteristics'!A:A,MATCH($C554,'Policy Characteristics'!$C:$C,0)))</f>
        <v>Industry</v>
      </c>
      <c r="B554" s="340" t="str">
        <f>IF(ISBLANK(INDEX('Policy Characteristics'!B:B,MATCH($C554,'Policy Characteristics'!$C:$C,0))),"",INDEX('Policy Characteristics'!B:B,MATCH($C554,'Policy Characteristics'!$C:$C,0)))</f>
        <v>Electrification + Hydrogen</v>
      </c>
      <c r="C554" s="344" t="str">
        <f t="shared" si="34"/>
        <v>Fraction of Industrial Fuel Use Shifted to Other Fuels</v>
      </c>
      <c r="D554" s="9" t="s">
        <v>3201</v>
      </c>
      <c r="E554" s="53" t="s">
        <v>2449</v>
      </c>
      <c r="F554" s="188" t="s">
        <v>3164</v>
      </c>
      <c r="G554" s="53" t="s">
        <v>3221</v>
      </c>
      <c r="H554" s="54">
        <v>1333</v>
      </c>
      <c r="I554" s="53" t="s">
        <v>46</v>
      </c>
      <c r="J554" s="342" t="str">
        <f>IF(ISBLANK(INDEX('Policy Characteristics'!D:D,MATCH($C554,'Policy Characteristics'!$C:$C,0))),"",INDEX('Policy Characteristics'!D:D,MATCH($C554,'Policy Characteristics'!$C:$C,0)))</f>
        <v>Electrification + Hydrogen</v>
      </c>
      <c r="K554" s="340" t="str">
        <f>IF(ISBLANK(INDEX('Policy Characteristics'!E:E,MATCH($C554,'Policy Characteristics'!$C:$C,0))),"",INDEX('Policy Characteristics'!E:E,MATCH($C554,'Policy Characteristics'!$C:$C,0)))</f>
        <v>indst fuel type shifting</v>
      </c>
      <c r="L554" s="362">
        <f>IF(ISBLANK(INDEX('Policy Characteristics'!F:F,MATCH($C554,'Policy Characteristics'!$C:$C,0))),"",INDEX('Policy Characteristics'!F:F,MATCH($C554,'Policy Characteristics'!$C:$C,0)))</f>
        <v>0</v>
      </c>
      <c r="M554" s="362">
        <f>IF(ISBLANK(INDEX('Policy Characteristics'!G:G,MATCH($C554,'Policy Characteristics'!$C:$C,0))),"",INDEX('Policy Characteristics'!G:G,MATCH($C554,'Policy Characteristics'!$C:$C,0)))</f>
        <v>1</v>
      </c>
      <c r="N554" s="362">
        <f>IF(ISBLANK(INDEX('Policy Characteristics'!H:H,MATCH($C554,'Policy Characteristics'!$C:$C,0))),"",INDEX('Policy Characteristics'!H:H,MATCH($C554,'Policy Characteristics'!$C:$C,0)))</f>
        <v>0.01</v>
      </c>
      <c r="O554" s="340" t="str">
        <f>IF(ISBLANK(INDEX('Policy Characteristics'!I:I,MATCH($C554,'Policy Characteristics'!$C:$C,0))),"",INDEX('Policy Characteristics'!I:I,MATCH($C554,'Policy Characteristics'!$C:$C,0)))</f>
        <v>% of fuel shifted</v>
      </c>
      <c r="P554" s="340"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4" s="340" t="str">
        <f>IF(ISBLANK(INDEX('Policy Characteristics'!K:K,MATCH($C554,'Policy Characteristics'!$C:$C,0))),"",INDEX('Policy Characteristics'!K:K,MATCH($C554,'Policy Characteristics'!$C:$C,0)))</f>
        <v>industry-ag-main.html#fuel-switching</v>
      </c>
      <c r="R554" s="340" t="str">
        <f>IF(ISBLANK(INDEX('Policy Characteristics'!L:L,MATCH($C554,'Policy Characteristics'!$C:$C,0))),"",INDEX('Policy Characteristics'!L:L,MATCH($C554,'Policy Characteristics'!$C:$C,0)))</f>
        <v>industry-elec-and-hydrogen.html</v>
      </c>
    </row>
    <row r="555" spans="1:18" ht="45" x14ac:dyDescent="0.25">
      <c r="A555" s="340" t="str">
        <f>IF(ISBLANK(INDEX('Policy Characteristics'!A:A,MATCH($C555,'Policy Characteristics'!$C:$C,0))),"",INDEX('Policy Characteristics'!A:A,MATCH($C555,'Policy Characteristics'!$C:$C,0)))</f>
        <v>Industry</v>
      </c>
      <c r="B555" s="340" t="str">
        <f>IF(ISBLANK(INDEX('Policy Characteristics'!B:B,MATCH($C555,'Policy Characteristics'!$C:$C,0))),"",INDEX('Policy Characteristics'!B:B,MATCH($C555,'Policy Characteristics'!$C:$C,0)))</f>
        <v>Electrification + Hydrogen</v>
      </c>
      <c r="C555" s="344" t="str">
        <f t="shared" si="34"/>
        <v>Fraction of Industrial Fuel Use Shifted to Other Fuels</v>
      </c>
      <c r="D555" s="9" t="s">
        <v>3201</v>
      </c>
      <c r="E555" s="53" t="s">
        <v>2798</v>
      </c>
      <c r="F555" s="188" t="s">
        <v>3164</v>
      </c>
      <c r="G555" s="53" t="s">
        <v>3222</v>
      </c>
      <c r="H555" s="54">
        <v>1334</v>
      </c>
      <c r="I555" s="53" t="s">
        <v>46</v>
      </c>
      <c r="J555" s="342" t="str">
        <f>IF(ISBLANK(INDEX('Policy Characteristics'!D:D,MATCH($C555,'Policy Characteristics'!$C:$C,0))),"",INDEX('Policy Characteristics'!D:D,MATCH($C555,'Policy Characteristics'!$C:$C,0)))</f>
        <v>Electrification + Hydrogen</v>
      </c>
      <c r="K555" s="340" t="str">
        <f>IF(ISBLANK(INDEX('Policy Characteristics'!E:E,MATCH($C555,'Policy Characteristics'!$C:$C,0))),"",INDEX('Policy Characteristics'!E:E,MATCH($C555,'Policy Characteristics'!$C:$C,0)))</f>
        <v>indst fuel type shifting</v>
      </c>
      <c r="L555" s="362">
        <f>IF(ISBLANK(INDEX('Policy Characteristics'!F:F,MATCH($C555,'Policy Characteristics'!$C:$C,0))),"",INDEX('Policy Characteristics'!F:F,MATCH($C555,'Policy Characteristics'!$C:$C,0)))</f>
        <v>0</v>
      </c>
      <c r="M555" s="362">
        <f>IF(ISBLANK(INDEX('Policy Characteristics'!G:G,MATCH($C555,'Policy Characteristics'!$C:$C,0))),"",INDEX('Policy Characteristics'!G:G,MATCH($C555,'Policy Characteristics'!$C:$C,0)))</f>
        <v>1</v>
      </c>
      <c r="N555" s="362">
        <f>IF(ISBLANK(INDEX('Policy Characteristics'!H:H,MATCH($C555,'Policy Characteristics'!$C:$C,0))),"",INDEX('Policy Characteristics'!H:H,MATCH($C555,'Policy Characteristics'!$C:$C,0)))</f>
        <v>0.01</v>
      </c>
      <c r="O555" s="340" t="str">
        <f>IF(ISBLANK(INDEX('Policy Characteristics'!I:I,MATCH($C555,'Policy Characteristics'!$C:$C,0))),"",INDEX('Policy Characteristics'!I:I,MATCH($C555,'Policy Characteristics'!$C:$C,0)))</f>
        <v>% of fuel shifted</v>
      </c>
      <c r="P555" s="340"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5" s="340" t="str">
        <f>IF(ISBLANK(INDEX('Policy Characteristics'!K:K,MATCH($C555,'Policy Characteristics'!$C:$C,0))),"",INDEX('Policy Characteristics'!K:K,MATCH($C555,'Policy Characteristics'!$C:$C,0)))</f>
        <v>industry-ag-main.html#fuel-switching</v>
      </c>
      <c r="R555" s="340" t="str">
        <f>IF(ISBLANK(INDEX('Policy Characteristics'!L:L,MATCH($C555,'Policy Characteristics'!$C:$C,0))),"",INDEX('Policy Characteristics'!L:L,MATCH($C555,'Policy Characteristics'!$C:$C,0)))</f>
        <v>industry-elec-and-hydrogen.html</v>
      </c>
    </row>
    <row r="556" spans="1:18" ht="45" x14ac:dyDescent="0.25">
      <c r="A556" s="340" t="str">
        <f>IF(ISBLANK(INDEX('Policy Characteristics'!A:A,MATCH($C556,'Policy Characteristics'!$C:$C,0))),"",INDEX('Policy Characteristics'!A:A,MATCH($C556,'Policy Characteristics'!$C:$C,0)))</f>
        <v>Industry</v>
      </c>
      <c r="B556" s="340" t="str">
        <f>IF(ISBLANK(INDEX('Policy Characteristics'!B:B,MATCH($C556,'Policy Characteristics'!$C:$C,0))),"",INDEX('Policy Characteristics'!B:B,MATCH($C556,'Policy Characteristics'!$C:$C,0)))</f>
        <v>Electrification + Hydrogen</v>
      </c>
      <c r="C556" s="344" t="str">
        <f t="shared" si="34"/>
        <v>Fraction of Industrial Fuel Use Shifted to Other Fuels</v>
      </c>
      <c r="D556" s="9" t="s">
        <v>3201</v>
      </c>
      <c r="E556" s="53" t="s">
        <v>2799</v>
      </c>
      <c r="F556" s="188" t="s">
        <v>3164</v>
      </c>
      <c r="G556" s="53" t="s">
        <v>3223</v>
      </c>
      <c r="H556" s="54">
        <v>1335</v>
      </c>
      <c r="I556" s="53" t="s">
        <v>46</v>
      </c>
      <c r="J556" s="342" t="str">
        <f>IF(ISBLANK(INDEX('Policy Characteristics'!D:D,MATCH($C556,'Policy Characteristics'!$C:$C,0))),"",INDEX('Policy Characteristics'!D:D,MATCH($C556,'Policy Characteristics'!$C:$C,0)))</f>
        <v>Electrification + Hydrogen</v>
      </c>
      <c r="K556" s="340" t="str">
        <f>IF(ISBLANK(INDEX('Policy Characteristics'!E:E,MATCH($C556,'Policy Characteristics'!$C:$C,0))),"",INDEX('Policy Characteristics'!E:E,MATCH($C556,'Policy Characteristics'!$C:$C,0)))</f>
        <v>indst fuel type shifting</v>
      </c>
      <c r="L556" s="362">
        <f>IF(ISBLANK(INDEX('Policy Characteristics'!F:F,MATCH($C556,'Policy Characteristics'!$C:$C,0))),"",INDEX('Policy Characteristics'!F:F,MATCH($C556,'Policy Characteristics'!$C:$C,0)))</f>
        <v>0</v>
      </c>
      <c r="M556" s="362">
        <f>IF(ISBLANK(INDEX('Policy Characteristics'!G:G,MATCH($C556,'Policy Characteristics'!$C:$C,0))),"",INDEX('Policy Characteristics'!G:G,MATCH($C556,'Policy Characteristics'!$C:$C,0)))</f>
        <v>1</v>
      </c>
      <c r="N556" s="362">
        <f>IF(ISBLANK(INDEX('Policy Characteristics'!H:H,MATCH($C556,'Policy Characteristics'!$C:$C,0))),"",INDEX('Policy Characteristics'!H:H,MATCH($C556,'Policy Characteristics'!$C:$C,0)))</f>
        <v>0.01</v>
      </c>
      <c r="O556" s="340" t="str">
        <f>IF(ISBLANK(INDEX('Policy Characteristics'!I:I,MATCH($C556,'Policy Characteristics'!$C:$C,0))),"",INDEX('Policy Characteristics'!I:I,MATCH($C556,'Policy Characteristics'!$C:$C,0)))</f>
        <v>% of fuel shifted</v>
      </c>
      <c r="P556" s="340"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6" s="340" t="str">
        <f>IF(ISBLANK(INDEX('Policy Characteristics'!K:K,MATCH($C556,'Policy Characteristics'!$C:$C,0))),"",INDEX('Policy Characteristics'!K:K,MATCH($C556,'Policy Characteristics'!$C:$C,0)))</f>
        <v>industry-ag-main.html#fuel-switching</v>
      </c>
      <c r="R556" s="340" t="str">
        <f>IF(ISBLANK(INDEX('Policy Characteristics'!L:L,MATCH($C556,'Policy Characteristics'!$C:$C,0))),"",INDEX('Policy Characteristics'!L:L,MATCH($C556,'Policy Characteristics'!$C:$C,0)))</f>
        <v>industry-elec-and-hydrogen.html</v>
      </c>
    </row>
    <row r="557" spans="1:18" ht="45" x14ac:dyDescent="0.25">
      <c r="A557" s="340" t="str">
        <f>IF(ISBLANK(INDEX('Policy Characteristics'!A:A,MATCH($C557,'Policy Characteristics'!$C:$C,0))),"",INDEX('Policy Characteristics'!A:A,MATCH($C557,'Policy Characteristics'!$C:$C,0)))</f>
        <v>Industry</v>
      </c>
      <c r="B557" s="340" t="str">
        <f>IF(ISBLANK(INDEX('Policy Characteristics'!B:B,MATCH($C557,'Policy Characteristics'!$C:$C,0))),"",INDEX('Policy Characteristics'!B:B,MATCH($C557,'Policy Characteristics'!$C:$C,0)))</f>
        <v>Electrification + Hydrogen</v>
      </c>
      <c r="C557" s="344" t="str">
        <f t="shared" si="34"/>
        <v>Fraction of Industrial Fuel Use Shifted to Other Fuels</v>
      </c>
      <c r="D557" s="9" t="s">
        <v>3201</v>
      </c>
      <c r="E557" s="53" t="s">
        <v>2800</v>
      </c>
      <c r="F557" s="188" t="s">
        <v>3164</v>
      </c>
      <c r="G557" s="53" t="s">
        <v>3224</v>
      </c>
      <c r="H557" s="54">
        <v>1336</v>
      </c>
      <c r="I557" s="53" t="s">
        <v>46</v>
      </c>
      <c r="J557" s="342" t="str">
        <f>IF(ISBLANK(INDEX('Policy Characteristics'!D:D,MATCH($C557,'Policy Characteristics'!$C:$C,0))),"",INDEX('Policy Characteristics'!D:D,MATCH($C557,'Policy Characteristics'!$C:$C,0)))</f>
        <v>Electrification + Hydrogen</v>
      </c>
      <c r="K557" s="340" t="str">
        <f>IF(ISBLANK(INDEX('Policy Characteristics'!E:E,MATCH($C557,'Policy Characteristics'!$C:$C,0))),"",INDEX('Policy Characteristics'!E:E,MATCH($C557,'Policy Characteristics'!$C:$C,0)))</f>
        <v>indst fuel type shifting</v>
      </c>
      <c r="L557" s="362">
        <f>IF(ISBLANK(INDEX('Policy Characteristics'!F:F,MATCH($C557,'Policy Characteristics'!$C:$C,0))),"",INDEX('Policy Characteristics'!F:F,MATCH($C557,'Policy Characteristics'!$C:$C,0)))</f>
        <v>0</v>
      </c>
      <c r="M557" s="362">
        <f>IF(ISBLANK(INDEX('Policy Characteristics'!G:G,MATCH($C557,'Policy Characteristics'!$C:$C,0))),"",INDEX('Policy Characteristics'!G:G,MATCH($C557,'Policy Characteristics'!$C:$C,0)))</f>
        <v>1</v>
      </c>
      <c r="N557" s="362">
        <f>IF(ISBLANK(INDEX('Policy Characteristics'!H:H,MATCH($C557,'Policy Characteristics'!$C:$C,0))),"",INDEX('Policy Characteristics'!H:H,MATCH($C557,'Policy Characteristics'!$C:$C,0)))</f>
        <v>0.01</v>
      </c>
      <c r="O557" s="340" t="str">
        <f>IF(ISBLANK(INDEX('Policy Characteristics'!I:I,MATCH($C557,'Policy Characteristics'!$C:$C,0))),"",INDEX('Policy Characteristics'!I:I,MATCH($C557,'Policy Characteristics'!$C:$C,0)))</f>
        <v>% of fuel shifted</v>
      </c>
      <c r="P557" s="340"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7" s="340" t="str">
        <f>IF(ISBLANK(INDEX('Policy Characteristics'!K:K,MATCH($C557,'Policy Characteristics'!$C:$C,0))),"",INDEX('Policy Characteristics'!K:K,MATCH($C557,'Policy Characteristics'!$C:$C,0)))</f>
        <v>industry-ag-main.html#fuel-switching</v>
      </c>
      <c r="R557" s="340" t="str">
        <f>IF(ISBLANK(INDEX('Policy Characteristics'!L:L,MATCH($C557,'Policy Characteristics'!$C:$C,0))),"",INDEX('Policy Characteristics'!L:L,MATCH($C557,'Policy Characteristics'!$C:$C,0)))</f>
        <v>industry-elec-and-hydrogen.html</v>
      </c>
    </row>
    <row r="558" spans="1:18" ht="45" x14ac:dyDescent="0.25">
      <c r="A558" s="340" t="str">
        <f>IF(ISBLANK(INDEX('Policy Characteristics'!A:A,MATCH($C558,'Policy Characteristics'!$C:$C,0))),"",INDEX('Policy Characteristics'!A:A,MATCH($C558,'Policy Characteristics'!$C:$C,0)))</f>
        <v>Industry</v>
      </c>
      <c r="B558" s="340" t="str">
        <f>IF(ISBLANK(INDEX('Policy Characteristics'!B:B,MATCH($C558,'Policy Characteristics'!$C:$C,0))),"",INDEX('Policy Characteristics'!B:B,MATCH($C558,'Policy Characteristics'!$C:$C,0)))</f>
        <v>Electrification + Hydrogen</v>
      </c>
      <c r="C558" s="344" t="str">
        <f t="shared" si="34"/>
        <v>Fraction of Industrial Fuel Use Shifted to Other Fuels</v>
      </c>
      <c r="D558" s="9" t="s">
        <v>3201</v>
      </c>
      <c r="E558" s="53" t="s">
        <v>2797</v>
      </c>
      <c r="F558" s="188" t="s">
        <v>3164</v>
      </c>
      <c r="G558" s="53" t="s">
        <v>3225</v>
      </c>
      <c r="H558" s="54">
        <v>1337</v>
      </c>
      <c r="I558" s="53" t="s">
        <v>45</v>
      </c>
      <c r="J558" s="342" t="str">
        <f>IF(ISBLANK(INDEX('Policy Characteristics'!D:D,MATCH($C558,'Policy Characteristics'!$C:$C,0))),"",INDEX('Policy Characteristics'!D:D,MATCH($C558,'Policy Characteristics'!$C:$C,0)))</f>
        <v>Electrification + Hydrogen</v>
      </c>
      <c r="K558" s="340" t="str">
        <f>IF(ISBLANK(INDEX('Policy Characteristics'!E:E,MATCH($C558,'Policy Characteristics'!$C:$C,0))),"",INDEX('Policy Characteristics'!E:E,MATCH($C558,'Policy Characteristics'!$C:$C,0)))</f>
        <v>indst fuel type shifting</v>
      </c>
      <c r="L558" s="362">
        <f>IF(ISBLANK(INDEX('Policy Characteristics'!F:F,MATCH($C558,'Policy Characteristics'!$C:$C,0))),"",INDEX('Policy Characteristics'!F:F,MATCH($C558,'Policy Characteristics'!$C:$C,0)))</f>
        <v>0</v>
      </c>
      <c r="M558" s="362">
        <f>IF(ISBLANK(INDEX('Policy Characteristics'!G:G,MATCH($C558,'Policy Characteristics'!$C:$C,0))),"",INDEX('Policy Characteristics'!G:G,MATCH($C558,'Policy Characteristics'!$C:$C,0)))</f>
        <v>1</v>
      </c>
      <c r="N558" s="362">
        <f>IF(ISBLANK(INDEX('Policy Characteristics'!H:H,MATCH($C558,'Policy Characteristics'!$C:$C,0))),"",INDEX('Policy Characteristics'!H:H,MATCH($C558,'Policy Characteristics'!$C:$C,0)))</f>
        <v>0.01</v>
      </c>
      <c r="O558" s="340" t="str">
        <f>IF(ISBLANK(INDEX('Policy Characteristics'!I:I,MATCH($C558,'Policy Characteristics'!$C:$C,0))),"",INDEX('Policy Characteristics'!I:I,MATCH($C558,'Policy Characteristics'!$C:$C,0)))</f>
        <v>% of fuel shifted</v>
      </c>
      <c r="P558" s="340"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8" s="340" t="str">
        <f>IF(ISBLANK(INDEX('Policy Characteristics'!K:K,MATCH($C558,'Policy Characteristics'!$C:$C,0))),"",INDEX('Policy Characteristics'!K:K,MATCH($C558,'Policy Characteristics'!$C:$C,0)))</f>
        <v>industry-ag-main.html#fuel-switching</v>
      </c>
      <c r="R558" s="340" t="str">
        <f>IF(ISBLANK(INDEX('Policy Characteristics'!L:L,MATCH($C558,'Policy Characteristics'!$C:$C,0))),"",INDEX('Policy Characteristics'!L:L,MATCH($C558,'Policy Characteristics'!$C:$C,0)))</f>
        <v>industry-elec-and-hydrogen.html</v>
      </c>
    </row>
    <row r="559" spans="1:18" x14ac:dyDescent="0.25">
      <c r="A559" s="340" t="str">
        <f>IF(ISBLANK(INDEX('Policy Characteristics'!A:A,MATCH($C559,'Policy Characteristics'!$C:$C,0))),"",INDEX('Policy Characteristics'!A:A,MATCH($C559,'Policy Characteristics'!$C:$C,0)))</f>
        <v>Industry</v>
      </c>
      <c r="B559" s="340" t="str">
        <f>IF(ISBLANK(INDEX('Policy Characteristics'!B:B,MATCH($C559,'Policy Characteristics'!$C:$C,0))),"",INDEX('Policy Characteristics'!B:B,MATCH($C559,'Policy Characteristics'!$C:$C,0)))</f>
        <v>Electrification + Hydrogen</v>
      </c>
      <c r="C559" s="344" t="str">
        <f t="shared" si="34"/>
        <v>Fraction of Industrial Fuel Use Shifted to Other Fuels</v>
      </c>
      <c r="D559" s="9" t="s">
        <v>3202</v>
      </c>
      <c r="E559" s="53" t="s">
        <v>2444</v>
      </c>
      <c r="F559" s="188" t="s">
        <v>2659</v>
      </c>
      <c r="G559" s="53" t="s">
        <v>3216</v>
      </c>
      <c r="H559" s="54">
        <v>1338</v>
      </c>
      <c r="I559" s="53" t="s">
        <v>45</v>
      </c>
      <c r="J559" s="342" t="str">
        <f>IF(ISBLANK(INDEX('Policy Characteristics'!D:D,MATCH($C559,'Policy Characteristics'!$C:$C,0))),"",INDEX('Policy Characteristics'!D:D,MATCH($C559,'Policy Characteristics'!$C:$C,0)))</f>
        <v>Electrification + Hydrogen</v>
      </c>
      <c r="K559" s="340" t="str">
        <f>IF(ISBLANK(INDEX('Policy Characteristics'!E:E,MATCH($C559,'Policy Characteristics'!$C:$C,0))),"",INDEX('Policy Characteristics'!E:E,MATCH($C559,'Policy Characteristics'!$C:$C,0)))</f>
        <v>indst fuel type shifting</v>
      </c>
      <c r="L559" s="362">
        <f>IF(ISBLANK(INDEX('Policy Characteristics'!F:F,MATCH($C559,'Policy Characteristics'!$C:$C,0))),"",INDEX('Policy Characteristics'!F:F,MATCH($C559,'Policy Characteristics'!$C:$C,0)))</f>
        <v>0</v>
      </c>
      <c r="M559" s="362">
        <f>IF(ISBLANK(INDEX('Policy Characteristics'!G:G,MATCH($C559,'Policy Characteristics'!$C:$C,0))),"",INDEX('Policy Characteristics'!G:G,MATCH($C559,'Policy Characteristics'!$C:$C,0)))</f>
        <v>1</v>
      </c>
      <c r="N559" s="362">
        <f>IF(ISBLANK(INDEX('Policy Characteristics'!H:H,MATCH($C559,'Policy Characteristics'!$C:$C,0))),"",INDEX('Policy Characteristics'!H:H,MATCH($C559,'Policy Characteristics'!$C:$C,0)))</f>
        <v>0.01</v>
      </c>
      <c r="O559" s="340" t="str">
        <f>IF(ISBLANK(INDEX('Policy Characteristics'!I:I,MATCH($C559,'Policy Characteristics'!$C:$C,0))),"",INDEX('Policy Characteristics'!I:I,MATCH($C559,'Policy Characteristics'!$C:$C,0)))</f>
        <v>% of fuel shifted</v>
      </c>
      <c r="P559" s="340"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9" s="340" t="str">
        <f>IF(ISBLANK(INDEX('Policy Characteristics'!K:K,MATCH($C559,'Policy Characteristics'!$C:$C,0))),"",INDEX('Policy Characteristics'!K:K,MATCH($C559,'Policy Characteristics'!$C:$C,0)))</f>
        <v>industry-ag-main.html#fuel-switching</v>
      </c>
      <c r="R559" s="340" t="str">
        <f>IF(ISBLANK(INDEX('Policy Characteristics'!L:L,MATCH($C559,'Policy Characteristics'!$C:$C,0))),"",INDEX('Policy Characteristics'!L:L,MATCH($C559,'Policy Characteristics'!$C:$C,0)))</f>
        <v>industry-elec-and-hydrogen.html</v>
      </c>
    </row>
    <row r="560" spans="1:18" x14ac:dyDescent="0.25">
      <c r="A560" s="340" t="str">
        <f>IF(ISBLANK(INDEX('Policy Characteristics'!A:A,MATCH($C560,'Policy Characteristics'!$C:$C,0))),"",INDEX('Policy Characteristics'!A:A,MATCH($C560,'Policy Characteristics'!$C:$C,0)))</f>
        <v>Industry</v>
      </c>
      <c r="B560" s="340" t="str">
        <f>IF(ISBLANK(INDEX('Policy Characteristics'!B:B,MATCH($C560,'Policy Characteristics'!$C:$C,0))),"",INDEX('Policy Characteristics'!B:B,MATCH($C560,'Policy Characteristics'!$C:$C,0)))</f>
        <v>Electrification + Hydrogen</v>
      </c>
      <c r="C560" s="344" t="str">
        <f t="shared" si="34"/>
        <v>Fraction of Industrial Fuel Use Shifted to Other Fuels</v>
      </c>
      <c r="D560" s="9" t="s">
        <v>3202</v>
      </c>
      <c r="E560" s="53" t="s">
        <v>2445</v>
      </c>
      <c r="F560" s="188" t="s">
        <v>2659</v>
      </c>
      <c r="G560" s="53" t="s">
        <v>3217</v>
      </c>
      <c r="H560" s="54">
        <v>1339</v>
      </c>
      <c r="I560" s="53" t="s">
        <v>46</v>
      </c>
      <c r="J560" s="342" t="str">
        <f>IF(ISBLANK(INDEX('Policy Characteristics'!D:D,MATCH($C560,'Policy Characteristics'!$C:$C,0))),"",INDEX('Policy Characteristics'!D:D,MATCH($C560,'Policy Characteristics'!$C:$C,0)))</f>
        <v>Electrification + Hydrogen</v>
      </c>
      <c r="K560" s="340" t="str">
        <f>IF(ISBLANK(INDEX('Policy Characteristics'!E:E,MATCH($C560,'Policy Characteristics'!$C:$C,0))),"",INDEX('Policy Characteristics'!E:E,MATCH($C560,'Policy Characteristics'!$C:$C,0)))</f>
        <v>indst fuel type shifting</v>
      </c>
      <c r="L560" s="362">
        <f>IF(ISBLANK(INDEX('Policy Characteristics'!F:F,MATCH($C560,'Policy Characteristics'!$C:$C,0))),"",INDEX('Policy Characteristics'!F:F,MATCH($C560,'Policy Characteristics'!$C:$C,0)))</f>
        <v>0</v>
      </c>
      <c r="M560" s="362">
        <f>IF(ISBLANK(INDEX('Policy Characteristics'!G:G,MATCH($C560,'Policy Characteristics'!$C:$C,0))),"",INDEX('Policy Characteristics'!G:G,MATCH($C560,'Policy Characteristics'!$C:$C,0)))</f>
        <v>1</v>
      </c>
      <c r="N560" s="362">
        <f>IF(ISBLANK(INDEX('Policy Characteristics'!H:H,MATCH($C560,'Policy Characteristics'!$C:$C,0))),"",INDEX('Policy Characteristics'!H:H,MATCH($C560,'Policy Characteristics'!$C:$C,0)))</f>
        <v>0.01</v>
      </c>
      <c r="O560" s="340" t="str">
        <f>IF(ISBLANK(INDEX('Policy Characteristics'!I:I,MATCH($C560,'Policy Characteristics'!$C:$C,0))),"",INDEX('Policy Characteristics'!I:I,MATCH($C560,'Policy Characteristics'!$C:$C,0)))</f>
        <v>% of fuel shifted</v>
      </c>
      <c r="P560" s="340"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0" s="340" t="str">
        <f>IF(ISBLANK(INDEX('Policy Characteristics'!K:K,MATCH($C560,'Policy Characteristics'!$C:$C,0))),"",INDEX('Policy Characteristics'!K:K,MATCH($C560,'Policy Characteristics'!$C:$C,0)))</f>
        <v>industry-ag-main.html#fuel-switching</v>
      </c>
      <c r="R560" s="340" t="str">
        <f>IF(ISBLANK(INDEX('Policy Characteristics'!L:L,MATCH($C560,'Policy Characteristics'!$C:$C,0))),"",INDEX('Policy Characteristics'!L:L,MATCH($C560,'Policy Characteristics'!$C:$C,0)))</f>
        <v>industry-elec-and-hydrogen.html</v>
      </c>
    </row>
    <row r="561" spans="1:18" x14ac:dyDescent="0.25">
      <c r="A561" s="340" t="str">
        <f>IF(ISBLANK(INDEX('Policy Characteristics'!A:A,MATCH($C561,'Policy Characteristics'!$C:$C,0))),"",INDEX('Policy Characteristics'!A:A,MATCH($C561,'Policy Characteristics'!$C:$C,0)))</f>
        <v>Industry</v>
      </c>
      <c r="B561" s="340" t="str">
        <f>IF(ISBLANK(INDEX('Policy Characteristics'!B:B,MATCH($C561,'Policy Characteristics'!$C:$C,0))),"",INDEX('Policy Characteristics'!B:B,MATCH($C561,'Policy Characteristics'!$C:$C,0)))</f>
        <v>Electrification + Hydrogen</v>
      </c>
      <c r="C561" s="344" t="str">
        <f t="shared" si="34"/>
        <v>Fraction of Industrial Fuel Use Shifted to Other Fuels</v>
      </c>
      <c r="D561" s="9" t="s">
        <v>3202</v>
      </c>
      <c r="E561" s="53" t="s">
        <v>2446</v>
      </c>
      <c r="F561" s="188" t="s">
        <v>2659</v>
      </c>
      <c r="G561" s="53" t="s">
        <v>3218</v>
      </c>
      <c r="H561" s="54">
        <v>1340</v>
      </c>
      <c r="I561" s="53" t="s">
        <v>46</v>
      </c>
      <c r="J561" s="342" t="str">
        <f>IF(ISBLANK(INDEX('Policy Characteristics'!D:D,MATCH($C561,'Policy Characteristics'!$C:$C,0))),"",INDEX('Policy Characteristics'!D:D,MATCH($C561,'Policy Characteristics'!$C:$C,0)))</f>
        <v>Electrification + Hydrogen</v>
      </c>
      <c r="K561" s="340" t="str">
        <f>IF(ISBLANK(INDEX('Policy Characteristics'!E:E,MATCH($C561,'Policy Characteristics'!$C:$C,0))),"",INDEX('Policy Characteristics'!E:E,MATCH($C561,'Policy Characteristics'!$C:$C,0)))</f>
        <v>indst fuel type shifting</v>
      </c>
      <c r="L561" s="362">
        <f>IF(ISBLANK(INDEX('Policy Characteristics'!F:F,MATCH($C561,'Policy Characteristics'!$C:$C,0))),"",INDEX('Policy Characteristics'!F:F,MATCH($C561,'Policy Characteristics'!$C:$C,0)))</f>
        <v>0</v>
      </c>
      <c r="M561" s="362">
        <f>IF(ISBLANK(INDEX('Policy Characteristics'!G:G,MATCH($C561,'Policy Characteristics'!$C:$C,0))),"",INDEX('Policy Characteristics'!G:G,MATCH($C561,'Policy Characteristics'!$C:$C,0)))</f>
        <v>1</v>
      </c>
      <c r="N561" s="362">
        <f>IF(ISBLANK(INDEX('Policy Characteristics'!H:H,MATCH($C561,'Policy Characteristics'!$C:$C,0))),"",INDEX('Policy Characteristics'!H:H,MATCH($C561,'Policy Characteristics'!$C:$C,0)))</f>
        <v>0.01</v>
      </c>
      <c r="O561" s="340" t="str">
        <f>IF(ISBLANK(INDEX('Policy Characteristics'!I:I,MATCH($C561,'Policy Characteristics'!$C:$C,0))),"",INDEX('Policy Characteristics'!I:I,MATCH($C561,'Policy Characteristics'!$C:$C,0)))</f>
        <v>% of fuel shifted</v>
      </c>
      <c r="P561" s="340"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1" s="340" t="str">
        <f>IF(ISBLANK(INDEX('Policy Characteristics'!K:K,MATCH($C561,'Policy Characteristics'!$C:$C,0))),"",INDEX('Policy Characteristics'!K:K,MATCH($C561,'Policy Characteristics'!$C:$C,0)))</f>
        <v>industry-ag-main.html#fuel-switching</v>
      </c>
      <c r="R561" s="340" t="str">
        <f>IF(ISBLANK(INDEX('Policy Characteristics'!L:L,MATCH($C561,'Policy Characteristics'!$C:$C,0))),"",INDEX('Policy Characteristics'!L:L,MATCH($C561,'Policy Characteristics'!$C:$C,0)))</f>
        <v>industry-elec-and-hydrogen.html</v>
      </c>
    </row>
    <row r="562" spans="1:18" x14ac:dyDescent="0.25">
      <c r="A562" s="340" t="str">
        <f>IF(ISBLANK(INDEX('Policy Characteristics'!A:A,MATCH($C562,'Policy Characteristics'!$C:$C,0))),"",INDEX('Policy Characteristics'!A:A,MATCH($C562,'Policy Characteristics'!$C:$C,0)))</f>
        <v>Industry</v>
      </c>
      <c r="B562" s="340" t="str">
        <f>IF(ISBLANK(INDEX('Policy Characteristics'!B:B,MATCH($C562,'Policy Characteristics'!$C:$C,0))),"",INDEX('Policy Characteristics'!B:B,MATCH($C562,'Policy Characteristics'!$C:$C,0)))</f>
        <v>Electrification + Hydrogen</v>
      </c>
      <c r="C562" s="344" t="str">
        <f t="shared" si="34"/>
        <v>Fraction of Industrial Fuel Use Shifted to Other Fuels</v>
      </c>
      <c r="D562" s="9" t="s">
        <v>3202</v>
      </c>
      <c r="E562" s="53" t="s">
        <v>2447</v>
      </c>
      <c r="F562" s="188" t="s">
        <v>2659</v>
      </c>
      <c r="G562" s="53" t="s">
        <v>3219</v>
      </c>
      <c r="H562" s="54">
        <v>1341</v>
      </c>
      <c r="I562" s="53" t="s">
        <v>46</v>
      </c>
      <c r="J562" s="342" t="str">
        <f>IF(ISBLANK(INDEX('Policy Characteristics'!D:D,MATCH($C562,'Policy Characteristics'!$C:$C,0))),"",INDEX('Policy Characteristics'!D:D,MATCH($C562,'Policy Characteristics'!$C:$C,0)))</f>
        <v>Electrification + Hydrogen</v>
      </c>
      <c r="K562" s="340" t="str">
        <f>IF(ISBLANK(INDEX('Policy Characteristics'!E:E,MATCH($C562,'Policy Characteristics'!$C:$C,0))),"",INDEX('Policy Characteristics'!E:E,MATCH($C562,'Policy Characteristics'!$C:$C,0)))</f>
        <v>indst fuel type shifting</v>
      </c>
      <c r="L562" s="362">
        <f>IF(ISBLANK(INDEX('Policy Characteristics'!F:F,MATCH($C562,'Policy Characteristics'!$C:$C,0))),"",INDEX('Policy Characteristics'!F:F,MATCH($C562,'Policy Characteristics'!$C:$C,0)))</f>
        <v>0</v>
      </c>
      <c r="M562" s="362">
        <f>IF(ISBLANK(INDEX('Policy Characteristics'!G:G,MATCH($C562,'Policy Characteristics'!$C:$C,0))),"",INDEX('Policy Characteristics'!G:G,MATCH($C562,'Policy Characteristics'!$C:$C,0)))</f>
        <v>1</v>
      </c>
      <c r="N562" s="362">
        <f>IF(ISBLANK(INDEX('Policy Characteristics'!H:H,MATCH($C562,'Policy Characteristics'!$C:$C,0))),"",INDEX('Policy Characteristics'!H:H,MATCH($C562,'Policy Characteristics'!$C:$C,0)))</f>
        <v>0.01</v>
      </c>
      <c r="O562" s="340" t="str">
        <f>IF(ISBLANK(INDEX('Policy Characteristics'!I:I,MATCH($C562,'Policy Characteristics'!$C:$C,0))),"",INDEX('Policy Characteristics'!I:I,MATCH($C562,'Policy Characteristics'!$C:$C,0)))</f>
        <v>% of fuel shifted</v>
      </c>
      <c r="P562" s="340"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2" s="340" t="str">
        <f>IF(ISBLANK(INDEX('Policy Characteristics'!K:K,MATCH($C562,'Policy Characteristics'!$C:$C,0))),"",INDEX('Policy Characteristics'!K:K,MATCH($C562,'Policy Characteristics'!$C:$C,0)))</f>
        <v>industry-ag-main.html#fuel-switching</v>
      </c>
      <c r="R562" s="340" t="str">
        <f>IF(ISBLANK(INDEX('Policy Characteristics'!L:L,MATCH($C562,'Policy Characteristics'!$C:$C,0))),"",INDEX('Policy Characteristics'!L:L,MATCH($C562,'Policy Characteristics'!$C:$C,0)))</f>
        <v>industry-elec-and-hydrogen.html</v>
      </c>
    </row>
    <row r="563" spans="1:18" x14ac:dyDescent="0.25">
      <c r="A563" s="340" t="str">
        <f>IF(ISBLANK(INDEX('Policy Characteristics'!A:A,MATCH($C563,'Policy Characteristics'!$C:$C,0))),"",INDEX('Policy Characteristics'!A:A,MATCH($C563,'Policy Characteristics'!$C:$C,0)))</f>
        <v>Industry</v>
      </c>
      <c r="B563" s="340" t="str">
        <f>IF(ISBLANK(INDEX('Policy Characteristics'!B:B,MATCH($C563,'Policy Characteristics'!$C:$C,0))),"",INDEX('Policy Characteristics'!B:B,MATCH($C563,'Policy Characteristics'!$C:$C,0)))</f>
        <v>Electrification + Hydrogen</v>
      </c>
      <c r="C563" s="344" t="str">
        <f t="shared" si="34"/>
        <v>Fraction of Industrial Fuel Use Shifted to Other Fuels</v>
      </c>
      <c r="D563" s="9" t="s">
        <v>3202</v>
      </c>
      <c r="E563" s="53" t="s">
        <v>2448</v>
      </c>
      <c r="F563" s="188" t="s">
        <v>2659</v>
      </c>
      <c r="G563" s="53" t="s">
        <v>3220</v>
      </c>
      <c r="H563" s="54">
        <v>1342</v>
      </c>
      <c r="I563" s="53" t="s">
        <v>46</v>
      </c>
      <c r="J563" s="342" t="str">
        <f>IF(ISBLANK(INDEX('Policy Characteristics'!D:D,MATCH($C563,'Policy Characteristics'!$C:$C,0))),"",INDEX('Policy Characteristics'!D:D,MATCH($C563,'Policy Characteristics'!$C:$C,0)))</f>
        <v>Electrification + Hydrogen</v>
      </c>
      <c r="K563" s="340" t="str">
        <f>IF(ISBLANK(INDEX('Policy Characteristics'!E:E,MATCH($C563,'Policy Characteristics'!$C:$C,0))),"",INDEX('Policy Characteristics'!E:E,MATCH($C563,'Policy Characteristics'!$C:$C,0)))</f>
        <v>indst fuel type shifting</v>
      </c>
      <c r="L563" s="362">
        <f>IF(ISBLANK(INDEX('Policy Characteristics'!F:F,MATCH($C563,'Policy Characteristics'!$C:$C,0))),"",INDEX('Policy Characteristics'!F:F,MATCH($C563,'Policy Characteristics'!$C:$C,0)))</f>
        <v>0</v>
      </c>
      <c r="M563" s="362">
        <f>IF(ISBLANK(INDEX('Policy Characteristics'!G:G,MATCH($C563,'Policy Characteristics'!$C:$C,0))),"",INDEX('Policy Characteristics'!G:G,MATCH($C563,'Policy Characteristics'!$C:$C,0)))</f>
        <v>1</v>
      </c>
      <c r="N563" s="362">
        <f>IF(ISBLANK(INDEX('Policy Characteristics'!H:H,MATCH($C563,'Policy Characteristics'!$C:$C,0))),"",INDEX('Policy Characteristics'!H:H,MATCH($C563,'Policy Characteristics'!$C:$C,0)))</f>
        <v>0.01</v>
      </c>
      <c r="O563" s="340" t="str">
        <f>IF(ISBLANK(INDEX('Policy Characteristics'!I:I,MATCH($C563,'Policy Characteristics'!$C:$C,0))),"",INDEX('Policy Characteristics'!I:I,MATCH($C563,'Policy Characteristics'!$C:$C,0)))</f>
        <v>% of fuel shifted</v>
      </c>
      <c r="P563" s="340"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3" s="340" t="str">
        <f>IF(ISBLANK(INDEX('Policy Characteristics'!K:K,MATCH($C563,'Policy Characteristics'!$C:$C,0))),"",INDEX('Policy Characteristics'!K:K,MATCH($C563,'Policy Characteristics'!$C:$C,0)))</f>
        <v>industry-ag-main.html#fuel-switching</v>
      </c>
      <c r="R563" s="340" t="str">
        <f>IF(ISBLANK(INDEX('Policy Characteristics'!L:L,MATCH($C563,'Policy Characteristics'!$C:$C,0))),"",INDEX('Policy Characteristics'!L:L,MATCH($C563,'Policy Characteristics'!$C:$C,0)))</f>
        <v>industry-elec-and-hydrogen.html</v>
      </c>
    </row>
    <row r="564" spans="1:18" ht="30" x14ac:dyDescent="0.25">
      <c r="A564" s="340" t="str">
        <f>IF(ISBLANK(INDEX('Policy Characteristics'!A:A,MATCH($C564,'Policy Characteristics'!$C:$C,0))),"",INDEX('Policy Characteristics'!A:A,MATCH($C564,'Policy Characteristics'!$C:$C,0)))</f>
        <v>Industry</v>
      </c>
      <c r="B564" s="340" t="str">
        <f>IF(ISBLANK(INDEX('Policy Characteristics'!B:B,MATCH($C564,'Policy Characteristics'!$C:$C,0))),"",INDEX('Policy Characteristics'!B:B,MATCH($C564,'Policy Characteristics'!$C:$C,0)))</f>
        <v>Electrification + Hydrogen</v>
      </c>
      <c r="C564" s="344" t="str">
        <f t="shared" si="34"/>
        <v>Fraction of Industrial Fuel Use Shifted to Other Fuels</v>
      </c>
      <c r="D564" s="9" t="s">
        <v>3202</v>
      </c>
      <c r="E564" s="53" t="s">
        <v>2449</v>
      </c>
      <c r="F564" s="188" t="s">
        <v>2659</v>
      </c>
      <c r="G564" s="53" t="s">
        <v>3221</v>
      </c>
      <c r="H564" s="54">
        <v>1343</v>
      </c>
      <c r="I564" s="53" t="s">
        <v>46</v>
      </c>
      <c r="J564" s="342" t="str">
        <f>IF(ISBLANK(INDEX('Policy Characteristics'!D:D,MATCH($C564,'Policy Characteristics'!$C:$C,0))),"",INDEX('Policy Characteristics'!D:D,MATCH($C564,'Policy Characteristics'!$C:$C,0)))</f>
        <v>Electrification + Hydrogen</v>
      </c>
      <c r="K564" s="340" t="str">
        <f>IF(ISBLANK(INDEX('Policy Characteristics'!E:E,MATCH($C564,'Policy Characteristics'!$C:$C,0))),"",INDEX('Policy Characteristics'!E:E,MATCH($C564,'Policy Characteristics'!$C:$C,0)))</f>
        <v>indst fuel type shifting</v>
      </c>
      <c r="L564" s="362">
        <f>IF(ISBLANK(INDEX('Policy Characteristics'!F:F,MATCH($C564,'Policy Characteristics'!$C:$C,0))),"",INDEX('Policy Characteristics'!F:F,MATCH($C564,'Policy Characteristics'!$C:$C,0)))</f>
        <v>0</v>
      </c>
      <c r="M564" s="362">
        <f>IF(ISBLANK(INDEX('Policy Characteristics'!G:G,MATCH($C564,'Policy Characteristics'!$C:$C,0))),"",INDEX('Policy Characteristics'!G:G,MATCH($C564,'Policy Characteristics'!$C:$C,0)))</f>
        <v>1</v>
      </c>
      <c r="N564" s="362">
        <f>IF(ISBLANK(INDEX('Policy Characteristics'!H:H,MATCH($C564,'Policy Characteristics'!$C:$C,0))),"",INDEX('Policy Characteristics'!H:H,MATCH($C564,'Policy Characteristics'!$C:$C,0)))</f>
        <v>0.01</v>
      </c>
      <c r="O564" s="340" t="str">
        <f>IF(ISBLANK(INDEX('Policy Characteristics'!I:I,MATCH($C564,'Policy Characteristics'!$C:$C,0))),"",INDEX('Policy Characteristics'!I:I,MATCH($C564,'Policy Characteristics'!$C:$C,0)))</f>
        <v>% of fuel shifted</v>
      </c>
      <c r="P564" s="340"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4" s="340" t="str">
        <f>IF(ISBLANK(INDEX('Policy Characteristics'!K:K,MATCH($C564,'Policy Characteristics'!$C:$C,0))),"",INDEX('Policy Characteristics'!K:K,MATCH($C564,'Policy Characteristics'!$C:$C,0)))</f>
        <v>industry-ag-main.html#fuel-switching</v>
      </c>
      <c r="R564" s="340" t="str">
        <f>IF(ISBLANK(INDEX('Policy Characteristics'!L:L,MATCH($C564,'Policy Characteristics'!$C:$C,0))),"",INDEX('Policy Characteristics'!L:L,MATCH($C564,'Policy Characteristics'!$C:$C,0)))</f>
        <v>industry-elec-and-hydrogen.html</v>
      </c>
    </row>
    <row r="565" spans="1:18" x14ac:dyDescent="0.25">
      <c r="A565" s="340" t="str">
        <f>IF(ISBLANK(INDEX('Policy Characteristics'!A:A,MATCH($C565,'Policy Characteristics'!$C:$C,0))),"",INDEX('Policy Characteristics'!A:A,MATCH($C565,'Policy Characteristics'!$C:$C,0)))</f>
        <v>Industry</v>
      </c>
      <c r="B565" s="340" t="str">
        <f>IF(ISBLANK(INDEX('Policy Characteristics'!B:B,MATCH($C565,'Policy Characteristics'!$C:$C,0))),"",INDEX('Policy Characteristics'!B:B,MATCH($C565,'Policy Characteristics'!$C:$C,0)))</f>
        <v>Electrification + Hydrogen</v>
      </c>
      <c r="C565" s="344" t="str">
        <f t="shared" si="34"/>
        <v>Fraction of Industrial Fuel Use Shifted to Other Fuels</v>
      </c>
      <c r="D565" s="9" t="s">
        <v>3202</v>
      </c>
      <c r="E565" s="53" t="s">
        <v>2798</v>
      </c>
      <c r="F565" s="188" t="s">
        <v>2659</v>
      </c>
      <c r="G565" s="53" t="s">
        <v>3222</v>
      </c>
      <c r="H565" s="54">
        <v>1344</v>
      </c>
      <c r="I565" s="53" t="s">
        <v>46</v>
      </c>
      <c r="J565" s="342" t="str">
        <f>IF(ISBLANK(INDEX('Policy Characteristics'!D:D,MATCH($C565,'Policy Characteristics'!$C:$C,0))),"",INDEX('Policy Characteristics'!D:D,MATCH($C565,'Policy Characteristics'!$C:$C,0)))</f>
        <v>Electrification + Hydrogen</v>
      </c>
      <c r="K565" s="340" t="str">
        <f>IF(ISBLANK(INDEX('Policy Characteristics'!E:E,MATCH($C565,'Policy Characteristics'!$C:$C,0))),"",INDEX('Policy Characteristics'!E:E,MATCH($C565,'Policy Characteristics'!$C:$C,0)))</f>
        <v>indst fuel type shifting</v>
      </c>
      <c r="L565" s="362">
        <f>IF(ISBLANK(INDEX('Policy Characteristics'!F:F,MATCH($C565,'Policy Characteristics'!$C:$C,0))),"",INDEX('Policy Characteristics'!F:F,MATCH($C565,'Policy Characteristics'!$C:$C,0)))</f>
        <v>0</v>
      </c>
      <c r="M565" s="362">
        <f>IF(ISBLANK(INDEX('Policy Characteristics'!G:G,MATCH($C565,'Policy Characteristics'!$C:$C,0))),"",INDEX('Policy Characteristics'!G:G,MATCH($C565,'Policy Characteristics'!$C:$C,0)))</f>
        <v>1</v>
      </c>
      <c r="N565" s="362">
        <f>IF(ISBLANK(INDEX('Policy Characteristics'!H:H,MATCH($C565,'Policy Characteristics'!$C:$C,0))),"",INDEX('Policy Characteristics'!H:H,MATCH($C565,'Policy Characteristics'!$C:$C,0)))</f>
        <v>0.01</v>
      </c>
      <c r="O565" s="340" t="str">
        <f>IF(ISBLANK(INDEX('Policy Characteristics'!I:I,MATCH($C565,'Policy Characteristics'!$C:$C,0))),"",INDEX('Policy Characteristics'!I:I,MATCH($C565,'Policy Characteristics'!$C:$C,0)))</f>
        <v>% of fuel shifted</v>
      </c>
      <c r="P565" s="340"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5" s="340" t="str">
        <f>IF(ISBLANK(INDEX('Policy Characteristics'!K:K,MATCH($C565,'Policy Characteristics'!$C:$C,0))),"",INDEX('Policy Characteristics'!K:K,MATCH($C565,'Policy Characteristics'!$C:$C,0)))</f>
        <v>industry-ag-main.html#fuel-switching</v>
      </c>
      <c r="R565" s="340" t="str">
        <f>IF(ISBLANK(INDEX('Policy Characteristics'!L:L,MATCH($C565,'Policy Characteristics'!$C:$C,0))),"",INDEX('Policy Characteristics'!L:L,MATCH($C565,'Policy Characteristics'!$C:$C,0)))</f>
        <v>industry-elec-and-hydrogen.html</v>
      </c>
    </row>
    <row r="566" spans="1:18" ht="30" x14ac:dyDescent="0.25">
      <c r="A566" s="340" t="str">
        <f>IF(ISBLANK(INDEX('Policy Characteristics'!A:A,MATCH($C566,'Policy Characteristics'!$C:$C,0))),"",INDEX('Policy Characteristics'!A:A,MATCH($C566,'Policy Characteristics'!$C:$C,0)))</f>
        <v>Industry</v>
      </c>
      <c r="B566" s="340" t="str">
        <f>IF(ISBLANK(INDEX('Policy Characteristics'!B:B,MATCH($C566,'Policy Characteristics'!$C:$C,0))),"",INDEX('Policy Characteristics'!B:B,MATCH($C566,'Policy Characteristics'!$C:$C,0)))</f>
        <v>Electrification + Hydrogen</v>
      </c>
      <c r="C566" s="344" t="str">
        <f t="shared" si="34"/>
        <v>Fraction of Industrial Fuel Use Shifted to Other Fuels</v>
      </c>
      <c r="D566" s="9" t="s">
        <v>3202</v>
      </c>
      <c r="E566" s="53" t="s">
        <v>2799</v>
      </c>
      <c r="F566" s="188" t="s">
        <v>2659</v>
      </c>
      <c r="G566" s="53" t="s">
        <v>3223</v>
      </c>
      <c r="H566" s="54">
        <v>1345</v>
      </c>
      <c r="I566" s="53" t="s">
        <v>46</v>
      </c>
      <c r="J566" s="342" t="str">
        <f>IF(ISBLANK(INDEX('Policy Characteristics'!D:D,MATCH($C566,'Policy Characteristics'!$C:$C,0))),"",INDEX('Policy Characteristics'!D:D,MATCH($C566,'Policy Characteristics'!$C:$C,0)))</f>
        <v>Electrification + Hydrogen</v>
      </c>
      <c r="K566" s="340" t="str">
        <f>IF(ISBLANK(INDEX('Policy Characteristics'!E:E,MATCH($C566,'Policy Characteristics'!$C:$C,0))),"",INDEX('Policy Characteristics'!E:E,MATCH($C566,'Policy Characteristics'!$C:$C,0)))</f>
        <v>indst fuel type shifting</v>
      </c>
      <c r="L566" s="362">
        <f>IF(ISBLANK(INDEX('Policy Characteristics'!F:F,MATCH($C566,'Policy Characteristics'!$C:$C,0))),"",INDEX('Policy Characteristics'!F:F,MATCH($C566,'Policy Characteristics'!$C:$C,0)))</f>
        <v>0</v>
      </c>
      <c r="M566" s="362">
        <f>IF(ISBLANK(INDEX('Policy Characteristics'!G:G,MATCH($C566,'Policy Characteristics'!$C:$C,0))),"",INDEX('Policy Characteristics'!G:G,MATCH($C566,'Policy Characteristics'!$C:$C,0)))</f>
        <v>1</v>
      </c>
      <c r="N566" s="362">
        <f>IF(ISBLANK(INDEX('Policy Characteristics'!H:H,MATCH($C566,'Policy Characteristics'!$C:$C,0))),"",INDEX('Policy Characteristics'!H:H,MATCH($C566,'Policy Characteristics'!$C:$C,0)))</f>
        <v>0.01</v>
      </c>
      <c r="O566" s="340" t="str">
        <f>IF(ISBLANK(INDEX('Policy Characteristics'!I:I,MATCH($C566,'Policy Characteristics'!$C:$C,0))),"",INDEX('Policy Characteristics'!I:I,MATCH($C566,'Policy Characteristics'!$C:$C,0)))</f>
        <v>% of fuel shifted</v>
      </c>
      <c r="P566" s="340"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6" s="340" t="str">
        <f>IF(ISBLANK(INDEX('Policy Characteristics'!K:K,MATCH($C566,'Policy Characteristics'!$C:$C,0))),"",INDEX('Policy Characteristics'!K:K,MATCH($C566,'Policy Characteristics'!$C:$C,0)))</f>
        <v>industry-ag-main.html#fuel-switching</v>
      </c>
      <c r="R566" s="340" t="str">
        <f>IF(ISBLANK(INDEX('Policy Characteristics'!L:L,MATCH($C566,'Policy Characteristics'!$C:$C,0))),"",INDEX('Policy Characteristics'!L:L,MATCH($C566,'Policy Characteristics'!$C:$C,0)))</f>
        <v>industry-elec-and-hydrogen.html</v>
      </c>
    </row>
    <row r="567" spans="1:18" ht="30" x14ac:dyDescent="0.25">
      <c r="A567" s="340" t="str">
        <f>IF(ISBLANK(INDEX('Policy Characteristics'!A:A,MATCH($C567,'Policy Characteristics'!$C:$C,0))),"",INDEX('Policy Characteristics'!A:A,MATCH($C567,'Policy Characteristics'!$C:$C,0)))</f>
        <v>Industry</v>
      </c>
      <c r="B567" s="340" t="str">
        <f>IF(ISBLANK(INDEX('Policy Characteristics'!B:B,MATCH($C567,'Policy Characteristics'!$C:$C,0))),"",INDEX('Policy Characteristics'!B:B,MATCH($C567,'Policy Characteristics'!$C:$C,0)))</f>
        <v>Electrification + Hydrogen</v>
      </c>
      <c r="C567" s="344" t="str">
        <f t="shared" si="34"/>
        <v>Fraction of Industrial Fuel Use Shifted to Other Fuels</v>
      </c>
      <c r="D567" s="9" t="s">
        <v>3202</v>
      </c>
      <c r="E567" s="53" t="s">
        <v>2800</v>
      </c>
      <c r="F567" s="188" t="s">
        <v>2659</v>
      </c>
      <c r="G567" s="53" t="s">
        <v>3224</v>
      </c>
      <c r="H567" s="54">
        <v>1346</v>
      </c>
      <c r="I567" s="53" t="s">
        <v>46</v>
      </c>
      <c r="J567" s="342" t="str">
        <f>IF(ISBLANK(INDEX('Policy Characteristics'!D:D,MATCH($C567,'Policy Characteristics'!$C:$C,0))),"",INDEX('Policy Characteristics'!D:D,MATCH($C567,'Policy Characteristics'!$C:$C,0)))</f>
        <v>Electrification + Hydrogen</v>
      </c>
      <c r="K567" s="340" t="str">
        <f>IF(ISBLANK(INDEX('Policy Characteristics'!E:E,MATCH($C567,'Policy Characteristics'!$C:$C,0))),"",INDEX('Policy Characteristics'!E:E,MATCH($C567,'Policy Characteristics'!$C:$C,0)))</f>
        <v>indst fuel type shifting</v>
      </c>
      <c r="L567" s="362">
        <f>IF(ISBLANK(INDEX('Policy Characteristics'!F:F,MATCH($C567,'Policy Characteristics'!$C:$C,0))),"",INDEX('Policy Characteristics'!F:F,MATCH($C567,'Policy Characteristics'!$C:$C,0)))</f>
        <v>0</v>
      </c>
      <c r="M567" s="362">
        <f>IF(ISBLANK(INDEX('Policy Characteristics'!G:G,MATCH($C567,'Policy Characteristics'!$C:$C,0))),"",INDEX('Policy Characteristics'!G:G,MATCH($C567,'Policy Characteristics'!$C:$C,0)))</f>
        <v>1</v>
      </c>
      <c r="N567" s="362">
        <f>IF(ISBLANK(INDEX('Policy Characteristics'!H:H,MATCH($C567,'Policy Characteristics'!$C:$C,0))),"",INDEX('Policy Characteristics'!H:H,MATCH($C567,'Policy Characteristics'!$C:$C,0)))</f>
        <v>0.01</v>
      </c>
      <c r="O567" s="340" t="str">
        <f>IF(ISBLANK(INDEX('Policy Characteristics'!I:I,MATCH($C567,'Policy Characteristics'!$C:$C,0))),"",INDEX('Policy Characteristics'!I:I,MATCH($C567,'Policy Characteristics'!$C:$C,0)))</f>
        <v>% of fuel shifted</v>
      </c>
      <c r="P567" s="340"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7" s="340" t="str">
        <f>IF(ISBLANK(INDEX('Policy Characteristics'!K:K,MATCH($C567,'Policy Characteristics'!$C:$C,0))),"",INDEX('Policy Characteristics'!K:K,MATCH($C567,'Policy Characteristics'!$C:$C,0)))</f>
        <v>industry-ag-main.html#fuel-switching</v>
      </c>
      <c r="R567" s="340" t="str">
        <f>IF(ISBLANK(INDEX('Policy Characteristics'!L:L,MATCH($C567,'Policy Characteristics'!$C:$C,0))),"",INDEX('Policy Characteristics'!L:L,MATCH($C567,'Policy Characteristics'!$C:$C,0)))</f>
        <v>industry-elec-and-hydrogen.html</v>
      </c>
    </row>
    <row r="568" spans="1:18" x14ac:dyDescent="0.25">
      <c r="A568" s="340" t="str">
        <f>IF(ISBLANK(INDEX('Policy Characteristics'!A:A,MATCH($C568,'Policy Characteristics'!$C:$C,0))),"",INDEX('Policy Characteristics'!A:A,MATCH($C568,'Policy Characteristics'!$C:$C,0)))</f>
        <v>Industry</v>
      </c>
      <c r="B568" s="340" t="str">
        <f>IF(ISBLANK(INDEX('Policy Characteristics'!B:B,MATCH($C568,'Policy Characteristics'!$C:$C,0))),"",INDEX('Policy Characteristics'!B:B,MATCH($C568,'Policy Characteristics'!$C:$C,0)))</f>
        <v>Electrification + Hydrogen</v>
      </c>
      <c r="C568" s="344" t="str">
        <f t="shared" si="34"/>
        <v>Fraction of Industrial Fuel Use Shifted to Other Fuels</v>
      </c>
      <c r="D568" s="9" t="s">
        <v>3202</v>
      </c>
      <c r="E568" s="53" t="s">
        <v>2797</v>
      </c>
      <c r="F568" s="188" t="s">
        <v>2659</v>
      </c>
      <c r="G568" s="53" t="s">
        <v>3225</v>
      </c>
      <c r="H568" s="54">
        <v>1347</v>
      </c>
      <c r="I568" s="53" t="s">
        <v>45</v>
      </c>
      <c r="J568" s="342" t="str">
        <f>IF(ISBLANK(INDEX('Policy Characteristics'!D:D,MATCH($C568,'Policy Characteristics'!$C:$C,0))),"",INDEX('Policy Characteristics'!D:D,MATCH($C568,'Policy Characteristics'!$C:$C,0)))</f>
        <v>Electrification + Hydrogen</v>
      </c>
      <c r="K568" s="340" t="str">
        <f>IF(ISBLANK(INDEX('Policy Characteristics'!E:E,MATCH($C568,'Policy Characteristics'!$C:$C,0))),"",INDEX('Policy Characteristics'!E:E,MATCH($C568,'Policy Characteristics'!$C:$C,0)))</f>
        <v>indst fuel type shifting</v>
      </c>
      <c r="L568" s="362">
        <f>IF(ISBLANK(INDEX('Policy Characteristics'!F:F,MATCH($C568,'Policy Characteristics'!$C:$C,0))),"",INDEX('Policy Characteristics'!F:F,MATCH($C568,'Policy Characteristics'!$C:$C,0)))</f>
        <v>0</v>
      </c>
      <c r="M568" s="362">
        <f>IF(ISBLANK(INDEX('Policy Characteristics'!G:G,MATCH($C568,'Policy Characteristics'!$C:$C,0))),"",INDEX('Policy Characteristics'!G:G,MATCH($C568,'Policy Characteristics'!$C:$C,0)))</f>
        <v>1</v>
      </c>
      <c r="N568" s="362">
        <f>IF(ISBLANK(INDEX('Policy Characteristics'!H:H,MATCH($C568,'Policy Characteristics'!$C:$C,0))),"",INDEX('Policy Characteristics'!H:H,MATCH($C568,'Policy Characteristics'!$C:$C,0)))</f>
        <v>0.01</v>
      </c>
      <c r="O568" s="340" t="str">
        <f>IF(ISBLANK(INDEX('Policy Characteristics'!I:I,MATCH($C568,'Policy Characteristics'!$C:$C,0))),"",INDEX('Policy Characteristics'!I:I,MATCH($C568,'Policy Characteristics'!$C:$C,0)))</f>
        <v>% of fuel shifted</v>
      </c>
      <c r="P568" s="340"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8" s="340" t="str">
        <f>IF(ISBLANK(INDEX('Policy Characteristics'!K:K,MATCH($C568,'Policy Characteristics'!$C:$C,0))),"",INDEX('Policy Characteristics'!K:K,MATCH($C568,'Policy Characteristics'!$C:$C,0)))</f>
        <v>industry-ag-main.html#fuel-switching</v>
      </c>
      <c r="R568" s="340" t="str">
        <f>IF(ISBLANK(INDEX('Policy Characteristics'!L:L,MATCH($C568,'Policy Characteristics'!$C:$C,0))),"",INDEX('Policy Characteristics'!L:L,MATCH($C568,'Policy Characteristics'!$C:$C,0)))</f>
        <v>industry-elec-and-hydrogen.html</v>
      </c>
    </row>
    <row r="569" spans="1:18" x14ac:dyDescent="0.25">
      <c r="A569" s="340" t="str">
        <f>IF(ISBLANK(INDEX('Policy Characteristics'!A:A,MATCH($C569,'Policy Characteristics'!$C:$C,0))),"",INDEX('Policy Characteristics'!A:A,MATCH($C569,'Policy Characteristics'!$C:$C,0)))</f>
        <v>Industry</v>
      </c>
      <c r="B569" s="340" t="str">
        <f>IF(ISBLANK(INDEX('Policy Characteristics'!B:B,MATCH($C569,'Policy Characteristics'!$C:$C,0))),"",INDEX('Policy Characteristics'!B:B,MATCH($C569,'Policy Characteristics'!$C:$C,0)))</f>
        <v>Electrification + Hydrogen</v>
      </c>
      <c r="C569" s="344" t="str">
        <f t="shared" si="34"/>
        <v>Fraction of Industrial Fuel Use Shifted to Other Fuels</v>
      </c>
      <c r="D569" s="9" t="s">
        <v>3203</v>
      </c>
      <c r="E569" s="53" t="s">
        <v>2444</v>
      </c>
      <c r="F569" s="188" t="s">
        <v>3165</v>
      </c>
      <c r="G569" s="53" t="s">
        <v>3216</v>
      </c>
      <c r="H569" s="54">
        <v>1348</v>
      </c>
      <c r="I569" s="53" t="s">
        <v>45</v>
      </c>
      <c r="J569" s="342" t="str">
        <f>IF(ISBLANK(INDEX('Policy Characteristics'!D:D,MATCH($C569,'Policy Characteristics'!$C:$C,0))),"",INDEX('Policy Characteristics'!D:D,MATCH($C569,'Policy Characteristics'!$C:$C,0)))</f>
        <v>Electrification + Hydrogen</v>
      </c>
      <c r="K569" s="340" t="str">
        <f>IF(ISBLANK(INDEX('Policy Characteristics'!E:E,MATCH($C569,'Policy Characteristics'!$C:$C,0))),"",INDEX('Policy Characteristics'!E:E,MATCH($C569,'Policy Characteristics'!$C:$C,0)))</f>
        <v>indst fuel type shifting</v>
      </c>
      <c r="L569" s="362">
        <f>IF(ISBLANK(INDEX('Policy Characteristics'!F:F,MATCH($C569,'Policy Characteristics'!$C:$C,0))),"",INDEX('Policy Characteristics'!F:F,MATCH($C569,'Policy Characteristics'!$C:$C,0)))</f>
        <v>0</v>
      </c>
      <c r="M569" s="362">
        <f>IF(ISBLANK(INDEX('Policy Characteristics'!G:G,MATCH($C569,'Policy Characteristics'!$C:$C,0))),"",INDEX('Policy Characteristics'!G:G,MATCH($C569,'Policy Characteristics'!$C:$C,0)))</f>
        <v>1</v>
      </c>
      <c r="N569" s="362">
        <f>IF(ISBLANK(INDEX('Policy Characteristics'!H:H,MATCH($C569,'Policy Characteristics'!$C:$C,0))),"",INDEX('Policy Characteristics'!H:H,MATCH($C569,'Policy Characteristics'!$C:$C,0)))</f>
        <v>0.01</v>
      </c>
      <c r="O569" s="340" t="str">
        <f>IF(ISBLANK(INDEX('Policy Characteristics'!I:I,MATCH($C569,'Policy Characteristics'!$C:$C,0))),"",INDEX('Policy Characteristics'!I:I,MATCH($C569,'Policy Characteristics'!$C:$C,0)))</f>
        <v>% of fuel shifted</v>
      </c>
      <c r="P569" s="340"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9" s="340" t="str">
        <f>IF(ISBLANK(INDEX('Policy Characteristics'!K:K,MATCH($C569,'Policy Characteristics'!$C:$C,0))),"",INDEX('Policy Characteristics'!K:K,MATCH($C569,'Policy Characteristics'!$C:$C,0)))</f>
        <v>industry-ag-main.html#fuel-switching</v>
      </c>
      <c r="R569" s="340" t="str">
        <f>IF(ISBLANK(INDEX('Policy Characteristics'!L:L,MATCH($C569,'Policy Characteristics'!$C:$C,0))),"",INDEX('Policy Characteristics'!L:L,MATCH($C569,'Policy Characteristics'!$C:$C,0)))</f>
        <v>industry-elec-and-hydrogen.html</v>
      </c>
    </row>
    <row r="570" spans="1:18" x14ac:dyDescent="0.25">
      <c r="A570" s="340" t="str">
        <f>IF(ISBLANK(INDEX('Policy Characteristics'!A:A,MATCH($C570,'Policy Characteristics'!$C:$C,0))),"",INDEX('Policy Characteristics'!A:A,MATCH($C570,'Policy Characteristics'!$C:$C,0)))</f>
        <v>Industry</v>
      </c>
      <c r="B570" s="340" t="str">
        <f>IF(ISBLANK(INDEX('Policy Characteristics'!B:B,MATCH($C570,'Policy Characteristics'!$C:$C,0))),"",INDEX('Policy Characteristics'!B:B,MATCH($C570,'Policy Characteristics'!$C:$C,0)))</f>
        <v>Electrification + Hydrogen</v>
      </c>
      <c r="C570" s="344" t="str">
        <f t="shared" si="34"/>
        <v>Fraction of Industrial Fuel Use Shifted to Other Fuels</v>
      </c>
      <c r="D570" s="9" t="s">
        <v>3203</v>
      </c>
      <c r="E570" s="53" t="s">
        <v>2445</v>
      </c>
      <c r="F570" s="188" t="s">
        <v>3165</v>
      </c>
      <c r="G570" s="53" t="s">
        <v>3217</v>
      </c>
      <c r="H570" s="54">
        <v>1349</v>
      </c>
      <c r="I570" s="53" t="s">
        <v>46</v>
      </c>
      <c r="J570" s="342" t="str">
        <f>IF(ISBLANK(INDEX('Policy Characteristics'!D:D,MATCH($C570,'Policy Characteristics'!$C:$C,0))),"",INDEX('Policy Characteristics'!D:D,MATCH($C570,'Policy Characteristics'!$C:$C,0)))</f>
        <v>Electrification + Hydrogen</v>
      </c>
      <c r="K570" s="340" t="str">
        <f>IF(ISBLANK(INDEX('Policy Characteristics'!E:E,MATCH($C570,'Policy Characteristics'!$C:$C,0))),"",INDEX('Policy Characteristics'!E:E,MATCH($C570,'Policy Characteristics'!$C:$C,0)))</f>
        <v>indst fuel type shifting</v>
      </c>
      <c r="L570" s="362">
        <f>IF(ISBLANK(INDEX('Policy Characteristics'!F:F,MATCH($C570,'Policy Characteristics'!$C:$C,0))),"",INDEX('Policy Characteristics'!F:F,MATCH($C570,'Policy Characteristics'!$C:$C,0)))</f>
        <v>0</v>
      </c>
      <c r="M570" s="362">
        <f>IF(ISBLANK(INDEX('Policy Characteristics'!G:G,MATCH($C570,'Policy Characteristics'!$C:$C,0))),"",INDEX('Policy Characteristics'!G:G,MATCH($C570,'Policy Characteristics'!$C:$C,0)))</f>
        <v>1</v>
      </c>
      <c r="N570" s="362">
        <f>IF(ISBLANK(INDEX('Policy Characteristics'!H:H,MATCH($C570,'Policy Characteristics'!$C:$C,0))),"",INDEX('Policy Characteristics'!H:H,MATCH($C570,'Policy Characteristics'!$C:$C,0)))</f>
        <v>0.01</v>
      </c>
      <c r="O570" s="340" t="str">
        <f>IF(ISBLANK(INDEX('Policy Characteristics'!I:I,MATCH($C570,'Policy Characteristics'!$C:$C,0))),"",INDEX('Policy Characteristics'!I:I,MATCH($C570,'Policy Characteristics'!$C:$C,0)))</f>
        <v>% of fuel shifted</v>
      </c>
      <c r="P570" s="340"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0" s="340" t="str">
        <f>IF(ISBLANK(INDEX('Policy Characteristics'!K:K,MATCH($C570,'Policy Characteristics'!$C:$C,0))),"",INDEX('Policy Characteristics'!K:K,MATCH($C570,'Policy Characteristics'!$C:$C,0)))</f>
        <v>industry-ag-main.html#fuel-switching</v>
      </c>
      <c r="R570" s="340" t="str">
        <f>IF(ISBLANK(INDEX('Policy Characteristics'!L:L,MATCH($C570,'Policy Characteristics'!$C:$C,0))),"",INDEX('Policy Characteristics'!L:L,MATCH($C570,'Policy Characteristics'!$C:$C,0)))</f>
        <v>industry-elec-and-hydrogen.html</v>
      </c>
    </row>
    <row r="571" spans="1:18" x14ac:dyDescent="0.25">
      <c r="A571" s="340" t="str">
        <f>IF(ISBLANK(INDEX('Policy Characteristics'!A:A,MATCH($C571,'Policy Characteristics'!$C:$C,0))),"",INDEX('Policy Characteristics'!A:A,MATCH($C571,'Policy Characteristics'!$C:$C,0)))</f>
        <v>Industry</v>
      </c>
      <c r="B571" s="340" t="str">
        <f>IF(ISBLANK(INDEX('Policy Characteristics'!B:B,MATCH($C571,'Policy Characteristics'!$C:$C,0))),"",INDEX('Policy Characteristics'!B:B,MATCH($C571,'Policy Characteristics'!$C:$C,0)))</f>
        <v>Electrification + Hydrogen</v>
      </c>
      <c r="C571" s="344" t="str">
        <f t="shared" si="34"/>
        <v>Fraction of Industrial Fuel Use Shifted to Other Fuels</v>
      </c>
      <c r="D571" s="9" t="s">
        <v>3203</v>
      </c>
      <c r="E571" s="53" t="s">
        <v>2446</v>
      </c>
      <c r="F571" s="188" t="s">
        <v>3165</v>
      </c>
      <c r="G571" s="53" t="s">
        <v>3218</v>
      </c>
      <c r="H571" s="54">
        <v>1350</v>
      </c>
      <c r="I571" s="53" t="s">
        <v>46</v>
      </c>
      <c r="J571" s="342" t="str">
        <f>IF(ISBLANK(INDEX('Policy Characteristics'!D:D,MATCH($C571,'Policy Characteristics'!$C:$C,0))),"",INDEX('Policy Characteristics'!D:D,MATCH($C571,'Policy Characteristics'!$C:$C,0)))</f>
        <v>Electrification + Hydrogen</v>
      </c>
      <c r="K571" s="340" t="str">
        <f>IF(ISBLANK(INDEX('Policy Characteristics'!E:E,MATCH($C571,'Policy Characteristics'!$C:$C,0))),"",INDEX('Policy Characteristics'!E:E,MATCH($C571,'Policy Characteristics'!$C:$C,0)))</f>
        <v>indst fuel type shifting</v>
      </c>
      <c r="L571" s="362">
        <f>IF(ISBLANK(INDEX('Policy Characteristics'!F:F,MATCH($C571,'Policy Characteristics'!$C:$C,0))),"",INDEX('Policy Characteristics'!F:F,MATCH($C571,'Policy Characteristics'!$C:$C,0)))</f>
        <v>0</v>
      </c>
      <c r="M571" s="362">
        <f>IF(ISBLANK(INDEX('Policy Characteristics'!G:G,MATCH($C571,'Policy Characteristics'!$C:$C,0))),"",INDEX('Policy Characteristics'!G:G,MATCH($C571,'Policy Characteristics'!$C:$C,0)))</f>
        <v>1</v>
      </c>
      <c r="N571" s="362">
        <f>IF(ISBLANK(INDEX('Policy Characteristics'!H:H,MATCH($C571,'Policy Characteristics'!$C:$C,0))),"",INDEX('Policy Characteristics'!H:H,MATCH($C571,'Policy Characteristics'!$C:$C,0)))</f>
        <v>0.01</v>
      </c>
      <c r="O571" s="340" t="str">
        <f>IF(ISBLANK(INDEX('Policy Characteristics'!I:I,MATCH($C571,'Policy Characteristics'!$C:$C,0))),"",INDEX('Policy Characteristics'!I:I,MATCH($C571,'Policy Characteristics'!$C:$C,0)))</f>
        <v>% of fuel shifted</v>
      </c>
      <c r="P571" s="340"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1" s="340" t="str">
        <f>IF(ISBLANK(INDEX('Policy Characteristics'!K:K,MATCH($C571,'Policy Characteristics'!$C:$C,0))),"",INDEX('Policy Characteristics'!K:K,MATCH($C571,'Policy Characteristics'!$C:$C,0)))</f>
        <v>industry-ag-main.html#fuel-switching</v>
      </c>
      <c r="R571" s="340" t="str">
        <f>IF(ISBLANK(INDEX('Policy Characteristics'!L:L,MATCH($C571,'Policy Characteristics'!$C:$C,0))),"",INDEX('Policy Characteristics'!L:L,MATCH($C571,'Policy Characteristics'!$C:$C,0)))</f>
        <v>industry-elec-and-hydrogen.html</v>
      </c>
    </row>
    <row r="572" spans="1:18" x14ac:dyDescent="0.25">
      <c r="A572" s="340" t="str">
        <f>IF(ISBLANK(INDEX('Policy Characteristics'!A:A,MATCH($C572,'Policy Characteristics'!$C:$C,0))),"",INDEX('Policy Characteristics'!A:A,MATCH($C572,'Policy Characteristics'!$C:$C,0)))</f>
        <v>Industry</v>
      </c>
      <c r="B572" s="340" t="str">
        <f>IF(ISBLANK(INDEX('Policy Characteristics'!B:B,MATCH($C572,'Policy Characteristics'!$C:$C,0))),"",INDEX('Policy Characteristics'!B:B,MATCH($C572,'Policy Characteristics'!$C:$C,0)))</f>
        <v>Electrification + Hydrogen</v>
      </c>
      <c r="C572" s="344" t="str">
        <f t="shared" si="34"/>
        <v>Fraction of Industrial Fuel Use Shifted to Other Fuels</v>
      </c>
      <c r="D572" s="9" t="s">
        <v>3203</v>
      </c>
      <c r="E572" s="53" t="s">
        <v>2447</v>
      </c>
      <c r="F572" s="188" t="s">
        <v>3165</v>
      </c>
      <c r="G572" s="53" t="s">
        <v>3219</v>
      </c>
      <c r="H572" s="54">
        <v>1351</v>
      </c>
      <c r="I572" s="53" t="s">
        <v>46</v>
      </c>
      <c r="J572" s="342" t="str">
        <f>IF(ISBLANK(INDEX('Policy Characteristics'!D:D,MATCH($C572,'Policy Characteristics'!$C:$C,0))),"",INDEX('Policy Characteristics'!D:D,MATCH($C572,'Policy Characteristics'!$C:$C,0)))</f>
        <v>Electrification + Hydrogen</v>
      </c>
      <c r="K572" s="340" t="str">
        <f>IF(ISBLANK(INDEX('Policy Characteristics'!E:E,MATCH($C572,'Policy Characteristics'!$C:$C,0))),"",INDEX('Policy Characteristics'!E:E,MATCH($C572,'Policy Characteristics'!$C:$C,0)))</f>
        <v>indst fuel type shifting</v>
      </c>
      <c r="L572" s="362">
        <f>IF(ISBLANK(INDEX('Policy Characteristics'!F:F,MATCH($C572,'Policy Characteristics'!$C:$C,0))),"",INDEX('Policy Characteristics'!F:F,MATCH($C572,'Policy Characteristics'!$C:$C,0)))</f>
        <v>0</v>
      </c>
      <c r="M572" s="362">
        <f>IF(ISBLANK(INDEX('Policy Characteristics'!G:G,MATCH($C572,'Policy Characteristics'!$C:$C,0))),"",INDEX('Policy Characteristics'!G:G,MATCH($C572,'Policy Characteristics'!$C:$C,0)))</f>
        <v>1</v>
      </c>
      <c r="N572" s="362">
        <f>IF(ISBLANK(INDEX('Policy Characteristics'!H:H,MATCH($C572,'Policy Characteristics'!$C:$C,0))),"",INDEX('Policy Characteristics'!H:H,MATCH($C572,'Policy Characteristics'!$C:$C,0)))</f>
        <v>0.01</v>
      </c>
      <c r="O572" s="340" t="str">
        <f>IF(ISBLANK(INDEX('Policy Characteristics'!I:I,MATCH($C572,'Policy Characteristics'!$C:$C,0))),"",INDEX('Policy Characteristics'!I:I,MATCH($C572,'Policy Characteristics'!$C:$C,0)))</f>
        <v>% of fuel shifted</v>
      </c>
      <c r="P572" s="340"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2" s="340" t="str">
        <f>IF(ISBLANK(INDEX('Policy Characteristics'!K:K,MATCH($C572,'Policy Characteristics'!$C:$C,0))),"",INDEX('Policy Characteristics'!K:K,MATCH($C572,'Policy Characteristics'!$C:$C,0)))</f>
        <v>industry-ag-main.html#fuel-switching</v>
      </c>
      <c r="R572" s="340" t="str">
        <f>IF(ISBLANK(INDEX('Policy Characteristics'!L:L,MATCH($C572,'Policy Characteristics'!$C:$C,0))),"",INDEX('Policy Characteristics'!L:L,MATCH($C572,'Policy Characteristics'!$C:$C,0)))</f>
        <v>industry-elec-and-hydrogen.html</v>
      </c>
    </row>
    <row r="573" spans="1:18" x14ac:dyDescent="0.25">
      <c r="A573" s="340" t="str">
        <f>IF(ISBLANK(INDEX('Policy Characteristics'!A:A,MATCH($C573,'Policy Characteristics'!$C:$C,0))),"",INDEX('Policy Characteristics'!A:A,MATCH($C573,'Policy Characteristics'!$C:$C,0)))</f>
        <v>Industry</v>
      </c>
      <c r="B573" s="340" t="str">
        <f>IF(ISBLANK(INDEX('Policy Characteristics'!B:B,MATCH($C573,'Policy Characteristics'!$C:$C,0))),"",INDEX('Policy Characteristics'!B:B,MATCH($C573,'Policy Characteristics'!$C:$C,0)))</f>
        <v>Electrification + Hydrogen</v>
      </c>
      <c r="C573" s="344" t="str">
        <f t="shared" si="34"/>
        <v>Fraction of Industrial Fuel Use Shifted to Other Fuels</v>
      </c>
      <c r="D573" s="9" t="s">
        <v>3203</v>
      </c>
      <c r="E573" s="53" t="s">
        <v>2448</v>
      </c>
      <c r="F573" s="188" t="s">
        <v>3165</v>
      </c>
      <c r="G573" s="53" t="s">
        <v>3220</v>
      </c>
      <c r="H573" s="54">
        <v>1352</v>
      </c>
      <c r="I573" s="53" t="s">
        <v>46</v>
      </c>
      <c r="J573" s="342" t="str">
        <f>IF(ISBLANK(INDEX('Policy Characteristics'!D:D,MATCH($C573,'Policy Characteristics'!$C:$C,0))),"",INDEX('Policy Characteristics'!D:D,MATCH($C573,'Policy Characteristics'!$C:$C,0)))</f>
        <v>Electrification + Hydrogen</v>
      </c>
      <c r="K573" s="340" t="str">
        <f>IF(ISBLANK(INDEX('Policy Characteristics'!E:E,MATCH($C573,'Policy Characteristics'!$C:$C,0))),"",INDEX('Policy Characteristics'!E:E,MATCH($C573,'Policy Characteristics'!$C:$C,0)))</f>
        <v>indst fuel type shifting</v>
      </c>
      <c r="L573" s="362">
        <f>IF(ISBLANK(INDEX('Policy Characteristics'!F:F,MATCH($C573,'Policy Characteristics'!$C:$C,0))),"",INDEX('Policy Characteristics'!F:F,MATCH($C573,'Policy Characteristics'!$C:$C,0)))</f>
        <v>0</v>
      </c>
      <c r="M573" s="362">
        <f>IF(ISBLANK(INDEX('Policy Characteristics'!G:G,MATCH($C573,'Policy Characteristics'!$C:$C,0))),"",INDEX('Policy Characteristics'!G:G,MATCH($C573,'Policy Characteristics'!$C:$C,0)))</f>
        <v>1</v>
      </c>
      <c r="N573" s="362">
        <f>IF(ISBLANK(INDEX('Policy Characteristics'!H:H,MATCH($C573,'Policy Characteristics'!$C:$C,0))),"",INDEX('Policy Characteristics'!H:H,MATCH($C573,'Policy Characteristics'!$C:$C,0)))</f>
        <v>0.01</v>
      </c>
      <c r="O573" s="340" t="str">
        <f>IF(ISBLANK(INDEX('Policy Characteristics'!I:I,MATCH($C573,'Policy Characteristics'!$C:$C,0))),"",INDEX('Policy Characteristics'!I:I,MATCH($C573,'Policy Characteristics'!$C:$C,0)))</f>
        <v>% of fuel shifted</v>
      </c>
      <c r="P573" s="340"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3" s="340" t="str">
        <f>IF(ISBLANK(INDEX('Policy Characteristics'!K:K,MATCH($C573,'Policy Characteristics'!$C:$C,0))),"",INDEX('Policy Characteristics'!K:K,MATCH($C573,'Policy Characteristics'!$C:$C,0)))</f>
        <v>industry-ag-main.html#fuel-switching</v>
      </c>
      <c r="R573" s="340" t="str">
        <f>IF(ISBLANK(INDEX('Policy Characteristics'!L:L,MATCH($C573,'Policy Characteristics'!$C:$C,0))),"",INDEX('Policy Characteristics'!L:L,MATCH($C573,'Policy Characteristics'!$C:$C,0)))</f>
        <v>industry-elec-and-hydrogen.html</v>
      </c>
    </row>
    <row r="574" spans="1:18" ht="30" x14ac:dyDescent="0.25">
      <c r="A574" s="340" t="str">
        <f>IF(ISBLANK(INDEX('Policy Characteristics'!A:A,MATCH($C574,'Policy Characteristics'!$C:$C,0))),"",INDEX('Policy Characteristics'!A:A,MATCH($C574,'Policy Characteristics'!$C:$C,0)))</f>
        <v>Industry</v>
      </c>
      <c r="B574" s="340" t="str">
        <f>IF(ISBLANK(INDEX('Policy Characteristics'!B:B,MATCH($C574,'Policy Characteristics'!$C:$C,0))),"",INDEX('Policy Characteristics'!B:B,MATCH($C574,'Policy Characteristics'!$C:$C,0)))</f>
        <v>Electrification + Hydrogen</v>
      </c>
      <c r="C574" s="344" t="str">
        <f t="shared" ref="C574:C637" si="35">C$429</f>
        <v>Fraction of Industrial Fuel Use Shifted to Other Fuels</v>
      </c>
      <c r="D574" s="9" t="s">
        <v>3203</v>
      </c>
      <c r="E574" s="53" t="s">
        <v>2449</v>
      </c>
      <c r="F574" s="188" t="s">
        <v>3165</v>
      </c>
      <c r="G574" s="53" t="s">
        <v>3221</v>
      </c>
      <c r="H574" s="54">
        <v>1353</v>
      </c>
      <c r="I574" s="53" t="s">
        <v>46</v>
      </c>
      <c r="J574" s="342" t="str">
        <f>IF(ISBLANK(INDEX('Policy Characteristics'!D:D,MATCH($C574,'Policy Characteristics'!$C:$C,0))),"",INDEX('Policy Characteristics'!D:D,MATCH($C574,'Policy Characteristics'!$C:$C,0)))</f>
        <v>Electrification + Hydrogen</v>
      </c>
      <c r="K574" s="340" t="str">
        <f>IF(ISBLANK(INDEX('Policy Characteristics'!E:E,MATCH($C574,'Policy Characteristics'!$C:$C,0))),"",INDEX('Policy Characteristics'!E:E,MATCH($C574,'Policy Characteristics'!$C:$C,0)))</f>
        <v>indst fuel type shifting</v>
      </c>
      <c r="L574" s="362">
        <f>IF(ISBLANK(INDEX('Policy Characteristics'!F:F,MATCH($C574,'Policy Characteristics'!$C:$C,0))),"",INDEX('Policy Characteristics'!F:F,MATCH($C574,'Policy Characteristics'!$C:$C,0)))</f>
        <v>0</v>
      </c>
      <c r="M574" s="362">
        <f>IF(ISBLANK(INDEX('Policy Characteristics'!G:G,MATCH($C574,'Policy Characteristics'!$C:$C,0))),"",INDEX('Policy Characteristics'!G:G,MATCH($C574,'Policy Characteristics'!$C:$C,0)))</f>
        <v>1</v>
      </c>
      <c r="N574" s="362">
        <f>IF(ISBLANK(INDEX('Policy Characteristics'!H:H,MATCH($C574,'Policy Characteristics'!$C:$C,0))),"",INDEX('Policy Characteristics'!H:H,MATCH($C574,'Policy Characteristics'!$C:$C,0)))</f>
        <v>0.01</v>
      </c>
      <c r="O574" s="340" t="str">
        <f>IF(ISBLANK(INDEX('Policy Characteristics'!I:I,MATCH($C574,'Policy Characteristics'!$C:$C,0))),"",INDEX('Policy Characteristics'!I:I,MATCH($C574,'Policy Characteristics'!$C:$C,0)))</f>
        <v>% of fuel shifted</v>
      </c>
      <c r="P574" s="340"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4" s="340" t="str">
        <f>IF(ISBLANK(INDEX('Policy Characteristics'!K:K,MATCH($C574,'Policy Characteristics'!$C:$C,0))),"",INDEX('Policy Characteristics'!K:K,MATCH($C574,'Policy Characteristics'!$C:$C,0)))</f>
        <v>industry-ag-main.html#fuel-switching</v>
      </c>
      <c r="R574" s="340" t="str">
        <f>IF(ISBLANK(INDEX('Policy Characteristics'!L:L,MATCH($C574,'Policy Characteristics'!$C:$C,0))),"",INDEX('Policy Characteristics'!L:L,MATCH($C574,'Policy Characteristics'!$C:$C,0)))</f>
        <v>industry-elec-and-hydrogen.html</v>
      </c>
    </row>
    <row r="575" spans="1:18" x14ac:dyDescent="0.25">
      <c r="A575" s="340" t="str">
        <f>IF(ISBLANK(INDEX('Policy Characteristics'!A:A,MATCH($C575,'Policy Characteristics'!$C:$C,0))),"",INDEX('Policy Characteristics'!A:A,MATCH($C575,'Policy Characteristics'!$C:$C,0)))</f>
        <v>Industry</v>
      </c>
      <c r="B575" s="340" t="str">
        <f>IF(ISBLANK(INDEX('Policy Characteristics'!B:B,MATCH($C575,'Policy Characteristics'!$C:$C,0))),"",INDEX('Policy Characteristics'!B:B,MATCH($C575,'Policy Characteristics'!$C:$C,0)))</f>
        <v>Electrification + Hydrogen</v>
      </c>
      <c r="C575" s="344" t="str">
        <f t="shared" si="35"/>
        <v>Fraction of Industrial Fuel Use Shifted to Other Fuels</v>
      </c>
      <c r="D575" s="9" t="s">
        <v>3203</v>
      </c>
      <c r="E575" s="53" t="s">
        <v>2798</v>
      </c>
      <c r="F575" s="188" t="s">
        <v>3165</v>
      </c>
      <c r="G575" s="53" t="s">
        <v>3222</v>
      </c>
      <c r="H575" s="54">
        <v>1354</v>
      </c>
      <c r="I575" s="53" t="s">
        <v>46</v>
      </c>
      <c r="J575" s="342" t="str">
        <f>IF(ISBLANK(INDEX('Policy Characteristics'!D:D,MATCH($C575,'Policy Characteristics'!$C:$C,0))),"",INDEX('Policy Characteristics'!D:D,MATCH($C575,'Policy Characteristics'!$C:$C,0)))</f>
        <v>Electrification + Hydrogen</v>
      </c>
      <c r="K575" s="340" t="str">
        <f>IF(ISBLANK(INDEX('Policy Characteristics'!E:E,MATCH($C575,'Policy Characteristics'!$C:$C,0))),"",INDEX('Policy Characteristics'!E:E,MATCH($C575,'Policy Characteristics'!$C:$C,0)))</f>
        <v>indst fuel type shifting</v>
      </c>
      <c r="L575" s="362">
        <f>IF(ISBLANK(INDEX('Policy Characteristics'!F:F,MATCH($C575,'Policy Characteristics'!$C:$C,0))),"",INDEX('Policy Characteristics'!F:F,MATCH($C575,'Policy Characteristics'!$C:$C,0)))</f>
        <v>0</v>
      </c>
      <c r="M575" s="362">
        <f>IF(ISBLANK(INDEX('Policy Characteristics'!G:G,MATCH($C575,'Policy Characteristics'!$C:$C,0))),"",INDEX('Policy Characteristics'!G:G,MATCH($C575,'Policy Characteristics'!$C:$C,0)))</f>
        <v>1</v>
      </c>
      <c r="N575" s="362">
        <f>IF(ISBLANK(INDEX('Policy Characteristics'!H:H,MATCH($C575,'Policy Characteristics'!$C:$C,0))),"",INDEX('Policy Characteristics'!H:H,MATCH($C575,'Policy Characteristics'!$C:$C,0)))</f>
        <v>0.01</v>
      </c>
      <c r="O575" s="340" t="str">
        <f>IF(ISBLANK(INDEX('Policy Characteristics'!I:I,MATCH($C575,'Policy Characteristics'!$C:$C,0))),"",INDEX('Policy Characteristics'!I:I,MATCH($C575,'Policy Characteristics'!$C:$C,0)))</f>
        <v>% of fuel shifted</v>
      </c>
      <c r="P575" s="340"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5" s="340" t="str">
        <f>IF(ISBLANK(INDEX('Policy Characteristics'!K:K,MATCH($C575,'Policy Characteristics'!$C:$C,0))),"",INDEX('Policy Characteristics'!K:K,MATCH($C575,'Policy Characteristics'!$C:$C,0)))</f>
        <v>industry-ag-main.html#fuel-switching</v>
      </c>
      <c r="R575" s="340" t="str">
        <f>IF(ISBLANK(INDEX('Policy Characteristics'!L:L,MATCH($C575,'Policy Characteristics'!$C:$C,0))),"",INDEX('Policy Characteristics'!L:L,MATCH($C575,'Policy Characteristics'!$C:$C,0)))</f>
        <v>industry-elec-and-hydrogen.html</v>
      </c>
    </row>
    <row r="576" spans="1:18" ht="30" x14ac:dyDescent="0.25">
      <c r="A576" s="340" t="str">
        <f>IF(ISBLANK(INDEX('Policy Characteristics'!A:A,MATCH($C576,'Policy Characteristics'!$C:$C,0))),"",INDEX('Policy Characteristics'!A:A,MATCH($C576,'Policy Characteristics'!$C:$C,0)))</f>
        <v>Industry</v>
      </c>
      <c r="B576" s="340" t="str">
        <f>IF(ISBLANK(INDEX('Policy Characteristics'!B:B,MATCH($C576,'Policy Characteristics'!$C:$C,0))),"",INDEX('Policy Characteristics'!B:B,MATCH($C576,'Policy Characteristics'!$C:$C,0)))</f>
        <v>Electrification + Hydrogen</v>
      </c>
      <c r="C576" s="344" t="str">
        <f t="shared" si="35"/>
        <v>Fraction of Industrial Fuel Use Shifted to Other Fuels</v>
      </c>
      <c r="D576" s="9" t="s">
        <v>3203</v>
      </c>
      <c r="E576" s="53" t="s">
        <v>2799</v>
      </c>
      <c r="F576" s="188" t="s">
        <v>3165</v>
      </c>
      <c r="G576" s="53" t="s">
        <v>3223</v>
      </c>
      <c r="H576" s="54">
        <v>1355</v>
      </c>
      <c r="I576" s="53" t="s">
        <v>46</v>
      </c>
      <c r="J576" s="342" t="str">
        <f>IF(ISBLANK(INDEX('Policy Characteristics'!D:D,MATCH($C576,'Policy Characteristics'!$C:$C,0))),"",INDEX('Policy Characteristics'!D:D,MATCH($C576,'Policy Characteristics'!$C:$C,0)))</f>
        <v>Electrification + Hydrogen</v>
      </c>
      <c r="K576" s="340" t="str">
        <f>IF(ISBLANK(INDEX('Policy Characteristics'!E:E,MATCH($C576,'Policy Characteristics'!$C:$C,0))),"",INDEX('Policy Characteristics'!E:E,MATCH($C576,'Policy Characteristics'!$C:$C,0)))</f>
        <v>indst fuel type shifting</v>
      </c>
      <c r="L576" s="362">
        <f>IF(ISBLANK(INDEX('Policy Characteristics'!F:F,MATCH($C576,'Policy Characteristics'!$C:$C,0))),"",INDEX('Policy Characteristics'!F:F,MATCH($C576,'Policy Characteristics'!$C:$C,0)))</f>
        <v>0</v>
      </c>
      <c r="M576" s="362">
        <f>IF(ISBLANK(INDEX('Policy Characteristics'!G:G,MATCH($C576,'Policy Characteristics'!$C:$C,0))),"",INDEX('Policy Characteristics'!G:G,MATCH($C576,'Policy Characteristics'!$C:$C,0)))</f>
        <v>1</v>
      </c>
      <c r="N576" s="362">
        <f>IF(ISBLANK(INDEX('Policy Characteristics'!H:H,MATCH($C576,'Policy Characteristics'!$C:$C,0))),"",INDEX('Policy Characteristics'!H:H,MATCH($C576,'Policy Characteristics'!$C:$C,0)))</f>
        <v>0.01</v>
      </c>
      <c r="O576" s="340" t="str">
        <f>IF(ISBLANK(INDEX('Policy Characteristics'!I:I,MATCH($C576,'Policy Characteristics'!$C:$C,0))),"",INDEX('Policy Characteristics'!I:I,MATCH($C576,'Policy Characteristics'!$C:$C,0)))</f>
        <v>% of fuel shifted</v>
      </c>
      <c r="P576" s="340"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6" s="340" t="str">
        <f>IF(ISBLANK(INDEX('Policy Characteristics'!K:K,MATCH($C576,'Policy Characteristics'!$C:$C,0))),"",INDEX('Policy Characteristics'!K:K,MATCH($C576,'Policy Characteristics'!$C:$C,0)))</f>
        <v>industry-ag-main.html#fuel-switching</v>
      </c>
      <c r="R576" s="340" t="str">
        <f>IF(ISBLANK(INDEX('Policy Characteristics'!L:L,MATCH($C576,'Policy Characteristics'!$C:$C,0))),"",INDEX('Policy Characteristics'!L:L,MATCH($C576,'Policy Characteristics'!$C:$C,0)))</f>
        <v>industry-elec-and-hydrogen.html</v>
      </c>
    </row>
    <row r="577" spans="1:18" ht="30" x14ac:dyDescent="0.25">
      <c r="A577" s="340" t="str">
        <f>IF(ISBLANK(INDEX('Policy Characteristics'!A:A,MATCH($C577,'Policy Characteristics'!$C:$C,0))),"",INDEX('Policy Characteristics'!A:A,MATCH($C577,'Policy Characteristics'!$C:$C,0)))</f>
        <v>Industry</v>
      </c>
      <c r="B577" s="340" t="str">
        <f>IF(ISBLANK(INDEX('Policy Characteristics'!B:B,MATCH($C577,'Policy Characteristics'!$C:$C,0))),"",INDEX('Policy Characteristics'!B:B,MATCH($C577,'Policy Characteristics'!$C:$C,0)))</f>
        <v>Electrification + Hydrogen</v>
      </c>
      <c r="C577" s="344" t="str">
        <f t="shared" si="35"/>
        <v>Fraction of Industrial Fuel Use Shifted to Other Fuels</v>
      </c>
      <c r="D577" s="9" t="s">
        <v>3203</v>
      </c>
      <c r="E577" s="53" t="s">
        <v>2800</v>
      </c>
      <c r="F577" s="188" t="s">
        <v>3165</v>
      </c>
      <c r="G577" s="53" t="s">
        <v>3224</v>
      </c>
      <c r="H577" s="54">
        <v>1356</v>
      </c>
      <c r="I577" s="53" t="s">
        <v>46</v>
      </c>
      <c r="J577" s="342" t="str">
        <f>IF(ISBLANK(INDEX('Policy Characteristics'!D:D,MATCH($C577,'Policy Characteristics'!$C:$C,0))),"",INDEX('Policy Characteristics'!D:D,MATCH($C577,'Policy Characteristics'!$C:$C,0)))</f>
        <v>Electrification + Hydrogen</v>
      </c>
      <c r="K577" s="340" t="str">
        <f>IF(ISBLANK(INDEX('Policy Characteristics'!E:E,MATCH($C577,'Policy Characteristics'!$C:$C,0))),"",INDEX('Policy Characteristics'!E:E,MATCH($C577,'Policy Characteristics'!$C:$C,0)))</f>
        <v>indst fuel type shifting</v>
      </c>
      <c r="L577" s="362">
        <f>IF(ISBLANK(INDEX('Policy Characteristics'!F:F,MATCH($C577,'Policy Characteristics'!$C:$C,0))),"",INDEX('Policy Characteristics'!F:F,MATCH($C577,'Policy Characteristics'!$C:$C,0)))</f>
        <v>0</v>
      </c>
      <c r="M577" s="362">
        <f>IF(ISBLANK(INDEX('Policy Characteristics'!G:G,MATCH($C577,'Policy Characteristics'!$C:$C,0))),"",INDEX('Policy Characteristics'!G:G,MATCH($C577,'Policy Characteristics'!$C:$C,0)))</f>
        <v>1</v>
      </c>
      <c r="N577" s="362">
        <f>IF(ISBLANK(INDEX('Policy Characteristics'!H:H,MATCH($C577,'Policy Characteristics'!$C:$C,0))),"",INDEX('Policy Characteristics'!H:H,MATCH($C577,'Policy Characteristics'!$C:$C,0)))</f>
        <v>0.01</v>
      </c>
      <c r="O577" s="340" t="str">
        <f>IF(ISBLANK(INDEX('Policy Characteristics'!I:I,MATCH($C577,'Policy Characteristics'!$C:$C,0))),"",INDEX('Policy Characteristics'!I:I,MATCH($C577,'Policy Characteristics'!$C:$C,0)))</f>
        <v>% of fuel shifted</v>
      </c>
      <c r="P577" s="340"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7" s="340" t="str">
        <f>IF(ISBLANK(INDEX('Policy Characteristics'!K:K,MATCH($C577,'Policy Characteristics'!$C:$C,0))),"",INDEX('Policy Characteristics'!K:K,MATCH($C577,'Policy Characteristics'!$C:$C,0)))</f>
        <v>industry-ag-main.html#fuel-switching</v>
      </c>
      <c r="R577" s="340" t="str">
        <f>IF(ISBLANK(INDEX('Policy Characteristics'!L:L,MATCH($C577,'Policy Characteristics'!$C:$C,0))),"",INDEX('Policy Characteristics'!L:L,MATCH($C577,'Policy Characteristics'!$C:$C,0)))</f>
        <v>industry-elec-and-hydrogen.html</v>
      </c>
    </row>
    <row r="578" spans="1:18" x14ac:dyDescent="0.25">
      <c r="A578" s="340" t="str">
        <f>IF(ISBLANK(INDEX('Policy Characteristics'!A:A,MATCH($C578,'Policy Characteristics'!$C:$C,0))),"",INDEX('Policy Characteristics'!A:A,MATCH($C578,'Policy Characteristics'!$C:$C,0)))</f>
        <v>Industry</v>
      </c>
      <c r="B578" s="340" t="str">
        <f>IF(ISBLANK(INDEX('Policy Characteristics'!B:B,MATCH($C578,'Policy Characteristics'!$C:$C,0))),"",INDEX('Policy Characteristics'!B:B,MATCH($C578,'Policy Characteristics'!$C:$C,0)))</f>
        <v>Electrification + Hydrogen</v>
      </c>
      <c r="C578" s="344" t="str">
        <f t="shared" si="35"/>
        <v>Fraction of Industrial Fuel Use Shifted to Other Fuels</v>
      </c>
      <c r="D578" s="9" t="s">
        <v>3203</v>
      </c>
      <c r="E578" s="53" t="s">
        <v>2797</v>
      </c>
      <c r="F578" s="188" t="s">
        <v>3165</v>
      </c>
      <c r="G578" s="53" t="s">
        <v>3225</v>
      </c>
      <c r="H578" s="54">
        <v>1357</v>
      </c>
      <c r="I578" s="53" t="s">
        <v>45</v>
      </c>
      <c r="J578" s="342" t="str">
        <f>IF(ISBLANK(INDEX('Policy Characteristics'!D:D,MATCH($C578,'Policy Characteristics'!$C:$C,0))),"",INDEX('Policy Characteristics'!D:D,MATCH($C578,'Policy Characteristics'!$C:$C,0)))</f>
        <v>Electrification + Hydrogen</v>
      </c>
      <c r="K578" s="340" t="str">
        <f>IF(ISBLANK(INDEX('Policy Characteristics'!E:E,MATCH($C578,'Policy Characteristics'!$C:$C,0))),"",INDEX('Policy Characteristics'!E:E,MATCH($C578,'Policy Characteristics'!$C:$C,0)))</f>
        <v>indst fuel type shifting</v>
      </c>
      <c r="L578" s="362">
        <f>IF(ISBLANK(INDEX('Policy Characteristics'!F:F,MATCH($C578,'Policy Characteristics'!$C:$C,0))),"",INDEX('Policy Characteristics'!F:F,MATCH($C578,'Policy Characteristics'!$C:$C,0)))</f>
        <v>0</v>
      </c>
      <c r="M578" s="362">
        <f>IF(ISBLANK(INDEX('Policy Characteristics'!G:G,MATCH($C578,'Policy Characteristics'!$C:$C,0))),"",INDEX('Policy Characteristics'!G:G,MATCH($C578,'Policy Characteristics'!$C:$C,0)))</f>
        <v>1</v>
      </c>
      <c r="N578" s="362">
        <f>IF(ISBLANK(INDEX('Policy Characteristics'!H:H,MATCH($C578,'Policy Characteristics'!$C:$C,0))),"",INDEX('Policy Characteristics'!H:H,MATCH($C578,'Policy Characteristics'!$C:$C,0)))</f>
        <v>0.01</v>
      </c>
      <c r="O578" s="340" t="str">
        <f>IF(ISBLANK(INDEX('Policy Characteristics'!I:I,MATCH($C578,'Policy Characteristics'!$C:$C,0))),"",INDEX('Policy Characteristics'!I:I,MATCH($C578,'Policy Characteristics'!$C:$C,0)))</f>
        <v>% of fuel shifted</v>
      </c>
      <c r="P578" s="340"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8" s="340" t="str">
        <f>IF(ISBLANK(INDEX('Policy Characteristics'!K:K,MATCH($C578,'Policy Characteristics'!$C:$C,0))),"",INDEX('Policy Characteristics'!K:K,MATCH($C578,'Policy Characteristics'!$C:$C,0)))</f>
        <v>industry-ag-main.html#fuel-switching</v>
      </c>
      <c r="R578" s="340" t="str">
        <f>IF(ISBLANK(INDEX('Policy Characteristics'!L:L,MATCH($C578,'Policy Characteristics'!$C:$C,0))),"",INDEX('Policy Characteristics'!L:L,MATCH($C578,'Policy Characteristics'!$C:$C,0)))</f>
        <v>industry-elec-and-hydrogen.html</v>
      </c>
    </row>
    <row r="579" spans="1:18" ht="45" x14ac:dyDescent="0.25">
      <c r="A579" s="340" t="str">
        <f>IF(ISBLANK(INDEX('Policy Characteristics'!A:A,MATCH($C579,'Policy Characteristics'!$C:$C,0))),"",INDEX('Policy Characteristics'!A:A,MATCH($C579,'Policy Characteristics'!$C:$C,0)))</f>
        <v>Industry</v>
      </c>
      <c r="B579" s="340" t="str">
        <f>IF(ISBLANK(INDEX('Policy Characteristics'!B:B,MATCH($C579,'Policy Characteristics'!$C:$C,0))),"",INDEX('Policy Characteristics'!B:B,MATCH($C579,'Policy Characteristics'!$C:$C,0)))</f>
        <v>Electrification + Hydrogen</v>
      </c>
      <c r="C579" s="344" t="str">
        <f t="shared" si="35"/>
        <v>Fraction of Industrial Fuel Use Shifted to Other Fuels</v>
      </c>
      <c r="D579" s="9" t="s">
        <v>3204</v>
      </c>
      <c r="E579" s="53" t="s">
        <v>2444</v>
      </c>
      <c r="F579" s="188" t="s">
        <v>3166</v>
      </c>
      <c r="G579" s="53" t="s">
        <v>3216</v>
      </c>
      <c r="H579" s="54">
        <v>1358</v>
      </c>
      <c r="I579" s="53" t="s">
        <v>45</v>
      </c>
      <c r="J579" s="342" t="str">
        <f>IF(ISBLANK(INDEX('Policy Characteristics'!D:D,MATCH($C579,'Policy Characteristics'!$C:$C,0))),"",INDEX('Policy Characteristics'!D:D,MATCH($C579,'Policy Characteristics'!$C:$C,0)))</f>
        <v>Electrification + Hydrogen</v>
      </c>
      <c r="K579" s="340" t="str">
        <f>IF(ISBLANK(INDEX('Policy Characteristics'!E:E,MATCH($C579,'Policy Characteristics'!$C:$C,0))),"",INDEX('Policy Characteristics'!E:E,MATCH($C579,'Policy Characteristics'!$C:$C,0)))</f>
        <v>indst fuel type shifting</v>
      </c>
      <c r="L579" s="362">
        <f>IF(ISBLANK(INDEX('Policy Characteristics'!F:F,MATCH($C579,'Policy Characteristics'!$C:$C,0))),"",INDEX('Policy Characteristics'!F:F,MATCH($C579,'Policy Characteristics'!$C:$C,0)))</f>
        <v>0</v>
      </c>
      <c r="M579" s="362">
        <f>IF(ISBLANK(INDEX('Policy Characteristics'!G:G,MATCH($C579,'Policy Characteristics'!$C:$C,0))),"",INDEX('Policy Characteristics'!G:G,MATCH($C579,'Policy Characteristics'!$C:$C,0)))</f>
        <v>1</v>
      </c>
      <c r="N579" s="362">
        <f>IF(ISBLANK(INDEX('Policy Characteristics'!H:H,MATCH($C579,'Policy Characteristics'!$C:$C,0))),"",INDEX('Policy Characteristics'!H:H,MATCH($C579,'Policy Characteristics'!$C:$C,0)))</f>
        <v>0.01</v>
      </c>
      <c r="O579" s="340" t="str">
        <f>IF(ISBLANK(INDEX('Policy Characteristics'!I:I,MATCH($C579,'Policy Characteristics'!$C:$C,0))),"",INDEX('Policy Characteristics'!I:I,MATCH($C579,'Policy Characteristics'!$C:$C,0)))</f>
        <v>% of fuel shifted</v>
      </c>
      <c r="P579" s="340"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9" s="340" t="str">
        <f>IF(ISBLANK(INDEX('Policy Characteristics'!K:K,MATCH($C579,'Policy Characteristics'!$C:$C,0))),"",INDEX('Policy Characteristics'!K:K,MATCH($C579,'Policy Characteristics'!$C:$C,0)))</f>
        <v>industry-ag-main.html#fuel-switching</v>
      </c>
      <c r="R579" s="340" t="str">
        <f>IF(ISBLANK(INDEX('Policy Characteristics'!L:L,MATCH($C579,'Policy Characteristics'!$C:$C,0))),"",INDEX('Policy Characteristics'!L:L,MATCH($C579,'Policy Characteristics'!$C:$C,0)))</f>
        <v>industry-elec-and-hydrogen.html</v>
      </c>
    </row>
    <row r="580" spans="1:18" ht="45" x14ac:dyDescent="0.25">
      <c r="A580" s="340" t="str">
        <f>IF(ISBLANK(INDEX('Policy Characteristics'!A:A,MATCH($C580,'Policy Characteristics'!$C:$C,0))),"",INDEX('Policy Characteristics'!A:A,MATCH($C580,'Policy Characteristics'!$C:$C,0)))</f>
        <v>Industry</v>
      </c>
      <c r="B580" s="340" t="str">
        <f>IF(ISBLANK(INDEX('Policy Characteristics'!B:B,MATCH($C580,'Policy Characteristics'!$C:$C,0))),"",INDEX('Policy Characteristics'!B:B,MATCH($C580,'Policy Characteristics'!$C:$C,0)))</f>
        <v>Electrification + Hydrogen</v>
      </c>
      <c r="C580" s="344" t="str">
        <f t="shared" si="35"/>
        <v>Fraction of Industrial Fuel Use Shifted to Other Fuels</v>
      </c>
      <c r="D580" s="9" t="s">
        <v>3204</v>
      </c>
      <c r="E580" s="53" t="s">
        <v>2445</v>
      </c>
      <c r="F580" s="188" t="s">
        <v>3166</v>
      </c>
      <c r="G580" s="53" t="s">
        <v>3217</v>
      </c>
      <c r="H580" s="54">
        <v>1359</v>
      </c>
      <c r="I580" s="53" t="s">
        <v>46</v>
      </c>
      <c r="J580" s="342" t="str">
        <f>IF(ISBLANK(INDEX('Policy Characteristics'!D:D,MATCH($C580,'Policy Characteristics'!$C:$C,0))),"",INDEX('Policy Characteristics'!D:D,MATCH($C580,'Policy Characteristics'!$C:$C,0)))</f>
        <v>Electrification + Hydrogen</v>
      </c>
      <c r="K580" s="340" t="str">
        <f>IF(ISBLANK(INDEX('Policy Characteristics'!E:E,MATCH($C580,'Policy Characteristics'!$C:$C,0))),"",INDEX('Policy Characteristics'!E:E,MATCH($C580,'Policy Characteristics'!$C:$C,0)))</f>
        <v>indst fuel type shifting</v>
      </c>
      <c r="L580" s="362">
        <f>IF(ISBLANK(INDEX('Policy Characteristics'!F:F,MATCH($C580,'Policy Characteristics'!$C:$C,0))),"",INDEX('Policy Characteristics'!F:F,MATCH($C580,'Policy Characteristics'!$C:$C,0)))</f>
        <v>0</v>
      </c>
      <c r="M580" s="362">
        <f>IF(ISBLANK(INDEX('Policy Characteristics'!G:G,MATCH($C580,'Policy Characteristics'!$C:$C,0))),"",INDEX('Policy Characteristics'!G:G,MATCH($C580,'Policy Characteristics'!$C:$C,0)))</f>
        <v>1</v>
      </c>
      <c r="N580" s="362">
        <f>IF(ISBLANK(INDEX('Policy Characteristics'!H:H,MATCH($C580,'Policy Characteristics'!$C:$C,0))),"",INDEX('Policy Characteristics'!H:H,MATCH($C580,'Policy Characteristics'!$C:$C,0)))</f>
        <v>0.01</v>
      </c>
      <c r="O580" s="340" t="str">
        <f>IF(ISBLANK(INDEX('Policy Characteristics'!I:I,MATCH($C580,'Policy Characteristics'!$C:$C,0))),"",INDEX('Policy Characteristics'!I:I,MATCH($C580,'Policy Characteristics'!$C:$C,0)))</f>
        <v>% of fuel shifted</v>
      </c>
      <c r="P580" s="340"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0" s="340" t="str">
        <f>IF(ISBLANK(INDEX('Policy Characteristics'!K:K,MATCH($C580,'Policy Characteristics'!$C:$C,0))),"",INDEX('Policy Characteristics'!K:K,MATCH($C580,'Policy Characteristics'!$C:$C,0)))</f>
        <v>industry-ag-main.html#fuel-switching</v>
      </c>
      <c r="R580" s="340" t="str">
        <f>IF(ISBLANK(INDEX('Policy Characteristics'!L:L,MATCH($C580,'Policy Characteristics'!$C:$C,0))),"",INDEX('Policy Characteristics'!L:L,MATCH($C580,'Policy Characteristics'!$C:$C,0)))</f>
        <v>industry-elec-and-hydrogen.html</v>
      </c>
    </row>
    <row r="581" spans="1:18" ht="45" x14ac:dyDescent="0.25">
      <c r="A581" s="340" t="str">
        <f>IF(ISBLANK(INDEX('Policy Characteristics'!A:A,MATCH($C581,'Policy Characteristics'!$C:$C,0))),"",INDEX('Policy Characteristics'!A:A,MATCH($C581,'Policy Characteristics'!$C:$C,0)))</f>
        <v>Industry</v>
      </c>
      <c r="B581" s="340" t="str">
        <f>IF(ISBLANK(INDEX('Policy Characteristics'!B:B,MATCH($C581,'Policy Characteristics'!$C:$C,0))),"",INDEX('Policy Characteristics'!B:B,MATCH($C581,'Policy Characteristics'!$C:$C,0)))</f>
        <v>Electrification + Hydrogen</v>
      </c>
      <c r="C581" s="344" t="str">
        <f t="shared" si="35"/>
        <v>Fraction of Industrial Fuel Use Shifted to Other Fuels</v>
      </c>
      <c r="D581" s="9" t="s">
        <v>3204</v>
      </c>
      <c r="E581" s="53" t="s">
        <v>2446</v>
      </c>
      <c r="F581" s="188" t="s">
        <v>3166</v>
      </c>
      <c r="G581" s="53" t="s">
        <v>3218</v>
      </c>
      <c r="H581" s="54">
        <v>1360</v>
      </c>
      <c r="I581" s="53" t="s">
        <v>46</v>
      </c>
      <c r="J581" s="342" t="str">
        <f>IF(ISBLANK(INDEX('Policy Characteristics'!D:D,MATCH($C581,'Policy Characteristics'!$C:$C,0))),"",INDEX('Policy Characteristics'!D:D,MATCH($C581,'Policy Characteristics'!$C:$C,0)))</f>
        <v>Electrification + Hydrogen</v>
      </c>
      <c r="K581" s="340" t="str">
        <f>IF(ISBLANK(INDEX('Policy Characteristics'!E:E,MATCH($C581,'Policy Characteristics'!$C:$C,0))),"",INDEX('Policy Characteristics'!E:E,MATCH($C581,'Policy Characteristics'!$C:$C,0)))</f>
        <v>indst fuel type shifting</v>
      </c>
      <c r="L581" s="362">
        <f>IF(ISBLANK(INDEX('Policy Characteristics'!F:F,MATCH($C581,'Policy Characteristics'!$C:$C,0))),"",INDEX('Policy Characteristics'!F:F,MATCH($C581,'Policy Characteristics'!$C:$C,0)))</f>
        <v>0</v>
      </c>
      <c r="M581" s="362">
        <f>IF(ISBLANK(INDEX('Policy Characteristics'!G:G,MATCH($C581,'Policy Characteristics'!$C:$C,0))),"",INDEX('Policy Characteristics'!G:G,MATCH($C581,'Policy Characteristics'!$C:$C,0)))</f>
        <v>1</v>
      </c>
      <c r="N581" s="362">
        <f>IF(ISBLANK(INDEX('Policy Characteristics'!H:H,MATCH($C581,'Policy Characteristics'!$C:$C,0))),"",INDEX('Policy Characteristics'!H:H,MATCH($C581,'Policy Characteristics'!$C:$C,0)))</f>
        <v>0.01</v>
      </c>
      <c r="O581" s="340" t="str">
        <f>IF(ISBLANK(INDEX('Policy Characteristics'!I:I,MATCH($C581,'Policy Characteristics'!$C:$C,0))),"",INDEX('Policy Characteristics'!I:I,MATCH($C581,'Policy Characteristics'!$C:$C,0)))</f>
        <v>% of fuel shifted</v>
      </c>
      <c r="P581" s="340"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1" s="340" t="str">
        <f>IF(ISBLANK(INDEX('Policy Characteristics'!K:K,MATCH($C581,'Policy Characteristics'!$C:$C,0))),"",INDEX('Policy Characteristics'!K:K,MATCH($C581,'Policy Characteristics'!$C:$C,0)))</f>
        <v>industry-ag-main.html#fuel-switching</v>
      </c>
      <c r="R581" s="340" t="str">
        <f>IF(ISBLANK(INDEX('Policy Characteristics'!L:L,MATCH($C581,'Policy Characteristics'!$C:$C,0))),"",INDEX('Policy Characteristics'!L:L,MATCH($C581,'Policy Characteristics'!$C:$C,0)))</f>
        <v>industry-elec-and-hydrogen.html</v>
      </c>
    </row>
    <row r="582" spans="1:18" ht="45" x14ac:dyDescent="0.25">
      <c r="A582" s="340" t="str">
        <f>IF(ISBLANK(INDEX('Policy Characteristics'!A:A,MATCH($C582,'Policy Characteristics'!$C:$C,0))),"",INDEX('Policy Characteristics'!A:A,MATCH($C582,'Policy Characteristics'!$C:$C,0)))</f>
        <v>Industry</v>
      </c>
      <c r="B582" s="340" t="str">
        <f>IF(ISBLANK(INDEX('Policy Characteristics'!B:B,MATCH($C582,'Policy Characteristics'!$C:$C,0))),"",INDEX('Policy Characteristics'!B:B,MATCH($C582,'Policy Characteristics'!$C:$C,0)))</f>
        <v>Electrification + Hydrogen</v>
      </c>
      <c r="C582" s="344" t="str">
        <f t="shared" si="35"/>
        <v>Fraction of Industrial Fuel Use Shifted to Other Fuels</v>
      </c>
      <c r="D582" s="9" t="s">
        <v>3204</v>
      </c>
      <c r="E582" s="53" t="s">
        <v>2447</v>
      </c>
      <c r="F582" s="188" t="s">
        <v>3166</v>
      </c>
      <c r="G582" s="53" t="s">
        <v>3219</v>
      </c>
      <c r="H582" s="54">
        <v>1361</v>
      </c>
      <c r="I582" s="53" t="s">
        <v>46</v>
      </c>
      <c r="J582" s="342" t="str">
        <f>IF(ISBLANK(INDEX('Policy Characteristics'!D:D,MATCH($C582,'Policy Characteristics'!$C:$C,0))),"",INDEX('Policy Characteristics'!D:D,MATCH($C582,'Policy Characteristics'!$C:$C,0)))</f>
        <v>Electrification + Hydrogen</v>
      </c>
      <c r="K582" s="340" t="str">
        <f>IF(ISBLANK(INDEX('Policy Characteristics'!E:E,MATCH($C582,'Policy Characteristics'!$C:$C,0))),"",INDEX('Policy Characteristics'!E:E,MATCH($C582,'Policy Characteristics'!$C:$C,0)))</f>
        <v>indst fuel type shifting</v>
      </c>
      <c r="L582" s="362">
        <f>IF(ISBLANK(INDEX('Policy Characteristics'!F:F,MATCH($C582,'Policy Characteristics'!$C:$C,0))),"",INDEX('Policy Characteristics'!F:F,MATCH($C582,'Policy Characteristics'!$C:$C,0)))</f>
        <v>0</v>
      </c>
      <c r="M582" s="362">
        <f>IF(ISBLANK(INDEX('Policy Characteristics'!G:G,MATCH($C582,'Policy Characteristics'!$C:$C,0))),"",INDEX('Policy Characteristics'!G:G,MATCH($C582,'Policy Characteristics'!$C:$C,0)))</f>
        <v>1</v>
      </c>
      <c r="N582" s="362">
        <f>IF(ISBLANK(INDEX('Policy Characteristics'!H:H,MATCH($C582,'Policy Characteristics'!$C:$C,0))),"",INDEX('Policy Characteristics'!H:H,MATCH($C582,'Policy Characteristics'!$C:$C,0)))</f>
        <v>0.01</v>
      </c>
      <c r="O582" s="340" t="str">
        <f>IF(ISBLANK(INDEX('Policy Characteristics'!I:I,MATCH($C582,'Policy Characteristics'!$C:$C,0))),"",INDEX('Policy Characteristics'!I:I,MATCH($C582,'Policy Characteristics'!$C:$C,0)))</f>
        <v>% of fuel shifted</v>
      </c>
      <c r="P582" s="340"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2" s="340" t="str">
        <f>IF(ISBLANK(INDEX('Policy Characteristics'!K:K,MATCH($C582,'Policy Characteristics'!$C:$C,0))),"",INDEX('Policy Characteristics'!K:K,MATCH($C582,'Policy Characteristics'!$C:$C,0)))</f>
        <v>industry-ag-main.html#fuel-switching</v>
      </c>
      <c r="R582" s="340" t="str">
        <f>IF(ISBLANK(INDEX('Policy Characteristics'!L:L,MATCH($C582,'Policy Characteristics'!$C:$C,0))),"",INDEX('Policy Characteristics'!L:L,MATCH($C582,'Policy Characteristics'!$C:$C,0)))</f>
        <v>industry-elec-and-hydrogen.html</v>
      </c>
    </row>
    <row r="583" spans="1:18" ht="45" x14ac:dyDescent="0.25">
      <c r="A583" s="340" t="str">
        <f>IF(ISBLANK(INDEX('Policy Characteristics'!A:A,MATCH($C583,'Policy Characteristics'!$C:$C,0))),"",INDEX('Policy Characteristics'!A:A,MATCH($C583,'Policy Characteristics'!$C:$C,0)))</f>
        <v>Industry</v>
      </c>
      <c r="B583" s="340" t="str">
        <f>IF(ISBLANK(INDEX('Policy Characteristics'!B:B,MATCH($C583,'Policy Characteristics'!$C:$C,0))),"",INDEX('Policy Characteristics'!B:B,MATCH($C583,'Policy Characteristics'!$C:$C,0)))</f>
        <v>Electrification + Hydrogen</v>
      </c>
      <c r="C583" s="344" t="str">
        <f t="shared" si="35"/>
        <v>Fraction of Industrial Fuel Use Shifted to Other Fuels</v>
      </c>
      <c r="D583" s="9" t="s">
        <v>3204</v>
      </c>
      <c r="E583" s="53" t="s">
        <v>2448</v>
      </c>
      <c r="F583" s="188" t="s">
        <v>3166</v>
      </c>
      <c r="G583" s="53" t="s">
        <v>3220</v>
      </c>
      <c r="H583" s="54">
        <v>1362</v>
      </c>
      <c r="I583" s="53" t="s">
        <v>46</v>
      </c>
      <c r="J583" s="342" t="str">
        <f>IF(ISBLANK(INDEX('Policy Characteristics'!D:D,MATCH($C583,'Policy Characteristics'!$C:$C,0))),"",INDEX('Policy Characteristics'!D:D,MATCH($C583,'Policy Characteristics'!$C:$C,0)))</f>
        <v>Electrification + Hydrogen</v>
      </c>
      <c r="K583" s="340" t="str">
        <f>IF(ISBLANK(INDEX('Policy Characteristics'!E:E,MATCH($C583,'Policy Characteristics'!$C:$C,0))),"",INDEX('Policy Characteristics'!E:E,MATCH($C583,'Policy Characteristics'!$C:$C,0)))</f>
        <v>indst fuel type shifting</v>
      </c>
      <c r="L583" s="362">
        <f>IF(ISBLANK(INDEX('Policy Characteristics'!F:F,MATCH($C583,'Policy Characteristics'!$C:$C,0))),"",INDEX('Policy Characteristics'!F:F,MATCH($C583,'Policy Characteristics'!$C:$C,0)))</f>
        <v>0</v>
      </c>
      <c r="M583" s="362">
        <f>IF(ISBLANK(INDEX('Policy Characteristics'!G:G,MATCH($C583,'Policy Characteristics'!$C:$C,0))),"",INDEX('Policy Characteristics'!G:G,MATCH($C583,'Policy Characteristics'!$C:$C,0)))</f>
        <v>1</v>
      </c>
      <c r="N583" s="362">
        <f>IF(ISBLANK(INDEX('Policy Characteristics'!H:H,MATCH($C583,'Policy Characteristics'!$C:$C,0))),"",INDEX('Policy Characteristics'!H:H,MATCH($C583,'Policy Characteristics'!$C:$C,0)))</f>
        <v>0.01</v>
      </c>
      <c r="O583" s="340" t="str">
        <f>IF(ISBLANK(INDEX('Policy Characteristics'!I:I,MATCH($C583,'Policy Characteristics'!$C:$C,0))),"",INDEX('Policy Characteristics'!I:I,MATCH($C583,'Policy Characteristics'!$C:$C,0)))</f>
        <v>% of fuel shifted</v>
      </c>
      <c r="P583" s="340"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3" s="340" t="str">
        <f>IF(ISBLANK(INDEX('Policy Characteristics'!K:K,MATCH($C583,'Policy Characteristics'!$C:$C,0))),"",INDEX('Policy Characteristics'!K:K,MATCH($C583,'Policy Characteristics'!$C:$C,0)))</f>
        <v>industry-ag-main.html#fuel-switching</v>
      </c>
      <c r="R583" s="340" t="str">
        <f>IF(ISBLANK(INDEX('Policy Characteristics'!L:L,MATCH($C583,'Policy Characteristics'!$C:$C,0))),"",INDEX('Policy Characteristics'!L:L,MATCH($C583,'Policy Characteristics'!$C:$C,0)))</f>
        <v>industry-elec-and-hydrogen.html</v>
      </c>
    </row>
    <row r="584" spans="1:18" ht="45" x14ac:dyDescent="0.25">
      <c r="A584" s="340" t="str">
        <f>IF(ISBLANK(INDEX('Policy Characteristics'!A:A,MATCH($C584,'Policy Characteristics'!$C:$C,0))),"",INDEX('Policy Characteristics'!A:A,MATCH($C584,'Policy Characteristics'!$C:$C,0)))</f>
        <v>Industry</v>
      </c>
      <c r="B584" s="340" t="str">
        <f>IF(ISBLANK(INDEX('Policy Characteristics'!B:B,MATCH($C584,'Policy Characteristics'!$C:$C,0))),"",INDEX('Policy Characteristics'!B:B,MATCH($C584,'Policy Characteristics'!$C:$C,0)))</f>
        <v>Electrification + Hydrogen</v>
      </c>
      <c r="C584" s="344" t="str">
        <f t="shared" si="35"/>
        <v>Fraction of Industrial Fuel Use Shifted to Other Fuels</v>
      </c>
      <c r="D584" s="9" t="s">
        <v>3204</v>
      </c>
      <c r="E584" s="53" t="s">
        <v>2449</v>
      </c>
      <c r="F584" s="188" t="s">
        <v>3166</v>
      </c>
      <c r="G584" s="53" t="s">
        <v>3221</v>
      </c>
      <c r="H584" s="54">
        <v>1363</v>
      </c>
      <c r="I584" s="53" t="s">
        <v>46</v>
      </c>
      <c r="J584" s="342" t="str">
        <f>IF(ISBLANK(INDEX('Policy Characteristics'!D:D,MATCH($C584,'Policy Characteristics'!$C:$C,0))),"",INDEX('Policy Characteristics'!D:D,MATCH($C584,'Policy Characteristics'!$C:$C,0)))</f>
        <v>Electrification + Hydrogen</v>
      </c>
      <c r="K584" s="340" t="str">
        <f>IF(ISBLANK(INDEX('Policy Characteristics'!E:E,MATCH($C584,'Policy Characteristics'!$C:$C,0))),"",INDEX('Policy Characteristics'!E:E,MATCH($C584,'Policy Characteristics'!$C:$C,0)))</f>
        <v>indst fuel type shifting</v>
      </c>
      <c r="L584" s="362">
        <f>IF(ISBLANK(INDEX('Policy Characteristics'!F:F,MATCH($C584,'Policy Characteristics'!$C:$C,0))),"",INDEX('Policy Characteristics'!F:F,MATCH($C584,'Policy Characteristics'!$C:$C,0)))</f>
        <v>0</v>
      </c>
      <c r="M584" s="362">
        <f>IF(ISBLANK(INDEX('Policy Characteristics'!G:G,MATCH($C584,'Policy Characteristics'!$C:$C,0))),"",INDEX('Policy Characteristics'!G:G,MATCH($C584,'Policy Characteristics'!$C:$C,0)))</f>
        <v>1</v>
      </c>
      <c r="N584" s="362">
        <f>IF(ISBLANK(INDEX('Policy Characteristics'!H:H,MATCH($C584,'Policy Characteristics'!$C:$C,0))),"",INDEX('Policy Characteristics'!H:H,MATCH($C584,'Policy Characteristics'!$C:$C,0)))</f>
        <v>0.01</v>
      </c>
      <c r="O584" s="340" t="str">
        <f>IF(ISBLANK(INDEX('Policy Characteristics'!I:I,MATCH($C584,'Policy Characteristics'!$C:$C,0))),"",INDEX('Policy Characteristics'!I:I,MATCH($C584,'Policy Characteristics'!$C:$C,0)))</f>
        <v>% of fuel shifted</v>
      </c>
      <c r="P584" s="340"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4" s="340" t="str">
        <f>IF(ISBLANK(INDEX('Policy Characteristics'!K:K,MATCH($C584,'Policy Characteristics'!$C:$C,0))),"",INDEX('Policy Characteristics'!K:K,MATCH($C584,'Policy Characteristics'!$C:$C,0)))</f>
        <v>industry-ag-main.html#fuel-switching</v>
      </c>
      <c r="R584" s="340" t="str">
        <f>IF(ISBLANK(INDEX('Policy Characteristics'!L:L,MATCH($C584,'Policy Characteristics'!$C:$C,0))),"",INDEX('Policy Characteristics'!L:L,MATCH($C584,'Policy Characteristics'!$C:$C,0)))</f>
        <v>industry-elec-and-hydrogen.html</v>
      </c>
    </row>
    <row r="585" spans="1:18" ht="45" x14ac:dyDescent="0.25">
      <c r="A585" s="340" t="str">
        <f>IF(ISBLANK(INDEX('Policy Characteristics'!A:A,MATCH($C585,'Policy Characteristics'!$C:$C,0))),"",INDEX('Policy Characteristics'!A:A,MATCH($C585,'Policy Characteristics'!$C:$C,0)))</f>
        <v>Industry</v>
      </c>
      <c r="B585" s="340" t="str">
        <f>IF(ISBLANK(INDEX('Policy Characteristics'!B:B,MATCH($C585,'Policy Characteristics'!$C:$C,0))),"",INDEX('Policy Characteristics'!B:B,MATCH($C585,'Policy Characteristics'!$C:$C,0)))</f>
        <v>Electrification + Hydrogen</v>
      </c>
      <c r="C585" s="344" t="str">
        <f t="shared" si="35"/>
        <v>Fraction of Industrial Fuel Use Shifted to Other Fuels</v>
      </c>
      <c r="D585" s="9" t="s">
        <v>3204</v>
      </c>
      <c r="E585" s="53" t="s">
        <v>2798</v>
      </c>
      <c r="F585" s="188" t="s">
        <v>3166</v>
      </c>
      <c r="G585" s="53" t="s">
        <v>3222</v>
      </c>
      <c r="H585" s="54">
        <v>1364</v>
      </c>
      <c r="I585" s="53" t="s">
        <v>46</v>
      </c>
      <c r="J585" s="342" t="str">
        <f>IF(ISBLANK(INDEX('Policy Characteristics'!D:D,MATCH($C585,'Policy Characteristics'!$C:$C,0))),"",INDEX('Policy Characteristics'!D:D,MATCH($C585,'Policy Characteristics'!$C:$C,0)))</f>
        <v>Electrification + Hydrogen</v>
      </c>
      <c r="K585" s="340" t="str">
        <f>IF(ISBLANK(INDEX('Policy Characteristics'!E:E,MATCH($C585,'Policy Characteristics'!$C:$C,0))),"",INDEX('Policy Characteristics'!E:E,MATCH($C585,'Policy Characteristics'!$C:$C,0)))</f>
        <v>indst fuel type shifting</v>
      </c>
      <c r="L585" s="362">
        <f>IF(ISBLANK(INDEX('Policy Characteristics'!F:F,MATCH($C585,'Policy Characteristics'!$C:$C,0))),"",INDEX('Policy Characteristics'!F:F,MATCH($C585,'Policy Characteristics'!$C:$C,0)))</f>
        <v>0</v>
      </c>
      <c r="M585" s="362">
        <f>IF(ISBLANK(INDEX('Policy Characteristics'!G:G,MATCH($C585,'Policy Characteristics'!$C:$C,0))),"",INDEX('Policy Characteristics'!G:G,MATCH($C585,'Policy Characteristics'!$C:$C,0)))</f>
        <v>1</v>
      </c>
      <c r="N585" s="362">
        <f>IF(ISBLANK(INDEX('Policy Characteristics'!H:H,MATCH($C585,'Policy Characteristics'!$C:$C,0))),"",INDEX('Policy Characteristics'!H:H,MATCH($C585,'Policy Characteristics'!$C:$C,0)))</f>
        <v>0.01</v>
      </c>
      <c r="O585" s="340" t="str">
        <f>IF(ISBLANK(INDEX('Policy Characteristics'!I:I,MATCH($C585,'Policy Characteristics'!$C:$C,0))),"",INDEX('Policy Characteristics'!I:I,MATCH($C585,'Policy Characteristics'!$C:$C,0)))</f>
        <v>% of fuel shifted</v>
      </c>
      <c r="P585" s="340"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5" s="340" t="str">
        <f>IF(ISBLANK(INDEX('Policy Characteristics'!K:K,MATCH($C585,'Policy Characteristics'!$C:$C,0))),"",INDEX('Policy Characteristics'!K:K,MATCH($C585,'Policy Characteristics'!$C:$C,0)))</f>
        <v>industry-ag-main.html#fuel-switching</v>
      </c>
      <c r="R585" s="340" t="str">
        <f>IF(ISBLANK(INDEX('Policy Characteristics'!L:L,MATCH($C585,'Policy Characteristics'!$C:$C,0))),"",INDEX('Policy Characteristics'!L:L,MATCH($C585,'Policy Characteristics'!$C:$C,0)))</f>
        <v>industry-elec-and-hydrogen.html</v>
      </c>
    </row>
    <row r="586" spans="1:18" ht="45" x14ac:dyDescent="0.25">
      <c r="A586" s="340" t="str">
        <f>IF(ISBLANK(INDEX('Policy Characteristics'!A:A,MATCH($C586,'Policy Characteristics'!$C:$C,0))),"",INDEX('Policy Characteristics'!A:A,MATCH($C586,'Policy Characteristics'!$C:$C,0)))</f>
        <v>Industry</v>
      </c>
      <c r="B586" s="340" t="str">
        <f>IF(ISBLANK(INDEX('Policy Characteristics'!B:B,MATCH($C586,'Policy Characteristics'!$C:$C,0))),"",INDEX('Policy Characteristics'!B:B,MATCH($C586,'Policy Characteristics'!$C:$C,0)))</f>
        <v>Electrification + Hydrogen</v>
      </c>
      <c r="C586" s="344" t="str">
        <f t="shared" si="35"/>
        <v>Fraction of Industrial Fuel Use Shifted to Other Fuels</v>
      </c>
      <c r="D586" s="9" t="s">
        <v>3204</v>
      </c>
      <c r="E586" s="53" t="s">
        <v>2799</v>
      </c>
      <c r="F586" s="188" t="s">
        <v>3166</v>
      </c>
      <c r="G586" s="53" t="s">
        <v>3223</v>
      </c>
      <c r="H586" s="54">
        <v>1365</v>
      </c>
      <c r="I586" s="53" t="s">
        <v>46</v>
      </c>
      <c r="J586" s="342" t="str">
        <f>IF(ISBLANK(INDEX('Policy Characteristics'!D:D,MATCH($C586,'Policy Characteristics'!$C:$C,0))),"",INDEX('Policy Characteristics'!D:D,MATCH($C586,'Policy Characteristics'!$C:$C,0)))</f>
        <v>Electrification + Hydrogen</v>
      </c>
      <c r="K586" s="340" t="str">
        <f>IF(ISBLANK(INDEX('Policy Characteristics'!E:E,MATCH($C586,'Policy Characteristics'!$C:$C,0))),"",INDEX('Policy Characteristics'!E:E,MATCH($C586,'Policy Characteristics'!$C:$C,0)))</f>
        <v>indst fuel type shifting</v>
      </c>
      <c r="L586" s="362">
        <f>IF(ISBLANK(INDEX('Policy Characteristics'!F:F,MATCH($C586,'Policy Characteristics'!$C:$C,0))),"",INDEX('Policy Characteristics'!F:F,MATCH($C586,'Policy Characteristics'!$C:$C,0)))</f>
        <v>0</v>
      </c>
      <c r="M586" s="362">
        <f>IF(ISBLANK(INDEX('Policy Characteristics'!G:G,MATCH($C586,'Policy Characteristics'!$C:$C,0))),"",INDEX('Policy Characteristics'!G:G,MATCH($C586,'Policy Characteristics'!$C:$C,0)))</f>
        <v>1</v>
      </c>
      <c r="N586" s="362">
        <f>IF(ISBLANK(INDEX('Policy Characteristics'!H:H,MATCH($C586,'Policy Characteristics'!$C:$C,0))),"",INDEX('Policy Characteristics'!H:H,MATCH($C586,'Policy Characteristics'!$C:$C,0)))</f>
        <v>0.01</v>
      </c>
      <c r="O586" s="340" t="str">
        <f>IF(ISBLANK(INDEX('Policy Characteristics'!I:I,MATCH($C586,'Policy Characteristics'!$C:$C,0))),"",INDEX('Policy Characteristics'!I:I,MATCH($C586,'Policy Characteristics'!$C:$C,0)))</f>
        <v>% of fuel shifted</v>
      </c>
      <c r="P586" s="340"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6" s="340" t="str">
        <f>IF(ISBLANK(INDEX('Policy Characteristics'!K:K,MATCH($C586,'Policy Characteristics'!$C:$C,0))),"",INDEX('Policy Characteristics'!K:K,MATCH($C586,'Policy Characteristics'!$C:$C,0)))</f>
        <v>industry-ag-main.html#fuel-switching</v>
      </c>
      <c r="R586" s="340" t="str">
        <f>IF(ISBLANK(INDEX('Policy Characteristics'!L:L,MATCH($C586,'Policy Characteristics'!$C:$C,0))),"",INDEX('Policy Characteristics'!L:L,MATCH($C586,'Policy Characteristics'!$C:$C,0)))</f>
        <v>industry-elec-and-hydrogen.html</v>
      </c>
    </row>
    <row r="587" spans="1:18" ht="45" x14ac:dyDescent="0.25">
      <c r="A587" s="340" t="str">
        <f>IF(ISBLANK(INDEX('Policy Characteristics'!A:A,MATCH($C587,'Policy Characteristics'!$C:$C,0))),"",INDEX('Policy Characteristics'!A:A,MATCH($C587,'Policy Characteristics'!$C:$C,0)))</f>
        <v>Industry</v>
      </c>
      <c r="B587" s="340" t="str">
        <f>IF(ISBLANK(INDEX('Policy Characteristics'!B:B,MATCH($C587,'Policy Characteristics'!$C:$C,0))),"",INDEX('Policy Characteristics'!B:B,MATCH($C587,'Policy Characteristics'!$C:$C,0)))</f>
        <v>Electrification + Hydrogen</v>
      </c>
      <c r="C587" s="344" t="str">
        <f t="shared" si="35"/>
        <v>Fraction of Industrial Fuel Use Shifted to Other Fuels</v>
      </c>
      <c r="D587" s="9" t="s">
        <v>3204</v>
      </c>
      <c r="E587" s="53" t="s">
        <v>2800</v>
      </c>
      <c r="F587" s="188" t="s">
        <v>3166</v>
      </c>
      <c r="G587" s="53" t="s">
        <v>3224</v>
      </c>
      <c r="H587" s="54">
        <v>1366</v>
      </c>
      <c r="I587" s="53" t="s">
        <v>46</v>
      </c>
      <c r="J587" s="342" t="str">
        <f>IF(ISBLANK(INDEX('Policy Characteristics'!D:D,MATCH($C587,'Policy Characteristics'!$C:$C,0))),"",INDEX('Policy Characteristics'!D:D,MATCH($C587,'Policy Characteristics'!$C:$C,0)))</f>
        <v>Electrification + Hydrogen</v>
      </c>
      <c r="K587" s="340" t="str">
        <f>IF(ISBLANK(INDEX('Policy Characteristics'!E:E,MATCH($C587,'Policy Characteristics'!$C:$C,0))),"",INDEX('Policy Characteristics'!E:E,MATCH($C587,'Policy Characteristics'!$C:$C,0)))</f>
        <v>indst fuel type shifting</v>
      </c>
      <c r="L587" s="362">
        <f>IF(ISBLANK(INDEX('Policy Characteristics'!F:F,MATCH($C587,'Policy Characteristics'!$C:$C,0))),"",INDEX('Policy Characteristics'!F:F,MATCH($C587,'Policy Characteristics'!$C:$C,0)))</f>
        <v>0</v>
      </c>
      <c r="M587" s="362">
        <f>IF(ISBLANK(INDEX('Policy Characteristics'!G:G,MATCH($C587,'Policy Characteristics'!$C:$C,0))),"",INDEX('Policy Characteristics'!G:G,MATCH($C587,'Policy Characteristics'!$C:$C,0)))</f>
        <v>1</v>
      </c>
      <c r="N587" s="362">
        <f>IF(ISBLANK(INDEX('Policy Characteristics'!H:H,MATCH($C587,'Policy Characteristics'!$C:$C,0))),"",INDEX('Policy Characteristics'!H:H,MATCH($C587,'Policy Characteristics'!$C:$C,0)))</f>
        <v>0.01</v>
      </c>
      <c r="O587" s="340" t="str">
        <f>IF(ISBLANK(INDEX('Policy Characteristics'!I:I,MATCH($C587,'Policy Characteristics'!$C:$C,0))),"",INDEX('Policy Characteristics'!I:I,MATCH($C587,'Policy Characteristics'!$C:$C,0)))</f>
        <v>% of fuel shifted</v>
      </c>
      <c r="P587" s="340"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7" s="340" t="str">
        <f>IF(ISBLANK(INDEX('Policy Characteristics'!K:K,MATCH($C587,'Policy Characteristics'!$C:$C,0))),"",INDEX('Policy Characteristics'!K:K,MATCH($C587,'Policy Characteristics'!$C:$C,0)))</f>
        <v>industry-ag-main.html#fuel-switching</v>
      </c>
      <c r="R587" s="340" t="str">
        <f>IF(ISBLANK(INDEX('Policy Characteristics'!L:L,MATCH($C587,'Policy Characteristics'!$C:$C,0))),"",INDEX('Policy Characteristics'!L:L,MATCH($C587,'Policy Characteristics'!$C:$C,0)))</f>
        <v>industry-elec-and-hydrogen.html</v>
      </c>
    </row>
    <row r="588" spans="1:18" ht="45" x14ac:dyDescent="0.25">
      <c r="A588" s="340" t="str">
        <f>IF(ISBLANK(INDEX('Policy Characteristics'!A:A,MATCH($C588,'Policy Characteristics'!$C:$C,0))),"",INDEX('Policy Characteristics'!A:A,MATCH($C588,'Policy Characteristics'!$C:$C,0)))</f>
        <v>Industry</v>
      </c>
      <c r="B588" s="340" t="str">
        <f>IF(ISBLANK(INDEX('Policy Characteristics'!B:B,MATCH($C588,'Policy Characteristics'!$C:$C,0))),"",INDEX('Policy Characteristics'!B:B,MATCH($C588,'Policy Characteristics'!$C:$C,0)))</f>
        <v>Electrification + Hydrogen</v>
      </c>
      <c r="C588" s="344" t="str">
        <f t="shared" si="35"/>
        <v>Fraction of Industrial Fuel Use Shifted to Other Fuels</v>
      </c>
      <c r="D588" s="9" t="s">
        <v>3204</v>
      </c>
      <c r="E588" s="53" t="s">
        <v>2797</v>
      </c>
      <c r="F588" s="188" t="s">
        <v>3166</v>
      </c>
      <c r="G588" s="53" t="s">
        <v>3225</v>
      </c>
      <c r="H588" s="54">
        <v>1367</v>
      </c>
      <c r="I588" s="53" t="s">
        <v>45</v>
      </c>
      <c r="J588" s="342" t="str">
        <f>IF(ISBLANK(INDEX('Policy Characteristics'!D:D,MATCH($C588,'Policy Characteristics'!$C:$C,0))),"",INDEX('Policy Characteristics'!D:D,MATCH($C588,'Policy Characteristics'!$C:$C,0)))</f>
        <v>Electrification + Hydrogen</v>
      </c>
      <c r="K588" s="340" t="str">
        <f>IF(ISBLANK(INDEX('Policy Characteristics'!E:E,MATCH($C588,'Policy Characteristics'!$C:$C,0))),"",INDEX('Policy Characteristics'!E:E,MATCH($C588,'Policy Characteristics'!$C:$C,0)))</f>
        <v>indst fuel type shifting</v>
      </c>
      <c r="L588" s="362">
        <f>IF(ISBLANK(INDEX('Policy Characteristics'!F:F,MATCH($C588,'Policy Characteristics'!$C:$C,0))),"",INDEX('Policy Characteristics'!F:F,MATCH($C588,'Policy Characteristics'!$C:$C,0)))</f>
        <v>0</v>
      </c>
      <c r="M588" s="362">
        <f>IF(ISBLANK(INDEX('Policy Characteristics'!G:G,MATCH($C588,'Policy Characteristics'!$C:$C,0))),"",INDEX('Policy Characteristics'!G:G,MATCH($C588,'Policy Characteristics'!$C:$C,0)))</f>
        <v>1</v>
      </c>
      <c r="N588" s="362">
        <f>IF(ISBLANK(INDEX('Policy Characteristics'!H:H,MATCH($C588,'Policy Characteristics'!$C:$C,0))),"",INDEX('Policy Characteristics'!H:H,MATCH($C588,'Policy Characteristics'!$C:$C,0)))</f>
        <v>0.01</v>
      </c>
      <c r="O588" s="340" t="str">
        <f>IF(ISBLANK(INDEX('Policy Characteristics'!I:I,MATCH($C588,'Policy Characteristics'!$C:$C,0))),"",INDEX('Policy Characteristics'!I:I,MATCH($C588,'Policy Characteristics'!$C:$C,0)))</f>
        <v>% of fuel shifted</v>
      </c>
      <c r="P588" s="340"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8" s="340" t="str">
        <f>IF(ISBLANK(INDEX('Policy Characteristics'!K:K,MATCH($C588,'Policy Characteristics'!$C:$C,0))),"",INDEX('Policy Characteristics'!K:K,MATCH($C588,'Policy Characteristics'!$C:$C,0)))</f>
        <v>industry-ag-main.html#fuel-switching</v>
      </c>
      <c r="R588" s="340" t="str">
        <f>IF(ISBLANK(INDEX('Policy Characteristics'!L:L,MATCH($C588,'Policy Characteristics'!$C:$C,0))),"",INDEX('Policy Characteristics'!L:L,MATCH($C588,'Policy Characteristics'!$C:$C,0)))</f>
        <v>industry-elec-and-hydrogen.html</v>
      </c>
    </row>
    <row r="589" spans="1:18" ht="30" x14ac:dyDescent="0.25">
      <c r="A589" s="340" t="str">
        <f>IF(ISBLANK(INDEX('Policy Characteristics'!A:A,MATCH($C589,'Policy Characteristics'!$C:$C,0))),"",INDEX('Policy Characteristics'!A:A,MATCH($C589,'Policy Characteristics'!$C:$C,0)))</f>
        <v>Industry</v>
      </c>
      <c r="B589" s="340" t="str">
        <f>IF(ISBLANK(INDEX('Policy Characteristics'!B:B,MATCH($C589,'Policy Characteristics'!$C:$C,0))),"",INDEX('Policy Characteristics'!B:B,MATCH($C589,'Policy Characteristics'!$C:$C,0)))</f>
        <v>Electrification + Hydrogen</v>
      </c>
      <c r="C589" s="344" t="str">
        <f t="shared" si="35"/>
        <v>Fraction of Industrial Fuel Use Shifted to Other Fuels</v>
      </c>
      <c r="D589" s="9" t="s">
        <v>3205</v>
      </c>
      <c r="E589" s="53" t="s">
        <v>2444</v>
      </c>
      <c r="F589" s="188" t="s">
        <v>3167</v>
      </c>
      <c r="G589" s="53" t="s">
        <v>3216</v>
      </c>
      <c r="H589" s="54">
        <v>1368</v>
      </c>
      <c r="I589" s="53" t="s">
        <v>45</v>
      </c>
      <c r="J589" s="342" t="str">
        <f>IF(ISBLANK(INDEX('Policy Characteristics'!D:D,MATCH($C589,'Policy Characteristics'!$C:$C,0))),"",INDEX('Policy Characteristics'!D:D,MATCH($C589,'Policy Characteristics'!$C:$C,0)))</f>
        <v>Electrification + Hydrogen</v>
      </c>
      <c r="K589" s="340" t="str">
        <f>IF(ISBLANK(INDEX('Policy Characteristics'!E:E,MATCH($C589,'Policy Characteristics'!$C:$C,0))),"",INDEX('Policy Characteristics'!E:E,MATCH($C589,'Policy Characteristics'!$C:$C,0)))</f>
        <v>indst fuel type shifting</v>
      </c>
      <c r="L589" s="362">
        <f>IF(ISBLANK(INDEX('Policy Characteristics'!F:F,MATCH($C589,'Policy Characteristics'!$C:$C,0))),"",INDEX('Policy Characteristics'!F:F,MATCH($C589,'Policy Characteristics'!$C:$C,0)))</f>
        <v>0</v>
      </c>
      <c r="M589" s="362">
        <f>IF(ISBLANK(INDEX('Policy Characteristics'!G:G,MATCH($C589,'Policy Characteristics'!$C:$C,0))),"",INDEX('Policy Characteristics'!G:G,MATCH($C589,'Policy Characteristics'!$C:$C,0)))</f>
        <v>1</v>
      </c>
      <c r="N589" s="362">
        <f>IF(ISBLANK(INDEX('Policy Characteristics'!H:H,MATCH($C589,'Policy Characteristics'!$C:$C,0))),"",INDEX('Policy Characteristics'!H:H,MATCH($C589,'Policy Characteristics'!$C:$C,0)))</f>
        <v>0.01</v>
      </c>
      <c r="O589" s="340" t="str">
        <f>IF(ISBLANK(INDEX('Policy Characteristics'!I:I,MATCH($C589,'Policy Characteristics'!$C:$C,0))),"",INDEX('Policy Characteristics'!I:I,MATCH($C589,'Policy Characteristics'!$C:$C,0)))</f>
        <v>% of fuel shifted</v>
      </c>
      <c r="P589" s="340"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9" s="340" t="str">
        <f>IF(ISBLANK(INDEX('Policy Characteristics'!K:K,MATCH($C589,'Policy Characteristics'!$C:$C,0))),"",INDEX('Policy Characteristics'!K:K,MATCH($C589,'Policy Characteristics'!$C:$C,0)))</f>
        <v>industry-ag-main.html#fuel-switching</v>
      </c>
      <c r="R589" s="340" t="str">
        <f>IF(ISBLANK(INDEX('Policy Characteristics'!L:L,MATCH($C589,'Policy Characteristics'!$C:$C,0))),"",INDEX('Policy Characteristics'!L:L,MATCH($C589,'Policy Characteristics'!$C:$C,0)))</f>
        <v>industry-elec-and-hydrogen.html</v>
      </c>
    </row>
    <row r="590" spans="1:18" ht="30" x14ac:dyDescent="0.25">
      <c r="A590" s="340" t="str">
        <f>IF(ISBLANK(INDEX('Policy Characteristics'!A:A,MATCH($C590,'Policy Characteristics'!$C:$C,0))),"",INDEX('Policy Characteristics'!A:A,MATCH($C590,'Policy Characteristics'!$C:$C,0)))</f>
        <v>Industry</v>
      </c>
      <c r="B590" s="340" t="str">
        <f>IF(ISBLANK(INDEX('Policy Characteristics'!B:B,MATCH($C590,'Policy Characteristics'!$C:$C,0))),"",INDEX('Policy Characteristics'!B:B,MATCH($C590,'Policy Characteristics'!$C:$C,0)))</f>
        <v>Electrification + Hydrogen</v>
      </c>
      <c r="C590" s="344" t="str">
        <f t="shared" si="35"/>
        <v>Fraction of Industrial Fuel Use Shifted to Other Fuels</v>
      </c>
      <c r="D590" s="9" t="s">
        <v>3205</v>
      </c>
      <c r="E590" s="53" t="s">
        <v>2445</v>
      </c>
      <c r="F590" s="188" t="s">
        <v>3167</v>
      </c>
      <c r="G590" s="53" t="s">
        <v>3217</v>
      </c>
      <c r="H590" s="54">
        <v>1369</v>
      </c>
      <c r="I590" s="53" t="s">
        <v>46</v>
      </c>
      <c r="J590" s="342" t="str">
        <f>IF(ISBLANK(INDEX('Policy Characteristics'!D:D,MATCH($C590,'Policy Characteristics'!$C:$C,0))),"",INDEX('Policy Characteristics'!D:D,MATCH($C590,'Policy Characteristics'!$C:$C,0)))</f>
        <v>Electrification + Hydrogen</v>
      </c>
      <c r="K590" s="340" t="str">
        <f>IF(ISBLANK(INDEX('Policy Characteristics'!E:E,MATCH($C590,'Policy Characteristics'!$C:$C,0))),"",INDEX('Policy Characteristics'!E:E,MATCH($C590,'Policy Characteristics'!$C:$C,0)))</f>
        <v>indst fuel type shifting</v>
      </c>
      <c r="L590" s="362">
        <f>IF(ISBLANK(INDEX('Policy Characteristics'!F:F,MATCH($C590,'Policy Characteristics'!$C:$C,0))),"",INDEX('Policy Characteristics'!F:F,MATCH($C590,'Policy Characteristics'!$C:$C,0)))</f>
        <v>0</v>
      </c>
      <c r="M590" s="362">
        <f>IF(ISBLANK(INDEX('Policy Characteristics'!G:G,MATCH($C590,'Policy Characteristics'!$C:$C,0))),"",INDEX('Policy Characteristics'!G:G,MATCH($C590,'Policy Characteristics'!$C:$C,0)))</f>
        <v>1</v>
      </c>
      <c r="N590" s="362">
        <f>IF(ISBLANK(INDEX('Policy Characteristics'!H:H,MATCH($C590,'Policy Characteristics'!$C:$C,0))),"",INDEX('Policy Characteristics'!H:H,MATCH($C590,'Policy Characteristics'!$C:$C,0)))</f>
        <v>0.01</v>
      </c>
      <c r="O590" s="340" t="str">
        <f>IF(ISBLANK(INDEX('Policy Characteristics'!I:I,MATCH($C590,'Policy Characteristics'!$C:$C,0))),"",INDEX('Policy Characteristics'!I:I,MATCH($C590,'Policy Characteristics'!$C:$C,0)))</f>
        <v>% of fuel shifted</v>
      </c>
      <c r="P590" s="340"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0" s="340" t="str">
        <f>IF(ISBLANK(INDEX('Policy Characteristics'!K:K,MATCH($C590,'Policy Characteristics'!$C:$C,0))),"",INDEX('Policy Characteristics'!K:K,MATCH($C590,'Policy Characteristics'!$C:$C,0)))</f>
        <v>industry-ag-main.html#fuel-switching</v>
      </c>
      <c r="R590" s="340" t="str">
        <f>IF(ISBLANK(INDEX('Policy Characteristics'!L:L,MATCH($C590,'Policy Characteristics'!$C:$C,0))),"",INDEX('Policy Characteristics'!L:L,MATCH($C590,'Policy Characteristics'!$C:$C,0)))</f>
        <v>industry-elec-and-hydrogen.html</v>
      </c>
    </row>
    <row r="591" spans="1:18" ht="30" x14ac:dyDescent="0.25">
      <c r="A591" s="340" t="str">
        <f>IF(ISBLANK(INDEX('Policy Characteristics'!A:A,MATCH($C591,'Policy Characteristics'!$C:$C,0))),"",INDEX('Policy Characteristics'!A:A,MATCH($C591,'Policy Characteristics'!$C:$C,0)))</f>
        <v>Industry</v>
      </c>
      <c r="B591" s="340" t="str">
        <f>IF(ISBLANK(INDEX('Policy Characteristics'!B:B,MATCH($C591,'Policy Characteristics'!$C:$C,0))),"",INDEX('Policy Characteristics'!B:B,MATCH($C591,'Policy Characteristics'!$C:$C,0)))</f>
        <v>Electrification + Hydrogen</v>
      </c>
      <c r="C591" s="344" t="str">
        <f t="shared" si="35"/>
        <v>Fraction of Industrial Fuel Use Shifted to Other Fuels</v>
      </c>
      <c r="D591" s="9" t="s">
        <v>3205</v>
      </c>
      <c r="E591" s="53" t="s">
        <v>2446</v>
      </c>
      <c r="F591" s="188" t="s">
        <v>3167</v>
      </c>
      <c r="G591" s="53" t="s">
        <v>3218</v>
      </c>
      <c r="H591" s="54">
        <v>1370</v>
      </c>
      <c r="I591" s="53" t="s">
        <v>46</v>
      </c>
      <c r="J591" s="342" t="str">
        <f>IF(ISBLANK(INDEX('Policy Characteristics'!D:D,MATCH($C591,'Policy Characteristics'!$C:$C,0))),"",INDEX('Policy Characteristics'!D:D,MATCH($C591,'Policy Characteristics'!$C:$C,0)))</f>
        <v>Electrification + Hydrogen</v>
      </c>
      <c r="K591" s="340" t="str">
        <f>IF(ISBLANK(INDEX('Policy Characteristics'!E:E,MATCH($C591,'Policy Characteristics'!$C:$C,0))),"",INDEX('Policy Characteristics'!E:E,MATCH($C591,'Policy Characteristics'!$C:$C,0)))</f>
        <v>indst fuel type shifting</v>
      </c>
      <c r="L591" s="362">
        <f>IF(ISBLANK(INDEX('Policy Characteristics'!F:F,MATCH($C591,'Policy Characteristics'!$C:$C,0))),"",INDEX('Policy Characteristics'!F:F,MATCH($C591,'Policy Characteristics'!$C:$C,0)))</f>
        <v>0</v>
      </c>
      <c r="M591" s="362">
        <f>IF(ISBLANK(INDEX('Policy Characteristics'!G:G,MATCH($C591,'Policy Characteristics'!$C:$C,0))),"",INDEX('Policy Characteristics'!G:G,MATCH($C591,'Policy Characteristics'!$C:$C,0)))</f>
        <v>1</v>
      </c>
      <c r="N591" s="362">
        <f>IF(ISBLANK(INDEX('Policy Characteristics'!H:H,MATCH($C591,'Policy Characteristics'!$C:$C,0))),"",INDEX('Policy Characteristics'!H:H,MATCH($C591,'Policy Characteristics'!$C:$C,0)))</f>
        <v>0.01</v>
      </c>
      <c r="O591" s="340" t="str">
        <f>IF(ISBLANK(INDEX('Policy Characteristics'!I:I,MATCH($C591,'Policy Characteristics'!$C:$C,0))),"",INDEX('Policy Characteristics'!I:I,MATCH($C591,'Policy Characteristics'!$C:$C,0)))</f>
        <v>% of fuel shifted</v>
      </c>
      <c r="P591" s="340"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1" s="340" t="str">
        <f>IF(ISBLANK(INDEX('Policy Characteristics'!K:K,MATCH($C591,'Policy Characteristics'!$C:$C,0))),"",INDEX('Policy Characteristics'!K:K,MATCH($C591,'Policy Characteristics'!$C:$C,0)))</f>
        <v>industry-ag-main.html#fuel-switching</v>
      </c>
      <c r="R591" s="340" t="str">
        <f>IF(ISBLANK(INDEX('Policy Characteristics'!L:L,MATCH($C591,'Policy Characteristics'!$C:$C,0))),"",INDEX('Policy Characteristics'!L:L,MATCH($C591,'Policy Characteristics'!$C:$C,0)))</f>
        <v>industry-elec-and-hydrogen.html</v>
      </c>
    </row>
    <row r="592" spans="1:18" ht="30" x14ac:dyDescent="0.25">
      <c r="A592" s="340" t="str">
        <f>IF(ISBLANK(INDEX('Policy Characteristics'!A:A,MATCH($C592,'Policy Characteristics'!$C:$C,0))),"",INDEX('Policy Characteristics'!A:A,MATCH($C592,'Policy Characteristics'!$C:$C,0)))</f>
        <v>Industry</v>
      </c>
      <c r="B592" s="340" t="str">
        <f>IF(ISBLANK(INDEX('Policy Characteristics'!B:B,MATCH($C592,'Policy Characteristics'!$C:$C,0))),"",INDEX('Policy Characteristics'!B:B,MATCH($C592,'Policy Characteristics'!$C:$C,0)))</f>
        <v>Electrification + Hydrogen</v>
      </c>
      <c r="C592" s="344" t="str">
        <f t="shared" si="35"/>
        <v>Fraction of Industrial Fuel Use Shifted to Other Fuels</v>
      </c>
      <c r="D592" s="9" t="s">
        <v>3205</v>
      </c>
      <c r="E592" s="53" t="s">
        <v>2447</v>
      </c>
      <c r="F592" s="188" t="s">
        <v>3167</v>
      </c>
      <c r="G592" s="53" t="s">
        <v>3219</v>
      </c>
      <c r="H592" s="54">
        <v>1371</v>
      </c>
      <c r="I592" s="53" t="s">
        <v>46</v>
      </c>
      <c r="J592" s="342" t="str">
        <f>IF(ISBLANK(INDEX('Policy Characteristics'!D:D,MATCH($C592,'Policy Characteristics'!$C:$C,0))),"",INDEX('Policy Characteristics'!D:D,MATCH($C592,'Policy Characteristics'!$C:$C,0)))</f>
        <v>Electrification + Hydrogen</v>
      </c>
      <c r="K592" s="340" t="str">
        <f>IF(ISBLANK(INDEX('Policy Characteristics'!E:E,MATCH($C592,'Policy Characteristics'!$C:$C,0))),"",INDEX('Policy Characteristics'!E:E,MATCH($C592,'Policy Characteristics'!$C:$C,0)))</f>
        <v>indst fuel type shifting</v>
      </c>
      <c r="L592" s="362">
        <f>IF(ISBLANK(INDEX('Policy Characteristics'!F:F,MATCH($C592,'Policy Characteristics'!$C:$C,0))),"",INDEX('Policy Characteristics'!F:F,MATCH($C592,'Policy Characteristics'!$C:$C,0)))</f>
        <v>0</v>
      </c>
      <c r="M592" s="362">
        <f>IF(ISBLANK(INDEX('Policy Characteristics'!G:G,MATCH($C592,'Policy Characteristics'!$C:$C,0))),"",INDEX('Policy Characteristics'!G:G,MATCH($C592,'Policy Characteristics'!$C:$C,0)))</f>
        <v>1</v>
      </c>
      <c r="N592" s="362">
        <f>IF(ISBLANK(INDEX('Policy Characteristics'!H:H,MATCH($C592,'Policy Characteristics'!$C:$C,0))),"",INDEX('Policy Characteristics'!H:H,MATCH($C592,'Policy Characteristics'!$C:$C,0)))</f>
        <v>0.01</v>
      </c>
      <c r="O592" s="340" t="str">
        <f>IF(ISBLANK(INDEX('Policy Characteristics'!I:I,MATCH($C592,'Policy Characteristics'!$C:$C,0))),"",INDEX('Policy Characteristics'!I:I,MATCH($C592,'Policy Characteristics'!$C:$C,0)))</f>
        <v>% of fuel shifted</v>
      </c>
      <c r="P592" s="340"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2" s="340" t="str">
        <f>IF(ISBLANK(INDEX('Policy Characteristics'!K:K,MATCH($C592,'Policy Characteristics'!$C:$C,0))),"",INDEX('Policy Characteristics'!K:K,MATCH($C592,'Policy Characteristics'!$C:$C,0)))</f>
        <v>industry-ag-main.html#fuel-switching</v>
      </c>
      <c r="R592" s="340" t="str">
        <f>IF(ISBLANK(INDEX('Policy Characteristics'!L:L,MATCH($C592,'Policy Characteristics'!$C:$C,0))),"",INDEX('Policy Characteristics'!L:L,MATCH($C592,'Policy Characteristics'!$C:$C,0)))</f>
        <v>industry-elec-and-hydrogen.html</v>
      </c>
    </row>
    <row r="593" spans="1:18" ht="30" x14ac:dyDescent="0.25">
      <c r="A593" s="340" t="str">
        <f>IF(ISBLANK(INDEX('Policy Characteristics'!A:A,MATCH($C593,'Policy Characteristics'!$C:$C,0))),"",INDEX('Policy Characteristics'!A:A,MATCH($C593,'Policy Characteristics'!$C:$C,0)))</f>
        <v>Industry</v>
      </c>
      <c r="B593" s="340" t="str">
        <f>IF(ISBLANK(INDEX('Policy Characteristics'!B:B,MATCH($C593,'Policy Characteristics'!$C:$C,0))),"",INDEX('Policy Characteristics'!B:B,MATCH($C593,'Policy Characteristics'!$C:$C,0)))</f>
        <v>Electrification + Hydrogen</v>
      </c>
      <c r="C593" s="344" t="str">
        <f t="shared" si="35"/>
        <v>Fraction of Industrial Fuel Use Shifted to Other Fuels</v>
      </c>
      <c r="D593" s="9" t="s">
        <v>3205</v>
      </c>
      <c r="E593" s="53" t="s">
        <v>2448</v>
      </c>
      <c r="F593" s="188" t="s">
        <v>3167</v>
      </c>
      <c r="G593" s="53" t="s">
        <v>3220</v>
      </c>
      <c r="H593" s="54">
        <v>1372</v>
      </c>
      <c r="I593" s="53" t="s">
        <v>46</v>
      </c>
      <c r="J593" s="342" t="str">
        <f>IF(ISBLANK(INDEX('Policy Characteristics'!D:D,MATCH($C593,'Policy Characteristics'!$C:$C,0))),"",INDEX('Policy Characteristics'!D:D,MATCH($C593,'Policy Characteristics'!$C:$C,0)))</f>
        <v>Electrification + Hydrogen</v>
      </c>
      <c r="K593" s="340" t="str">
        <f>IF(ISBLANK(INDEX('Policy Characteristics'!E:E,MATCH($C593,'Policy Characteristics'!$C:$C,0))),"",INDEX('Policy Characteristics'!E:E,MATCH($C593,'Policy Characteristics'!$C:$C,0)))</f>
        <v>indst fuel type shifting</v>
      </c>
      <c r="L593" s="362">
        <f>IF(ISBLANK(INDEX('Policy Characteristics'!F:F,MATCH($C593,'Policy Characteristics'!$C:$C,0))),"",INDEX('Policy Characteristics'!F:F,MATCH($C593,'Policy Characteristics'!$C:$C,0)))</f>
        <v>0</v>
      </c>
      <c r="M593" s="362">
        <f>IF(ISBLANK(INDEX('Policy Characteristics'!G:G,MATCH($C593,'Policy Characteristics'!$C:$C,0))),"",INDEX('Policy Characteristics'!G:G,MATCH($C593,'Policy Characteristics'!$C:$C,0)))</f>
        <v>1</v>
      </c>
      <c r="N593" s="362">
        <f>IF(ISBLANK(INDEX('Policy Characteristics'!H:H,MATCH($C593,'Policy Characteristics'!$C:$C,0))),"",INDEX('Policy Characteristics'!H:H,MATCH($C593,'Policy Characteristics'!$C:$C,0)))</f>
        <v>0.01</v>
      </c>
      <c r="O593" s="340" t="str">
        <f>IF(ISBLANK(INDEX('Policy Characteristics'!I:I,MATCH($C593,'Policy Characteristics'!$C:$C,0))),"",INDEX('Policy Characteristics'!I:I,MATCH($C593,'Policy Characteristics'!$C:$C,0)))</f>
        <v>% of fuel shifted</v>
      </c>
      <c r="P593" s="340"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3" s="340" t="str">
        <f>IF(ISBLANK(INDEX('Policy Characteristics'!K:K,MATCH($C593,'Policy Characteristics'!$C:$C,0))),"",INDEX('Policy Characteristics'!K:K,MATCH($C593,'Policy Characteristics'!$C:$C,0)))</f>
        <v>industry-ag-main.html#fuel-switching</v>
      </c>
      <c r="R593" s="340" t="str">
        <f>IF(ISBLANK(INDEX('Policy Characteristics'!L:L,MATCH($C593,'Policy Characteristics'!$C:$C,0))),"",INDEX('Policy Characteristics'!L:L,MATCH($C593,'Policy Characteristics'!$C:$C,0)))</f>
        <v>industry-elec-and-hydrogen.html</v>
      </c>
    </row>
    <row r="594" spans="1:18" ht="30" x14ac:dyDescent="0.25">
      <c r="A594" s="340" t="str">
        <f>IF(ISBLANK(INDEX('Policy Characteristics'!A:A,MATCH($C594,'Policy Characteristics'!$C:$C,0))),"",INDEX('Policy Characteristics'!A:A,MATCH($C594,'Policy Characteristics'!$C:$C,0)))</f>
        <v>Industry</v>
      </c>
      <c r="B594" s="340" t="str">
        <f>IF(ISBLANK(INDEX('Policy Characteristics'!B:B,MATCH($C594,'Policy Characteristics'!$C:$C,0))),"",INDEX('Policy Characteristics'!B:B,MATCH($C594,'Policy Characteristics'!$C:$C,0)))</f>
        <v>Electrification + Hydrogen</v>
      </c>
      <c r="C594" s="344" t="str">
        <f t="shared" si="35"/>
        <v>Fraction of Industrial Fuel Use Shifted to Other Fuels</v>
      </c>
      <c r="D594" s="9" t="s">
        <v>3205</v>
      </c>
      <c r="E594" s="53" t="s">
        <v>2449</v>
      </c>
      <c r="F594" s="188" t="s">
        <v>3167</v>
      </c>
      <c r="G594" s="53" t="s">
        <v>3221</v>
      </c>
      <c r="H594" s="54">
        <v>1373</v>
      </c>
      <c r="I594" s="53" t="s">
        <v>46</v>
      </c>
      <c r="J594" s="342" t="str">
        <f>IF(ISBLANK(INDEX('Policy Characteristics'!D:D,MATCH($C594,'Policy Characteristics'!$C:$C,0))),"",INDEX('Policy Characteristics'!D:D,MATCH($C594,'Policy Characteristics'!$C:$C,0)))</f>
        <v>Electrification + Hydrogen</v>
      </c>
      <c r="K594" s="340" t="str">
        <f>IF(ISBLANK(INDEX('Policy Characteristics'!E:E,MATCH($C594,'Policy Characteristics'!$C:$C,0))),"",INDEX('Policy Characteristics'!E:E,MATCH($C594,'Policy Characteristics'!$C:$C,0)))</f>
        <v>indst fuel type shifting</v>
      </c>
      <c r="L594" s="362">
        <f>IF(ISBLANK(INDEX('Policy Characteristics'!F:F,MATCH($C594,'Policy Characteristics'!$C:$C,0))),"",INDEX('Policy Characteristics'!F:F,MATCH($C594,'Policy Characteristics'!$C:$C,0)))</f>
        <v>0</v>
      </c>
      <c r="M594" s="362">
        <f>IF(ISBLANK(INDEX('Policy Characteristics'!G:G,MATCH($C594,'Policy Characteristics'!$C:$C,0))),"",INDEX('Policy Characteristics'!G:G,MATCH($C594,'Policy Characteristics'!$C:$C,0)))</f>
        <v>1</v>
      </c>
      <c r="N594" s="362">
        <f>IF(ISBLANK(INDEX('Policy Characteristics'!H:H,MATCH($C594,'Policy Characteristics'!$C:$C,0))),"",INDEX('Policy Characteristics'!H:H,MATCH($C594,'Policy Characteristics'!$C:$C,0)))</f>
        <v>0.01</v>
      </c>
      <c r="O594" s="340" t="str">
        <f>IF(ISBLANK(INDEX('Policy Characteristics'!I:I,MATCH($C594,'Policy Characteristics'!$C:$C,0))),"",INDEX('Policy Characteristics'!I:I,MATCH($C594,'Policy Characteristics'!$C:$C,0)))</f>
        <v>% of fuel shifted</v>
      </c>
      <c r="P594" s="340"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4" s="340" t="str">
        <f>IF(ISBLANK(INDEX('Policy Characteristics'!K:K,MATCH($C594,'Policy Characteristics'!$C:$C,0))),"",INDEX('Policy Characteristics'!K:K,MATCH($C594,'Policy Characteristics'!$C:$C,0)))</f>
        <v>industry-ag-main.html#fuel-switching</v>
      </c>
      <c r="R594" s="340" t="str">
        <f>IF(ISBLANK(INDEX('Policy Characteristics'!L:L,MATCH($C594,'Policy Characteristics'!$C:$C,0))),"",INDEX('Policy Characteristics'!L:L,MATCH($C594,'Policy Characteristics'!$C:$C,0)))</f>
        <v>industry-elec-and-hydrogen.html</v>
      </c>
    </row>
    <row r="595" spans="1:18" ht="30" x14ac:dyDescent="0.25">
      <c r="A595" s="340" t="str">
        <f>IF(ISBLANK(INDEX('Policy Characteristics'!A:A,MATCH($C595,'Policy Characteristics'!$C:$C,0))),"",INDEX('Policy Characteristics'!A:A,MATCH($C595,'Policy Characteristics'!$C:$C,0)))</f>
        <v>Industry</v>
      </c>
      <c r="B595" s="340" t="str">
        <f>IF(ISBLANK(INDEX('Policy Characteristics'!B:B,MATCH($C595,'Policy Characteristics'!$C:$C,0))),"",INDEX('Policy Characteristics'!B:B,MATCH($C595,'Policy Characteristics'!$C:$C,0)))</f>
        <v>Electrification + Hydrogen</v>
      </c>
      <c r="C595" s="344" t="str">
        <f t="shared" si="35"/>
        <v>Fraction of Industrial Fuel Use Shifted to Other Fuels</v>
      </c>
      <c r="D595" s="9" t="s">
        <v>3205</v>
      </c>
      <c r="E595" s="53" t="s">
        <v>2798</v>
      </c>
      <c r="F595" s="188" t="s">
        <v>3167</v>
      </c>
      <c r="G595" s="53" t="s">
        <v>3222</v>
      </c>
      <c r="H595" s="54">
        <v>1374</v>
      </c>
      <c r="I595" s="53" t="s">
        <v>46</v>
      </c>
      <c r="J595" s="342" t="str">
        <f>IF(ISBLANK(INDEX('Policy Characteristics'!D:D,MATCH($C595,'Policy Characteristics'!$C:$C,0))),"",INDEX('Policy Characteristics'!D:D,MATCH($C595,'Policy Characteristics'!$C:$C,0)))</f>
        <v>Electrification + Hydrogen</v>
      </c>
      <c r="K595" s="340" t="str">
        <f>IF(ISBLANK(INDEX('Policy Characteristics'!E:E,MATCH($C595,'Policy Characteristics'!$C:$C,0))),"",INDEX('Policy Characteristics'!E:E,MATCH($C595,'Policy Characteristics'!$C:$C,0)))</f>
        <v>indst fuel type shifting</v>
      </c>
      <c r="L595" s="362">
        <f>IF(ISBLANK(INDEX('Policy Characteristics'!F:F,MATCH($C595,'Policy Characteristics'!$C:$C,0))),"",INDEX('Policy Characteristics'!F:F,MATCH($C595,'Policy Characteristics'!$C:$C,0)))</f>
        <v>0</v>
      </c>
      <c r="M595" s="362">
        <f>IF(ISBLANK(INDEX('Policy Characteristics'!G:G,MATCH($C595,'Policy Characteristics'!$C:$C,0))),"",INDEX('Policy Characteristics'!G:G,MATCH($C595,'Policy Characteristics'!$C:$C,0)))</f>
        <v>1</v>
      </c>
      <c r="N595" s="362">
        <f>IF(ISBLANK(INDEX('Policy Characteristics'!H:H,MATCH($C595,'Policy Characteristics'!$C:$C,0))),"",INDEX('Policy Characteristics'!H:H,MATCH($C595,'Policy Characteristics'!$C:$C,0)))</f>
        <v>0.01</v>
      </c>
      <c r="O595" s="340" t="str">
        <f>IF(ISBLANK(INDEX('Policy Characteristics'!I:I,MATCH($C595,'Policy Characteristics'!$C:$C,0))),"",INDEX('Policy Characteristics'!I:I,MATCH($C595,'Policy Characteristics'!$C:$C,0)))</f>
        <v>% of fuel shifted</v>
      </c>
      <c r="P595" s="340"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5" s="340" t="str">
        <f>IF(ISBLANK(INDEX('Policy Characteristics'!K:K,MATCH($C595,'Policy Characteristics'!$C:$C,0))),"",INDEX('Policy Characteristics'!K:K,MATCH($C595,'Policy Characteristics'!$C:$C,0)))</f>
        <v>industry-ag-main.html#fuel-switching</v>
      </c>
      <c r="R595" s="340" t="str">
        <f>IF(ISBLANK(INDEX('Policy Characteristics'!L:L,MATCH($C595,'Policy Characteristics'!$C:$C,0))),"",INDEX('Policy Characteristics'!L:L,MATCH($C595,'Policy Characteristics'!$C:$C,0)))</f>
        <v>industry-elec-and-hydrogen.html</v>
      </c>
    </row>
    <row r="596" spans="1:18" ht="30" x14ac:dyDescent="0.25">
      <c r="A596" s="340" t="str">
        <f>IF(ISBLANK(INDEX('Policy Characteristics'!A:A,MATCH($C596,'Policy Characteristics'!$C:$C,0))),"",INDEX('Policy Characteristics'!A:A,MATCH($C596,'Policy Characteristics'!$C:$C,0)))</f>
        <v>Industry</v>
      </c>
      <c r="B596" s="340" t="str">
        <f>IF(ISBLANK(INDEX('Policy Characteristics'!B:B,MATCH($C596,'Policy Characteristics'!$C:$C,0))),"",INDEX('Policy Characteristics'!B:B,MATCH($C596,'Policy Characteristics'!$C:$C,0)))</f>
        <v>Electrification + Hydrogen</v>
      </c>
      <c r="C596" s="344" t="str">
        <f t="shared" si="35"/>
        <v>Fraction of Industrial Fuel Use Shifted to Other Fuels</v>
      </c>
      <c r="D596" s="9" t="s">
        <v>3205</v>
      </c>
      <c r="E596" s="53" t="s">
        <v>2799</v>
      </c>
      <c r="F596" s="188" t="s">
        <v>3167</v>
      </c>
      <c r="G596" s="53" t="s">
        <v>3223</v>
      </c>
      <c r="H596" s="54">
        <v>1375</v>
      </c>
      <c r="I596" s="53" t="s">
        <v>46</v>
      </c>
      <c r="J596" s="342" t="str">
        <f>IF(ISBLANK(INDEX('Policy Characteristics'!D:D,MATCH($C596,'Policy Characteristics'!$C:$C,0))),"",INDEX('Policy Characteristics'!D:D,MATCH($C596,'Policy Characteristics'!$C:$C,0)))</f>
        <v>Electrification + Hydrogen</v>
      </c>
      <c r="K596" s="340" t="str">
        <f>IF(ISBLANK(INDEX('Policy Characteristics'!E:E,MATCH($C596,'Policy Characteristics'!$C:$C,0))),"",INDEX('Policy Characteristics'!E:E,MATCH($C596,'Policy Characteristics'!$C:$C,0)))</f>
        <v>indst fuel type shifting</v>
      </c>
      <c r="L596" s="362">
        <f>IF(ISBLANK(INDEX('Policy Characteristics'!F:F,MATCH($C596,'Policy Characteristics'!$C:$C,0))),"",INDEX('Policy Characteristics'!F:F,MATCH($C596,'Policy Characteristics'!$C:$C,0)))</f>
        <v>0</v>
      </c>
      <c r="M596" s="362">
        <f>IF(ISBLANK(INDEX('Policy Characteristics'!G:G,MATCH($C596,'Policy Characteristics'!$C:$C,0))),"",INDEX('Policy Characteristics'!G:G,MATCH($C596,'Policy Characteristics'!$C:$C,0)))</f>
        <v>1</v>
      </c>
      <c r="N596" s="362">
        <f>IF(ISBLANK(INDEX('Policy Characteristics'!H:H,MATCH($C596,'Policy Characteristics'!$C:$C,0))),"",INDEX('Policy Characteristics'!H:H,MATCH($C596,'Policy Characteristics'!$C:$C,0)))</f>
        <v>0.01</v>
      </c>
      <c r="O596" s="340" t="str">
        <f>IF(ISBLANK(INDEX('Policy Characteristics'!I:I,MATCH($C596,'Policy Characteristics'!$C:$C,0))),"",INDEX('Policy Characteristics'!I:I,MATCH($C596,'Policy Characteristics'!$C:$C,0)))</f>
        <v>% of fuel shifted</v>
      </c>
      <c r="P596" s="340"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6" s="340" t="str">
        <f>IF(ISBLANK(INDEX('Policy Characteristics'!K:K,MATCH($C596,'Policy Characteristics'!$C:$C,0))),"",INDEX('Policy Characteristics'!K:K,MATCH($C596,'Policy Characteristics'!$C:$C,0)))</f>
        <v>industry-ag-main.html#fuel-switching</v>
      </c>
      <c r="R596" s="340" t="str">
        <f>IF(ISBLANK(INDEX('Policy Characteristics'!L:L,MATCH($C596,'Policy Characteristics'!$C:$C,0))),"",INDEX('Policy Characteristics'!L:L,MATCH($C596,'Policy Characteristics'!$C:$C,0)))</f>
        <v>industry-elec-and-hydrogen.html</v>
      </c>
    </row>
    <row r="597" spans="1:18" ht="30" x14ac:dyDescent="0.25">
      <c r="A597" s="340" t="str">
        <f>IF(ISBLANK(INDEX('Policy Characteristics'!A:A,MATCH($C597,'Policy Characteristics'!$C:$C,0))),"",INDEX('Policy Characteristics'!A:A,MATCH($C597,'Policy Characteristics'!$C:$C,0)))</f>
        <v>Industry</v>
      </c>
      <c r="B597" s="340" t="str">
        <f>IF(ISBLANK(INDEX('Policy Characteristics'!B:B,MATCH($C597,'Policy Characteristics'!$C:$C,0))),"",INDEX('Policy Characteristics'!B:B,MATCH($C597,'Policy Characteristics'!$C:$C,0)))</f>
        <v>Electrification + Hydrogen</v>
      </c>
      <c r="C597" s="344" t="str">
        <f t="shared" si="35"/>
        <v>Fraction of Industrial Fuel Use Shifted to Other Fuels</v>
      </c>
      <c r="D597" s="9" t="s">
        <v>3205</v>
      </c>
      <c r="E597" s="53" t="s">
        <v>2800</v>
      </c>
      <c r="F597" s="188" t="s">
        <v>3167</v>
      </c>
      <c r="G597" s="53" t="s">
        <v>3224</v>
      </c>
      <c r="H597" s="54">
        <v>1376</v>
      </c>
      <c r="I597" s="53" t="s">
        <v>46</v>
      </c>
      <c r="J597" s="342" t="str">
        <f>IF(ISBLANK(INDEX('Policy Characteristics'!D:D,MATCH($C597,'Policy Characteristics'!$C:$C,0))),"",INDEX('Policy Characteristics'!D:D,MATCH($C597,'Policy Characteristics'!$C:$C,0)))</f>
        <v>Electrification + Hydrogen</v>
      </c>
      <c r="K597" s="340" t="str">
        <f>IF(ISBLANK(INDEX('Policy Characteristics'!E:E,MATCH($C597,'Policy Characteristics'!$C:$C,0))),"",INDEX('Policy Characteristics'!E:E,MATCH($C597,'Policy Characteristics'!$C:$C,0)))</f>
        <v>indst fuel type shifting</v>
      </c>
      <c r="L597" s="362">
        <f>IF(ISBLANK(INDEX('Policy Characteristics'!F:F,MATCH($C597,'Policy Characteristics'!$C:$C,0))),"",INDEX('Policy Characteristics'!F:F,MATCH($C597,'Policy Characteristics'!$C:$C,0)))</f>
        <v>0</v>
      </c>
      <c r="M597" s="362">
        <f>IF(ISBLANK(INDEX('Policy Characteristics'!G:G,MATCH($C597,'Policy Characteristics'!$C:$C,0))),"",INDEX('Policy Characteristics'!G:G,MATCH($C597,'Policy Characteristics'!$C:$C,0)))</f>
        <v>1</v>
      </c>
      <c r="N597" s="362">
        <f>IF(ISBLANK(INDEX('Policy Characteristics'!H:H,MATCH($C597,'Policy Characteristics'!$C:$C,0))),"",INDEX('Policy Characteristics'!H:H,MATCH($C597,'Policy Characteristics'!$C:$C,0)))</f>
        <v>0.01</v>
      </c>
      <c r="O597" s="340" t="str">
        <f>IF(ISBLANK(INDEX('Policy Characteristics'!I:I,MATCH($C597,'Policy Characteristics'!$C:$C,0))),"",INDEX('Policy Characteristics'!I:I,MATCH($C597,'Policy Characteristics'!$C:$C,0)))</f>
        <v>% of fuel shifted</v>
      </c>
      <c r="P597" s="340"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7" s="340" t="str">
        <f>IF(ISBLANK(INDEX('Policy Characteristics'!K:K,MATCH($C597,'Policy Characteristics'!$C:$C,0))),"",INDEX('Policy Characteristics'!K:K,MATCH($C597,'Policy Characteristics'!$C:$C,0)))</f>
        <v>industry-ag-main.html#fuel-switching</v>
      </c>
      <c r="R597" s="340" t="str">
        <f>IF(ISBLANK(INDEX('Policy Characteristics'!L:L,MATCH($C597,'Policy Characteristics'!$C:$C,0))),"",INDEX('Policy Characteristics'!L:L,MATCH($C597,'Policy Characteristics'!$C:$C,0)))</f>
        <v>industry-elec-and-hydrogen.html</v>
      </c>
    </row>
    <row r="598" spans="1:18" ht="30" x14ac:dyDescent="0.25">
      <c r="A598" s="340" t="str">
        <f>IF(ISBLANK(INDEX('Policy Characteristics'!A:A,MATCH($C598,'Policy Characteristics'!$C:$C,0))),"",INDEX('Policy Characteristics'!A:A,MATCH($C598,'Policy Characteristics'!$C:$C,0)))</f>
        <v>Industry</v>
      </c>
      <c r="B598" s="340" t="str">
        <f>IF(ISBLANK(INDEX('Policy Characteristics'!B:B,MATCH($C598,'Policy Characteristics'!$C:$C,0))),"",INDEX('Policy Characteristics'!B:B,MATCH($C598,'Policy Characteristics'!$C:$C,0)))</f>
        <v>Electrification + Hydrogen</v>
      </c>
      <c r="C598" s="344" t="str">
        <f t="shared" si="35"/>
        <v>Fraction of Industrial Fuel Use Shifted to Other Fuels</v>
      </c>
      <c r="D598" s="9" t="s">
        <v>3205</v>
      </c>
      <c r="E598" s="53" t="s">
        <v>2797</v>
      </c>
      <c r="F598" s="188" t="s">
        <v>3167</v>
      </c>
      <c r="G598" s="53" t="s">
        <v>3225</v>
      </c>
      <c r="H598" s="54">
        <v>1377</v>
      </c>
      <c r="I598" s="53" t="s">
        <v>45</v>
      </c>
      <c r="J598" s="342" t="str">
        <f>IF(ISBLANK(INDEX('Policy Characteristics'!D:D,MATCH($C598,'Policy Characteristics'!$C:$C,0))),"",INDEX('Policy Characteristics'!D:D,MATCH($C598,'Policy Characteristics'!$C:$C,0)))</f>
        <v>Electrification + Hydrogen</v>
      </c>
      <c r="K598" s="340" t="str">
        <f>IF(ISBLANK(INDEX('Policy Characteristics'!E:E,MATCH($C598,'Policy Characteristics'!$C:$C,0))),"",INDEX('Policy Characteristics'!E:E,MATCH($C598,'Policy Characteristics'!$C:$C,0)))</f>
        <v>indst fuel type shifting</v>
      </c>
      <c r="L598" s="362">
        <f>IF(ISBLANK(INDEX('Policy Characteristics'!F:F,MATCH($C598,'Policy Characteristics'!$C:$C,0))),"",INDEX('Policy Characteristics'!F:F,MATCH($C598,'Policy Characteristics'!$C:$C,0)))</f>
        <v>0</v>
      </c>
      <c r="M598" s="362">
        <f>IF(ISBLANK(INDEX('Policy Characteristics'!G:G,MATCH($C598,'Policy Characteristics'!$C:$C,0))),"",INDEX('Policy Characteristics'!G:G,MATCH($C598,'Policy Characteristics'!$C:$C,0)))</f>
        <v>1</v>
      </c>
      <c r="N598" s="362">
        <f>IF(ISBLANK(INDEX('Policy Characteristics'!H:H,MATCH($C598,'Policy Characteristics'!$C:$C,0))),"",INDEX('Policy Characteristics'!H:H,MATCH($C598,'Policy Characteristics'!$C:$C,0)))</f>
        <v>0.01</v>
      </c>
      <c r="O598" s="340" t="str">
        <f>IF(ISBLANK(INDEX('Policy Characteristics'!I:I,MATCH($C598,'Policy Characteristics'!$C:$C,0))),"",INDEX('Policy Characteristics'!I:I,MATCH($C598,'Policy Characteristics'!$C:$C,0)))</f>
        <v>% of fuel shifted</v>
      </c>
      <c r="P598" s="340"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8" s="340" t="str">
        <f>IF(ISBLANK(INDEX('Policy Characteristics'!K:K,MATCH($C598,'Policy Characteristics'!$C:$C,0))),"",INDEX('Policy Characteristics'!K:K,MATCH($C598,'Policy Characteristics'!$C:$C,0)))</f>
        <v>industry-ag-main.html#fuel-switching</v>
      </c>
      <c r="R598" s="340" t="str">
        <f>IF(ISBLANK(INDEX('Policy Characteristics'!L:L,MATCH($C598,'Policy Characteristics'!$C:$C,0))),"",INDEX('Policy Characteristics'!L:L,MATCH($C598,'Policy Characteristics'!$C:$C,0)))</f>
        <v>industry-elec-and-hydrogen.html</v>
      </c>
    </row>
    <row r="599" spans="1:18" ht="45" x14ac:dyDescent="0.25">
      <c r="A599" s="340" t="str">
        <f>IF(ISBLANK(INDEX('Policy Characteristics'!A:A,MATCH($C599,'Policy Characteristics'!$C:$C,0))),"",INDEX('Policy Characteristics'!A:A,MATCH($C599,'Policy Characteristics'!$C:$C,0)))</f>
        <v>Industry</v>
      </c>
      <c r="B599" s="340" t="str">
        <f>IF(ISBLANK(INDEX('Policy Characteristics'!B:B,MATCH($C599,'Policy Characteristics'!$C:$C,0))),"",INDEX('Policy Characteristics'!B:B,MATCH($C599,'Policy Characteristics'!$C:$C,0)))</f>
        <v>Electrification + Hydrogen</v>
      </c>
      <c r="C599" s="344" t="str">
        <f t="shared" si="35"/>
        <v>Fraction of Industrial Fuel Use Shifted to Other Fuels</v>
      </c>
      <c r="D599" s="9" t="s">
        <v>3206</v>
      </c>
      <c r="E599" s="53" t="s">
        <v>2444</v>
      </c>
      <c r="F599" s="188" t="s">
        <v>3168</v>
      </c>
      <c r="G599" s="53" t="s">
        <v>3216</v>
      </c>
      <c r="H599" s="54">
        <v>1378</v>
      </c>
      <c r="I599" s="53" t="s">
        <v>45</v>
      </c>
      <c r="J599" s="342" t="str">
        <f>IF(ISBLANK(INDEX('Policy Characteristics'!D:D,MATCH($C599,'Policy Characteristics'!$C:$C,0))),"",INDEX('Policy Characteristics'!D:D,MATCH($C599,'Policy Characteristics'!$C:$C,0)))</f>
        <v>Electrification + Hydrogen</v>
      </c>
      <c r="K599" s="340" t="str">
        <f>IF(ISBLANK(INDEX('Policy Characteristics'!E:E,MATCH($C599,'Policy Characteristics'!$C:$C,0))),"",INDEX('Policy Characteristics'!E:E,MATCH($C599,'Policy Characteristics'!$C:$C,0)))</f>
        <v>indst fuel type shifting</v>
      </c>
      <c r="L599" s="362">
        <f>IF(ISBLANK(INDEX('Policy Characteristics'!F:F,MATCH($C599,'Policy Characteristics'!$C:$C,0))),"",INDEX('Policy Characteristics'!F:F,MATCH($C599,'Policy Characteristics'!$C:$C,0)))</f>
        <v>0</v>
      </c>
      <c r="M599" s="362">
        <f>IF(ISBLANK(INDEX('Policy Characteristics'!G:G,MATCH($C599,'Policy Characteristics'!$C:$C,0))),"",INDEX('Policy Characteristics'!G:G,MATCH($C599,'Policy Characteristics'!$C:$C,0)))</f>
        <v>1</v>
      </c>
      <c r="N599" s="362">
        <f>IF(ISBLANK(INDEX('Policy Characteristics'!H:H,MATCH($C599,'Policy Characteristics'!$C:$C,0))),"",INDEX('Policy Characteristics'!H:H,MATCH($C599,'Policy Characteristics'!$C:$C,0)))</f>
        <v>0.01</v>
      </c>
      <c r="O599" s="340" t="str">
        <f>IF(ISBLANK(INDEX('Policy Characteristics'!I:I,MATCH($C599,'Policy Characteristics'!$C:$C,0))),"",INDEX('Policy Characteristics'!I:I,MATCH($C599,'Policy Characteristics'!$C:$C,0)))</f>
        <v>% of fuel shifted</v>
      </c>
      <c r="P599" s="340"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9" s="340" t="str">
        <f>IF(ISBLANK(INDEX('Policy Characteristics'!K:K,MATCH($C599,'Policy Characteristics'!$C:$C,0))),"",INDEX('Policy Characteristics'!K:K,MATCH($C599,'Policy Characteristics'!$C:$C,0)))</f>
        <v>industry-ag-main.html#fuel-switching</v>
      </c>
      <c r="R599" s="340" t="str">
        <f>IF(ISBLANK(INDEX('Policy Characteristics'!L:L,MATCH($C599,'Policy Characteristics'!$C:$C,0))),"",INDEX('Policy Characteristics'!L:L,MATCH($C599,'Policy Characteristics'!$C:$C,0)))</f>
        <v>industry-elec-and-hydrogen.html</v>
      </c>
    </row>
    <row r="600" spans="1:18" ht="45" x14ac:dyDescent="0.25">
      <c r="A600" s="340" t="str">
        <f>IF(ISBLANK(INDEX('Policy Characteristics'!A:A,MATCH($C600,'Policy Characteristics'!$C:$C,0))),"",INDEX('Policy Characteristics'!A:A,MATCH($C600,'Policy Characteristics'!$C:$C,0)))</f>
        <v>Industry</v>
      </c>
      <c r="B600" s="340" t="str">
        <f>IF(ISBLANK(INDEX('Policy Characteristics'!B:B,MATCH($C600,'Policy Characteristics'!$C:$C,0))),"",INDEX('Policy Characteristics'!B:B,MATCH($C600,'Policy Characteristics'!$C:$C,0)))</f>
        <v>Electrification + Hydrogen</v>
      </c>
      <c r="C600" s="344" t="str">
        <f t="shared" si="35"/>
        <v>Fraction of Industrial Fuel Use Shifted to Other Fuels</v>
      </c>
      <c r="D600" s="9" t="s">
        <v>3206</v>
      </c>
      <c r="E600" s="53" t="s">
        <v>2445</v>
      </c>
      <c r="F600" s="188" t="s">
        <v>3168</v>
      </c>
      <c r="G600" s="53" t="s">
        <v>3217</v>
      </c>
      <c r="H600" s="54">
        <v>1379</v>
      </c>
      <c r="I600" s="53" t="s">
        <v>46</v>
      </c>
      <c r="J600" s="342" t="str">
        <f>IF(ISBLANK(INDEX('Policy Characteristics'!D:D,MATCH($C600,'Policy Characteristics'!$C:$C,0))),"",INDEX('Policy Characteristics'!D:D,MATCH($C600,'Policy Characteristics'!$C:$C,0)))</f>
        <v>Electrification + Hydrogen</v>
      </c>
      <c r="K600" s="340" t="str">
        <f>IF(ISBLANK(INDEX('Policy Characteristics'!E:E,MATCH($C600,'Policy Characteristics'!$C:$C,0))),"",INDEX('Policy Characteristics'!E:E,MATCH($C600,'Policy Characteristics'!$C:$C,0)))</f>
        <v>indst fuel type shifting</v>
      </c>
      <c r="L600" s="362">
        <f>IF(ISBLANK(INDEX('Policy Characteristics'!F:F,MATCH($C600,'Policy Characteristics'!$C:$C,0))),"",INDEX('Policy Characteristics'!F:F,MATCH($C600,'Policy Characteristics'!$C:$C,0)))</f>
        <v>0</v>
      </c>
      <c r="M600" s="362">
        <f>IF(ISBLANK(INDEX('Policy Characteristics'!G:G,MATCH($C600,'Policy Characteristics'!$C:$C,0))),"",INDEX('Policy Characteristics'!G:G,MATCH($C600,'Policy Characteristics'!$C:$C,0)))</f>
        <v>1</v>
      </c>
      <c r="N600" s="362">
        <f>IF(ISBLANK(INDEX('Policy Characteristics'!H:H,MATCH($C600,'Policy Characteristics'!$C:$C,0))),"",INDEX('Policy Characteristics'!H:H,MATCH($C600,'Policy Characteristics'!$C:$C,0)))</f>
        <v>0.01</v>
      </c>
      <c r="O600" s="340" t="str">
        <f>IF(ISBLANK(INDEX('Policy Characteristics'!I:I,MATCH($C600,'Policy Characteristics'!$C:$C,0))),"",INDEX('Policy Characteristics'!I:I,MATCH($C600,'Policy Characteristics'!$C:$C,0)))</f>
        <v>% of fuel shifted</v>
      </c>
      <c r="P600" s="340"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0" s="340" t="str">
        <f>IF(ISBLANK(INDEX('Policy Characteristics'!K:K,MATCH($C600,'Policy Characteristics'!$C:$C,0))),"",INDEX('Policy Characteristics'!K:K,MATCH($C600,'Policy Characteristics'!$C:$C,0)))</f>
        <v>industry-ag-main.html#fuel-switching</v>
      </c>
      <c r="R600" s="340" t="str">
        <f>IF(ISBLANK(INDEX('Policy Characteristics'!L:L,MATCH($C600,'Policy Characteristics'!$C:$C,0))),"",INDEX('Policy Characteristics'!L:L,MATCH($C600,'Policy Characteristics'!$C:$C,0)))</f>
        <v>industry-elec-and-hydrogen.html</v>
      </c>
    </row>
    <row r="601" spans="1:18" ht="45" x14ac:dyDescent="0.25">
      <c r="A601" s="340" t="str">
        <f>IF(ISBLANK(INDEX('Policy Characteristics'!A:A,MATCH($C601,'Policy Characteristics'!$C:$C,0))),"",INDEX('Policy Characteristics'!A:A,MATCH($C601,'Policy Characteristics'!$C:$C,0)))</f>
        <v>Industry</v>
      </c>
      <c r="B601" s="340" t="str">
        <f>IF(ISBLANK(INDEX('Policy Characteristics'!B:B,MATCH($C601,'Policy Characteristics'!$C:$C,0))),"",INDEX('Policy Characteristics'!B:B,MATCH($C601,'Policy Characteristics'!$C:$C,0)))</f>
        <v>Electrification + Hydrogen</v>
      </c>
      <c r="C601" s="344" t="str">
        <f t="shared" si="35"/>
        <v>Fraction of Industrial Fuel Use Shifted to Other Fuels</v>
      </c>
      <c r="D601" s="9" t="s">
        <v>3206</v>
      </c>
      <c r="E601" s="53" t="s">
        <v>2446</v>
      </c>
      <c r="F601" s="188" t="s">
        <v>3168</v>
      </c>
      <c r="G601" s="53" t="s">
        <v>3218</v>
      </c>
      <c r="H601" s="54">
        <v>1380</v>
      </c>
      <c r="I601" s="53" t="s">
        <v>46</v>
      </c>
      <c r="J601" s="342" t="str">
        <f>IF(ISBLANK(INDEX('Policy Characteristics'!D:D,MATCH($C601,'Policy Characteristics'!$C:$C,0))),"",INDEX('Policy Characteristics'!D:D,MATCH($C601,'Policy Characteristics'!$C:$C,0)))</f>
        <v>Electrification + Hydrogen</v>
      </c>
      <c r="K601" s="340" t="str">
        <f>IF(ISBLANK(INDEX('Policy Characteristics'!E:E,MATCH($C601,'Policy Characteristics'!$C:$C,0))),"",INDEX('Policy Characteristics'!E:E,MATCH($C601,'Policy Characteristics'!$C:$C,0)))</f>
        <v>indst fuel type shifting</v>
      </c>
      <c r="L601" s="362">
        <f>IF(ISBLANK(INDEX('Policy Characteristics'!F:F,MATCH($C601,'Policy Characteristics'!$C:$C,0))),"",INDEX('Policy Characteristics'!F:F,MATCH($C601,'Policy Characteristics'!$C:$C,0)))</f>
        <v>0</v>
      </c>
      <c r="M601" s="362">
        <f>IF(ISBLANK(INDEX('Policy Characteristics'!G:G,MATCH($C601,'Policy Characteristics'!$C:$C,0))),"",INDEX('Policy Characteristics'!G:G,MATCH($C601,'Policy Characteristics'!$C:$C,0)))</f>
        <v>1</v>
      </c>
      <c r="N601" s="362">
        <f>IF(ISBLANK(INDEX('Policy Characteristics'!H:H,MATCH($C601,'Policy Characteristics'!$C:$C,0))),"",INDEX('Policy Characteristics'!H:H,MATCH($C601,'Policy Characteristics'!$C:$C,0)))</f>
        <v>0.01</v>
      </c>
      <c r="O601" s="340" t="str">
        <f>IF(ISBLANK(INDEX('Policy Characteristics'!I:I,MATCH($C601,'Policy Characteristics'!$C:$C,0))),"",INDEX('Policy Characteristics'!I:I,MATCH($C601,'Policy Characteristics'!$C:$C,0)))</f>
        <v>% of fuel shifted</v>
      </c>
      <c r="P601" s="340"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1" s="340" t="str">
        <f>IF(ISBLANK(INDEX('Policy Characteristics'!K:K,MATCH($C601,'Policy Characteristics'!$C:$C,0))),"",INDEX('Policy Characteristics'!K:K,MATCH($C601,'Policy Characteristics'!$C:$C,0)))</f>
        <v>industry-ag-main.html#fuel-switching</v>
      </c>
      <c r="R601" s="340" t="str">
        <f>IF(ISBLANK(INDEX('Policy Characteristics'!L:L,MATCH($C601,'Policy Characteristics'!$C:$C,0))),"",INDEX('Policy Characteristics'!L:L,MATCH($C601,'Policy Characteristics'!$C:$C,0)))</f>
        <v>industry-elec-and-hydrogen.html</v>
      </c>
    </row>
    <row r="602" spans="1:18" ht="45" x14ac:dyDescent="0.25">
      <c r="A602" s="340" t="str">
        <f>IF(ISBLANK(INDEX('Policy Characteristics'!A:A,MATCH($C602,'Policy Characteristics'!$C:$C,0))),"",INDEX('Policy Characteristics'!A:A,MATCH($C602,'Policy Characteristics'!$C:$C,0)))</f>
        <v>Industry</v>
      </c>
      <c r="B602" s="340" t="str">
        <f>IF(ISBLANK(INDEX('Policy Characteristics'!B:B,MATCH($C602,'Policy Characteristics'!$C:$C,0))),"",INDEX('Policy Characteristics'!B:B,MATCH($C602,'Policy Characteristics'!$C:$C,0)))</f>
        <v>Electrification + Hydrogen</v>
      </c>
      <c r="C602" s="344" t="str">
        <f t="shared" si="35"/>
        <v>Fraction of Industrial Fuel Use Shifted to Other Fuels</v>
      </c>
      <c r="D602" s="9" t="s">
        <v>3206</v>
      </c>
      <c r="E602" s="53" t="s">
        <v>2447</v>
      </c>
      <c r="F602" s="188" t="s">
        <v>3168</v>
      </c>
      <c r="G602" s="53" t="s">
        <v>3219</v>
      </c>
      <c r="H602" s="54">
        <v>1381</v>
      </c>
      <c r="I602" s="53" t="s">
        <v>46</v>
      </c>
      <c r="J602" s="342" t="str">
        <f>IF(ISBLANK(INDEX('Policy Characteristics'!D:D,MATCH($C602,'Policy Characteristics'!$C:$C,0))),"",INDEX('Policy Characteristics'!D:D,MATCH($C602,'Policy Characteristics'!$C:$C,0)))</f>
        <v>Electrification + Hydrogen</v>
      </c>
      <c r="K602" s="340" t="str">
        <f>IF(ISBLANK(INDEX('Policy Characteristics'!E:E,MATCH($C602,'Policy Characteristics'!$C:$C,0))),"",INDEX('Policy Characteristics'!E:E,MATCH($C602,'Policy Characteristics'!$C:$C,0)))</f>
        <v>indst fuel type shifting</v>
      </c>
      <c r="L602" s="362">
        <f>IF(ISBLANK(INDEX('Policy Characteristics'!F:F,MATCH($C602,'Policy Characteristics'!$C:$C,0))),"",INDEX('Policy Characteristics'!F:F,MATCH($C602,'Policy Characteristics'!$C:$C,0)))</f>
        <v>0</v>
      </c>
      <c r="M602" s="362">
        <f>IF(ISBLANK(INDEX('Policy Characteristics'!G:G,MATCH($C602,'Policy Characteristics'!$C:$C,0))),"",INDEX('Policy Characteristics'!G:G,MATCH($C602,'Policy Characteristics'!$C:$C,0)))</f>
        <v>1</v>
      </c>
      <c r="N602" s="362">
        <f>IF(ISBLANK(INDEX('Policy Characteristics'!H:H,MATCH($C602,'Policy Characteristics'!$C:$C,0))),"",INDEX('Policy Characteristics'!H:H,MATCH($C602,'Policy Characteristics'!$C:$C,0)))</f>
        <v>0.01</v>
      </c>
      <c r="O602" s="340" t="str">
        <f>IF(ISBLANK(INDEX('Policy Characteristics'!I:I,MATCH($C602,'Policy Characteristics'!$C:$C,0))),"",INDEX('Policy Characteristics'!I:I,MATCH($C602,'Policy Characteristics'!$C:$C,0)))</f>
        <v>% of fuel shifted</v>
      </c>
      <c r="P602" s="340"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2" s="340" t="str">
        <f>IF(ISBLANK(INDEX('Policy Characteristics'!K:K,MATCH($C602,'Policy Characteristics'!$C:$C,0))),"",INDEX('Policy Characteristics'!K:K,MATCH($C602,'Policy Characteristics'!$C:$C,0)))</f>
        <v>industry-ag-main.html#fuel-switching</v>
      </c>
      <c r="R602" s="340" t="str">
        <f>IF(ISBLANK(INDEX('Policy Characteristics'!L:L,MATCH($C602,'Policy Characteristics'!$C:$C,0))),"",INDEX('Policy Characteristics'!L:L,MATCH($C602,'Policy Characteristics'!$C:$C,0)))</f>
        <v>industry-elec-and-hydrogen.html</v>
      </c>
    </row>
    <row r="603" spans="1:18" ht="45" x14ac:dyDescent="0.25">
      <c r="A603" s="340" t="str">
        <f>IF(ISBLANK(INDEX('Policy Characteristics'!A:A,MATCH($C603,'Policy Characteristics'!$C:$C,0))),"",INDEX('Policy Characteristics'!A:A,MATCH($C603,'Policy Characteristics'!$C:$C,0)))</f>
        <v>Industry</v>
      </c>
      <c r="B603" s="340" t="str">
        <f>IF(ISBLANK(INDEX('Policy Characteristics'!B:B,MATCH($C603,'Policy Characteristics'!$C:$C,0))),"",INDEX('Policy Characteristics'!B:B,MATCH($C603,'Policy Characteristics'!$C:$C,0)))</f>
        <v>Electrification + Hydrogen</v>
      </c>
      <c r="C603" s="344" t="str">
        <f t="shared" si="35"/>
        <v>Fraction of Industrial Fuel Use Shifted to Other Fuels</v>
      </c>
      <c r="D603" s="9" t="s">
        <v>3206</v>
      </c>
      <c r="E603" s="53" t="s">
        <v>2448</v>
      </c>
      <c r="F603" s="188" t="s">
        <v>3168</v>
      </c>
      <c r="G603" s="53" t="s">
        <v>3220</v>
      </c>
      <c r="H603" s="54">
        <v>1382</v>
      </c>
      <c r="I603" s="53" t="s">
        <v>46</v>
      </c>
      <c r="J603" s="342" t="str">
        <f>IF(ISBLANK(INDEX('Policy Characteristics'!D:D,MATCH($C603,'Policy Characteristics'!$C:$C,0))),"",INDEX('Policy Characteristics'!D:D,MATCH($C603,'Policy Characteristics'!$C:$C,0)))</f>
        <v>Electrification + Hydrogen</v>
      </c>
      <c r="K603" s="340" t="str">
        <f>IF(ISBLANK(INDEX('Policy Characteristics'!E:E,MATCH($C603,'Policy Characteristics'!$C:$C,0))),"",INDEX('Policy Characteristics'!E:E,MATCH($C603,'Policy Characteristics'!$C:$C,0)))</f>
        <v>indst fuel type shifting</v>
      </c>
      <c r="L603" s="362">
        <f>IF(ISBLANK(INDEX('Policy Characteristics'!F:F,MATCH($C603,'Policy Characteristics'!$C:$C,0))),"",INDEX('Policy Characteristics'!F:F,MATCH($C603,'Policy Characteristics'!$C:$C,0)))</f>
        <v>0</v>
      </c>
      <c r="M603" s="362">
        <f>IF(ISBLANK(INDEX('Policy Characteristics'!G:G,MATCH($C603,'Policy Characteristics'!$C:$C,0))),"",INDEX('Policy Characteristics'!G:G,MATCH($C603,'Policy Characteristics'!$C:$C,0)))</f>
        <v>1</v>
      </c>
      <c r="N603" s="362">
        <f>IF(ISBLANK(INDEX('Policy Characteristics'!H:H,MATCH($C603,'Policy Characteristics'!$C:$C,0))),"",INDEX('Policy Characteristics'!H:H,MATCH($C603,'Policy Characteristics'!$C:$C,0)))</f>
        <v>0.01</v>
      </c>
      <c r="O603" s="340" t="str">
        <f>IF(ISBLANK(INDEX('Policy Characteristics'!I:I,MATCH($C603,'Policy Characteristics'!$C:$C,0))),"",INDEX('Policy Characteristics'!I:I,MATCH($C603,'Policy Characteristics'!$C:$C,0)))</f>
        <v>% of fuel shifted</v>
      </c>
      <c r="P603" s="340"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3" s="340" t="str">
        <f>IF(ISBLANK(INDEX('Policy Characteristics'!K:K,MATCH($C603,'Policy Characteristics'!$C:$C,0))),"",INDEX('Policy Characteristics'!K:K,MATCH($C603,'Policy Characteristics'!$C:$C,0)))</f>
        <v>industry-ag-main.html#fuel-switching</v>
      </c>
      <c r="R603" s="340" t="str">
        <f>IF(ISBLANK(INDEX('Policy Characteristics'!L:L,MATCH($C603,'Policy Characteristics'!$C:$C,0))),"",INDEX('Policy Characteristics'!L:L,MATCH($C603,'Policy Characteristics'!$C:$C,0)))</f>
        <v>industry-elec-and-hydrogen.html</v>
      </c>
    </row>
    <row r="604" spans="1:18" ht="45" x14ac:dyDescent="0.25">
      <c r="A604" s="340" t="str">
        <f>IF(ISBLANK(INDEX('Policy Characteristics'!A:A,MATCH($C604,'Policy Characteristics'!$C:$C,0))),"",INDEX('Policy Characteristics'!A:A,MATCH($C604,'Policy Characteristics'!$C:$C,0)))</f>
        <v>Industry</v>
      </c>
      <c r="B604" s="340" t="str">
        <f>IF(ISBLANK(INDEX('Policy Characteristics'!B:B,MATCH($C604,'Policy Characteristics'!$C:$C,0))),"",INDEX('Policy Characteristics'!B:B,MATCH($C604,'Policy Characteristics'!$C:$C,0)))</f>
        <v>Electrification + Hydrogen</v>
      </c>
      <c r="C604" s="344" t="str">
        <f t="shared" si="35"/>
        <v>Fraction of Industrial Fuel Use Shifted to Other Fuels</v>
      </c>
      <c r="D604" s="9" t="s">
        <v>3206</v>
      </c>
      <c r="E604" s="53" t="s">
        <v>2449</v>
      </c>
      <c r="F604" s="188" t="s">
        <v>3168</v>
      </c>
      <c r="G604" s="53" t="s">
        <v>3221</v>
      </c>
      <c r="H604" s="54">
        <v>1383</v>
      </c>
      <c r="I604" s="53" t="s">
        <v>46</v>
      </c>
      <c r="J604" s="342" t="str">
        <f>IF(ISBLANK(INDEX('Policy Characteristics'!D:D,MATCH($C604,'Policy Characteristics'!$C:$C,0))),"",INDEX('Policy Characteristics'!D:D,MATCH($C604,'Policy Characteristics'!$C:$C,0)))</f>
        <v>Electrification + Hydrogen</v>
      </c>
      <c r="K604" s="340" t="str">
        <f>IF(ISBLANK(INDEX('Policy Characteristics'!E:E,MATCH($C604,'Policy Characteristics'!$C:$C,0))),"",INDEX('Policy Characteristics'!E:E,MATCH($C604,'Policy Characteristics'!$C:$C,0)))</f>
        <v>indst fuel type shifting</v>
      </c>
      <c r="L604" s="362">
        <f>IF(ISBLANK(INDEX('Policy Characteristics'!F:F,MATCH($C604,'Policy Characteristics'!$C:$C,0))),"",INDEX('Policy Characteristics'!F:F,MATCH($C604,'Policy Characteristics'!$C:$C,0)))</f>
        <v>0</v>
      </c>
      <c r="M604" s="362">
        <f>IF(ISBLANK(INDEX('Policy Characteristics'!G:G,MATCH($C604,'Policy Characteristics'!$C:$C,0))),"",INDEX('Policy Characteristics'!G:G,MATCH($C604,'Policy Characteristics'!$C:$C,0)))</f>
        <v>1</v>
      </c>
      <c r="N604" s="362">
        <f>IF(ISBLANK(INDEX('Policy Characteristics'!H:H,MATCH($C604,'Policy Characteristics'!$C:$C,0))),"",INDEX('Policy Characteristics'!H:H,MATCH($C604,'Policy Characteristics'!$C:$C,0)))</f>
        <v>0.01</v>
      </c>
      <c r="O604" s="340" t="str">
        <f>IF(ISBLANK(INDEX('Policy Characteristics'!I:I,MATCH($C604,'Policy Characteristics'!$C:$C,0))),"",INDEX('Policy Characteristics'!I:I,MATCH($C604,'Policy Characteristics'!$C:$C,0)))</f>
        <v>% of fuel shifted</v>
      </c>
      <c r="P604" s="340"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4" s="340" t="str">
        <f>IF(ISBLANK(INDEX('Policy Characteristics'!K:K,MATCH($C604,'Policy Characteristics'!$C:$C,0))),"",INDEX('Policy Characteristics'!K:K,MATCH($C604,'Policy Characteristics'!$C:$C,0)))</f>
        <v>industry-ag-main.html#fuel-switching</v>
      </c>
      <c r="R604" s="340" t="str">
        <f>IF(ISBLANK(INDEX('Policy Characteristics'!L:L,MATCH($C604,'Policy Characteristics'!$C:$C,0))),"",INDEX('Policy Characteristics'!L:L,MATCH($C604,'Policy Characteristics'!$C:$C,0)))</f>
        <v>industry-elec-and-hydrogen.html</v>
      </c>
    </row>
    <row r="605" spans="1:18" ht="45" x14ac:dyDescent="0.25">
      <c r="A605" s="340" t="str">
        <f>IF(ISBLANK(INDEX('Policy Characteristics'!A:A,MATCH($C605,'Policy Characteristics'!$C:$C,0))),"",INDEX('Policy Characteristics'!A:A,MATCH($C605,'Policy Characteristics'!$C:$C,0)))</f>
        <v>Industry</v>
      </c>
      <c r="B605" s="340" t="str">
        <f>IF(ISBLANK(INDEX('Policy Characteristics'!B:B,MATCH($C605,'Policy Characteristics'!$C:$C,0))),"",INDEX('Policy Characteristics'!B:B,MATCH($C605,'Policy Characteristics'!$C:$C,0)))</f>
        <v>Electrification + Hydrogen</v>
      </c>
      <c r="C605" s="344" t="str">
        <f t="shared" si="35"/>
        <v>Fraction of Industrial Fuel Use Shifted to Other Fuels</v>
      </c>
      <c r="D605" s="9" t="s">
        <v>3206</v>
      </c>
      <c r="E605" s="53" t="s">
        <v>2798</v>
      </c>
      <c r="F605" s="188" t="s">
        <v>3168</v>
      </c>
      <c r="G605" s="53" t="s">
        <v>3222</v>
      </c>
      <c r="H605" s="54">
        <v>1384</v>
      </c>
      <c r="I605" s="53" t="s">
        <v>46</v>
      </c>
      <c r="J605" s="342" t="str">
        <f>IF(ISBLANK(INDEX('Policy Characteristics'!D:D,MATCH($C605,'Policy Characteristics'!$C:$C,0))),"",INDEX('Policy Characteristics'!D:D,MATCH($C605,'Policy Characteristics'!$C:$C,0)))</f>
        <v>Electrification + Hydrogen</v>
      </c>
      <c r="K605" s="340" t="str">
        <f>IF(ISBLANK(INDEX('Policy Characteristics'!E:E,MATCH($C605,'Policy Characteristics'!$C:$C,0))),"",INDEX('Policy Characteristics'!E:E,MATCH($C605,'Policy Characteristics'!$C:$C,0)))</f>
        <v>indst fuel type shifting</v>
      </c>
      <c r="L605" s="362">
        <f>IF(ISBLANK(INDEX('Policy Characteristics'!F:F,MATCH($C605,'Policy Characteristics'!$C:$C,0))),"",INDEX('Policy Characteristics'!F:F,MATCH($C605,'Policy Characteristics'!$C:$C,0)))</f>
        <v>0</v>
      </c>
      <c r="M605" s="362">
        <f>IF(ISBLANK(INDEX('Policy Characteristics'!G:G,MATCH($C605,'Policy Characteristics'!$C:$C,0))),"",INDEX('Policy Characteristics'!G:G,MATCH($C605,'Policy Characteristics'!$C:$C,0)))</f>
        <v>1</v>
      </c>
      <c r="N605" s="362">
        <f>IF(ISBLANK(INDEX('Policy Characteristics'!H:H,MATCH($C605,'Policy Characteristics'!$C:$C,0))),"",INDEX('Policy Characteristics'!H:H,MATCH($C605,'Policy Characteristics'!$C:$C,0)))</f>
        <v>0.01</v>
      </c>
      <c r="O605" s="340" t="str">
        <f>IF(ISBLANK(INDEX('Policy Characteristics'!I:I,MATCH($C605,'Policy Characteristics'!$C:$C,0))),"",INDEX('Policy Characteristics'!I:I,MATCH($C605,'Policy Characteristics'!$C:$C,0)))</f>
        <v>% of fuel shifted</v>
      </c>
      <c r="P605" s="340"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5" s="340" t="str">
        <f>IF(ISBLANK(INDEX('Policy Characteristics'!K:K,MATCH($C605,'Policy Characteristics'!$C:$C,0))),"",INDEX('Policy Characteristics'!K:K,MATCH($C605,'Policy Characteristics'!$C:$C,0)))</f>
        <v>industry-ag-main.html#fuel-switching</v>
      </c>
      <c r="R605" s="340" t="str">
        <f>IF(ISBLANK(INDEX('Policy Characteristics'!L:L,MATCH($C605,'Policy Characteristics'!$C:$C,0))),"",INDEX('Policy Characteristics'!L:L,MATCH($C605,'Policy Characteristics'!$C:$C,0)))</f>
        <v>industry-elec-and-hydrogen.html</v>
      </c>
    </row>
    <row r="606" spans="1:18" ht="45" x14ac:dyDescent="0.25">
      <c r="A606" s="340" t="str">
        <f>IF(ISBLANK(INDEX('Policy Characteristics'!A:A,MATCH($C606,'Policy Characteristics'!$C:$C,0))),"",INDEX('Policy Characteristics'!A:A,MATCH($C606,'Policy Characteristics'!$C:$C,0)))</f>
        <v>Industry</v>
      </c>
      <c r="B606" s="340" t="str">
        <f>IF(ISBLANK(INDEX('Policy Characteristics'!B:B,MATCH($C606,'Policy Characteristics'!$C:$C,0))),"",INDEX('Policy Characteristics'!B:B,MATCH($C606,'Policy Characteristics'!$C:$C,0)))</f>
        <v>Electrification + Hydrogen</v>
      </c>
      <c r="C606" s="344" t="str">
        <f t="shared" si="35"/>
        <v>Fraction of Industrial Fuel Use Shifted to Other Fuels</v>
      </c>
      <c r="D606" s="9" t="s">
        <v>3206</v>
      </c>
      <c r="E606" s="53" t="s">
        <v>2799</v>
      </c>
      <c r="F606" s="188" t="s">
        <v>3168</v>
      </c>
      <c r="G606" s="53" t="s">
        <v>3223</v>
      </c>
      <c r="H606" s="54">
        <v>1385</v>
      </c>
      <c r="I606" s="53" t="s">
        <v>46</v>
      </c>
      <c r="J606" s="342" t="str">
        <f>IF(ISBLANK(INDEX('Policy Characteristics'!D:D,MATCH($C606,'Policy Characteristics'!$C:$C,0))),"",INDEX('Policy Characteristics'!D:D,MATCH($C606,'Policy Characteristics'!$C:$C,0)))</f>
        <v>Electrification + Hydrogen</v>
      </c>
      <c r="K606" s="340" t="str">
        <f>IF(ISBLANK(INDEX('Policy Characteristics'!E:E,MATCH($C606,'Policy Characteristics'!$C:$C,0))),"",INDEX('Policy Characteristics'!E:E,MATCH($C606,'Policy Characteristics'!$C:$C,0)))</f>
        <v>indst fuel type shifting</v>
      </c>
      <c r="L606" s="362">
        <f>IF(ISBLANK(INDEX('Policy Characteristics'!F:F,MATCH($C606,'Policy Characteristics'!$C:$C,0))),"",INDEX('Policy Characteristics'!F:F,MATCH($C606,'Policy Characteristics'!$C:$C,0)))</f>
        <v>0</v>
      </c>
      <c r="M606" s="362">
        <f>IF(ISBLANK(INDEX('Policy Characteristics'!G:G,MATCH($C606,'Policy Characteristics'!$C:$C,0))),"",INDEX('Policy Characteristics'!G:G,MATCH($C606,'Policy Characteristics'!$C:$C,0)))</f>
        <v>1</v>
      </c>
      <c r="N606" s="362">
        <f>IF(ISBLANK(INDEX('Policy Characteristics'!H:H,MATCH($C606,'Policy Characteristics'!$C:$C,0))),"",INDEX('Policy Characteristics'!H:H,MATCH($C606,'Policy Characteristics'!$C:$C,0)))</f>
        <v>0.01</v>
      </c>
      <c r="O606" s="340" t="str">
        <f>IF(ISBLANK(INDEX('Policy Characteristics'!I:I,MATCH($C606,'Policy Characteristics'!$C:$C,0))),"",INDEX('Policy Characteristics'!I:I,MATCH($C606,'Policy Characteristics'!$C:$C,0)))</f>
        <v>% of fuel shifted</v>
      </c>
      <c r="P606" s="340"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6" s="340" t="str">
        <f>IF(ISBLANK(INDEX('Policy Characteristics'!K:K,MATCH($C606,'Policy Characteristics'!$C:$C,0))),"",INDEX('Policy Characteristics'!K:K,MATCH($C606,'Policy Characteristics'!$C:$C,0)))</f>
        <v>industry-ag-main.html#fuel-switching</v>
      </c>
      <c r="R606" s="340" t="str">
        <f>IF(ISBLANK(INDEX('Policy Characteristics'!L:L,MATCH($C606,'Policy Characteristics'!$C:$C,0))),"",INDEX('Policy Characteristics'!L:L,MATCH($C606,'Policy Characteristics'!$C:$C,0)))</f>
        <v>industry-elec-and-hydrogen.html</v>
      </c>
    </row>
    <row r="607" spans="1:18" ht="45" x14ac:dyDescent="0.25">
      <c r="A607" s="340" t="str">
        <f>IF(ISBLANK(INDEX('Policy Characteristics'!A:A,MATCH($C607,'Policy Characteristics'!$C:$C,0))),"",INDEX('Policy Characteristics'!A:A,MATCH($C607,'Policy Characteristics'!$C:$C,0)))</f>
        <v>Industry</v>
      </c>
      <c r="B607" s="340" t="str">
        <f>IF(ISBLANK(INDEX('Policy Characteristics'!B:B,MATCH($C607,'Policy Characteristics'!$C:$C,0))),"",INDEX('Policy Characteristics'!B:B,MATCH($C607,'Policy Characteristics'!$C:$C,0)))</f>
        <v>Electrification + Hydrogen</v>
      </c>
      <c r="C607" s="344" t="str">
        <f t="shared" si="35"/>
        <v>Fraction of Industrial Fuel Use Shifted to Other Fuels</v>
      </c>
      <c r="D607" s="9" t="s">
        <v>3206</v>
      </c>
      <c r="E607" s="53" t="s">
        <v>2800</v>
      </c>
      <c r="F607" s="188" t="s">
        <v>3168</v>
      </c>
      <c r="G607" s="53" t="s">
        <v>3224</v>
      </c>
      <c r="H607" s="54">
        <v>1386</v>
      </c>
      <c r="I607" s="53" t="s">
        <v>46</v>
      </c>
      <c r="J607" s="342" t="str">
        <f>IF(ISBLANK(INDEX('Policy Characteristics'!D:D,MATCH($C607,'Policy Characteristics'!$C:$C,0))),"",INDEX('Policy Characteristics'!D:D,MATCH($C607,'Policy Characteristics'!$C:$C,0)))</f>
        <v>Electrification + Hydrogen</v>
      </c>
      <c r="K607" s="340" t="str">
        <f>IF(ISBLANK(INDEX('Policy Characteristics'!E:E,MATCH($C607,'Policy Characteristics'!$C:$C,0))),"",INDEX('Policy Characteristics'!E:E,MATCH($C607,'Policy Characteristics'!$C:$C,0)))</f>
        <v>indst fuel type shifting</v>
      </c>
      <c r="L607" s="362">
        <f>IF(ISBLANK(INDEX('Policy Characteristics'!F:F,MATCH($C607,'Policy Characteristics'!$C:$C,0))),"",INDEX('Policy Characteristics'!F:F,MATCH($C607,'Policy Characteristics'!$C:$C,0)))</f>
        <v>0</v>
      </c>
      <c r="M607" s="362">
        <f>IF(ISBLANK(INDEX('Policy Characteristics'!G:G,MATCH($C607,'Policy Characteristics'!$C:$C,0))),"",INDEX('Policy Characteristics'!G:G,MATCH($C607,'Policy Characteristics'!$C:$C,0)))</f>
        <v>1</v>
      </c>
      <c r="N607" s="362">
        <f>IF(ISBLANK(INDEX('Policy Characteristics'!H:H,MATCH($C607,'Policy Characteristics'!$C:$C,0))),"",INDEX('Policy Characteristics'!H:H,MATCH($C607,'Policy Characteristics'!$C:$C,0)))</f>
        <v>0.01</v>
      </c>
      <c r="O607" s="340" t="str">
        <f>IF(ISBLANK(INDEX('Policy Characteristics'!I:I,MATCH($C607,'Policy Characteristics'!$C:$C,0))),"",INDEX('Policy Characteristics'!I:I,MATCH($C607,'Policy Characteristics'!$C:$C,0)))</f>
        <v>% of fuel shifted</v>
      </c>
      <c r="P607" s="340"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7" s="340" t="str">
        <f>IF(ISBLANK(INDEX('Policy Characteristics'!K:K,MATCH($C607,'Policy Characteristics'!$C:$C,0))),"",INDEX('Policy Characteristics'!K:K,MATCH($C607,'Policy Characteristics'!$C:$C,0)))</f>
        <v>industry-ag-main.html#fuel-switching</v>
      </c>
      <c r="R607" s="340" t="str">
        <f>IF(ISBLANK(INDEX('Policy Characteristics'!L:L,MATCH($C607,'Policy Characteristics'!$C:$C,0))),"",INDEX('Policy Characteristics'!L:L,MATCH($C607,'Policy Characteristics'!$C:$C,0)))</f>
        <v>industry-elec-and-hydrogen.html</v>
      </c>
    </row>
    <row r="608" spans="1:18" ht="45" x14ac:dyDescent="0.25">
      <c r="A608" s="340" t="str">
        <f>IF(ISBLANK(INDEX('Policy Characteristics'!A:A,MATCH($C608,'Policy Characteristics'!$C:$C,0))),"",INDEX('Policy Characteristics'!A:A,MATCH($C608,'Policy Characteristics'!$C:$C,0)))</f>
        <v>Industry</v>
      </c>
      <c r="B608" s="340" t="str">
        <f>IF(ISBLANK(INDEX('Policy Characteristics'!B:B,MATCH($C608,'Policy Characteristics'!$C:$C,0))),"",INDEX('Policy Characteristics'!B:B,MATCH($C608,'Policy Characteristics'!$C:$C,0)))</f>
        <v>Electrification + Hydrogen</v>
      </c>
      <c r="C608" s="344" t="str">
        <f t="shared" si="35"/>
        <v>Fraction of Industrial Fuel Use Shifted to Other Fuels</v>
      </c>
      <c r="D608" s="9" t="s">
        <v>3206</v>
      </c>
      <c r="E608" s="53" t="s">
        <v>2797</v>
      </c>
      <c r="F608" s="188" t="s">
        <v>3168</v>
      </c>
      <c r="G608" s="53" t="s">
        <v>3225</v>
      </c>
      <c r="H608" s="54">
        <v>1387</v>
      </c>
      <c r="I608" s="53" t="s">
        <v>45</v>
      </c>
      <c r="J608" s="342" t="str">
        <f>IF(ISBLANK(INDEX('Policy Characteristics'!D:D,MATCH($C608,'Policy Characteristics'!$C:$C,0))),"",INDEX('Policy Characteristics'!D:D,MATCH($C608,'Policy Characteristics'!$C:$C,0)))</f>
        <v>Electrification + Hydrogen</v>
      </c>
      <c r="K608" s="340" t="str">
        <f>IF(ISBLANK(INDEX('Policy Characteristics'!E:E,MATCH($C608,'Policy Characteristics'!$C:$C,0))),"",INDEX('Policy Characteristics'!E:E,MATCH($C608,'Policy Characteristics'!$C:$C,0)))</f>
        <v>indst fuel type shifting</v>
      </c>
      <c r="L608" s="362">
        <f>IF(ISBLANK(INDEX('Policy Characteristics'!F:F,MATCH($C608,'Policy Characteristics'!$C:$C,0))),"",INDEX('Policy Characteristics'!F:F,MATCH($C608,'Policy Characteristics'!$C:$C,0)))</f>
        <v>0</v>
      </c>
      <c r="M608" s="362">
        <f>IF(ISBLANK(INDEX('Policy Characteristics'!G:G,MATCH($C608,'Policy Characteristics'!$C:$C,0))),"",INDEX('Policy Characteristics'!G:G,MATCH($C608,'Policy Characteristics'!$C:$C,0)))</f>
        <v>1</v>
      </c>
      <c r="N608" s="362">
        <f>IF(ISBLANK(INDEX('Policy Characteristics'!H:H,MATCH($C608,'Policy Characteristics'!$C:$C,0))),"",INDEX('Policy Characteristics'!H:H,MATCH($C608,'Policy Characteristics'!$C:$C,0)))</f>
        <v>0.01</v>
      </c>
      <c r="O608" s="340" t="str">
        <f>IF(ISBLANK(INDEX('Policy Characteristics'!I:I,MATCH($C608,'Policy Characteristics'!$C:$C,0))),"",INDEX('Policy Characteristics'!I:I,MATCH($C608,'Policy Characteristics'!$C:$C,0)))</f>
        <v>% of fuel shifted</v>
      </c>
      <c r="P608" s="340"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8" s="340" t="str">
        <f>IF(ISBLANK(INDEX('Policy Characteristics'!K:K,MATCH($C608,'Policy Characteristics'!$C:$C,0))),"",INDEX('Policy Characteristics'!K:K,MATCH($C608,'Policy Characteristics'!$C:$C,0)))</f>
        <v>industry-ag-main.html#fuel-switching</v>
      </c>
      <c r="R608" s="340" t="str">
        <f>IF(ISBLANK(INDEX('Policy Characteristics'!L:L,MATCH($C608,'Policy Characteristics'!$C:$C,0))),"",INDEX('Policy Characteristics'!L:L,MATCH($C608,'Policy Characteristics'!$C:$C,0)))</f>
        <v>industry-elec-and-hydrogen.html</v>
      </c>
    </row>
    <row r="609" spans="1:18" x14ac:dyDescent="0.25">
      <c r="A609" s="340" t="str">
        <f>IF(ISBLANK(INDEX('Policy Characteristics'!A:A,MATCH($C609,'Policy Characteristics'!$C:$C,0))),"",INDEX('Policy Characteristics'!A:A,MATCH($C609,'Policy Characteristics'!$C:$C,0)))</f>
        <v>Industry</v>
      </c>
      <c r="B609" s="340" t="str">
        <f>IF(ISBLANK(INDEX('Policy Characteristics'!B:B,MATCH($C609,'Policy Characteristics'!$C:$C,0))),"",INDEX('Policy Characteristics'!B:B,MATCH($C609,'Policy Characteristics'!$C:$C,0)))</f>
        <v>Electrification + Hydrogen</v>
      </c>
      <c r="C609" s="344" t="str">
        <f t="shared" si="35"/>
        <v>Fraction of Industrial Fuel Use Shifted to Other Fuels</v>
      </c>
      <c r="D609" s="9" t="s">
        <v>3207</v>
      </c>
      <c r="E609" s="53" t="s">
        <v>2444</v>
      </c>
      <c r="F609" s="188" t="s">
        <v>3169</v>
      </c>
      <c r="G609" s="53" t="s">
        <v>3216</v>
      </c>
      <c r="H609" s="54">
        <v>1388</v>
      </c>
      <c r="I609" s="53" t="s">
        <v>45</v>
      </c>
      <c r="J609" s="342" t="str">
        <f>IF(ISBLANK(INDEX('Policy Characteristics'!D:D,MATCH($C609,'Policy Characteristics'!$C:$C,0))),"",INDEX('Policy Characteristics'!D:D,MATCH($C609,'Policy Characteristics'!$C:$C,0)))</f>
        <v>Electrification + Hydrogen</v>
      </c>
      <c r="K609" s="340" t="str">
        <f>IF(ISBLANK(INDEX('Policy Characteristics'!E:E,MATCH($C609,'Policy Characteristics'!$C:$C,0))),"",INDEX('Policy Characteristics'!E:E,MATCH($C609,'Policy Characteristics'!$C:$C,0)))</f>
        <v>indst fuel type shifting</v>
      </c>
      <c r="L609" s="362">
        <f>IF(ISBLANK(INDEX('Policy Characteristics'!F:F,MATCH($C609,'Policy Characteristics'!$C:$C,0))),"",INDEX('Policy Characteristics'!F:F,MATCH($C609,'Policy Characteristics'!$C:$C,0)))</f>
        <v>0</v>
      </c>
      <c r="M609" s="362">
        <f>IF(ISBLANK(INDEX('Policy Characteristics'!G:G,MATCH($C609,'Policy Characteristics'!$C:$C,0))),"",INDEX('Policy Characteristics'!G:G,MATCH($C609,'Policy Characteristics'!$C:$C,0)))</f>
        <v>1</v>
      </c>
      <c r="N609" s="362">
        <f>IF(ISBLANK(INDEX('Policy Characteristics'!H:H,MATCH($C609,'Policy Characteristics'!$C:$C,0))),"",INDEX('Policy Characteristics'!H:H,MATCH($C609,'Policy Characteristics'!$C:$C,0)))</f>
        <v>0.01</v>
      </c>
      <c r="O609" s="340" t="str">
        <f>IF(ISBLANK(INDEX('Policy Characteristics'!I:I,MATCH($C609,'Policy Characteristics'!$C:$C,0))),"",INDEX('Policy Characteristics'!I:I,MATCH($C609,'Policy Characteristics'!$C:$C,0)))</f>
        <v>% of fuel shifted</v>
      </c>
      <c r="P609" s="340"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9" s="340" t="str">
        <f>IF(ISBLANK(INDEX('Policy Characteristics'!K:K,MATCH($C609,'Policy Characteristics'!$C:$C,0))),"",INDEX('Policy Characteristics'!K:K,MATCH($C609,'Policy Characteristics'!$C:$C,0)))</f>
        <v>industry-ag-main.html#fuel-switching</v>
      </c>
      <c r="R609" s="340" t="str">
        <f>IF(ISBLANK(INDEX('Policy Characteristics'!L:L,MATCH($C609,'Policy Characteristics'!$C:$C,0))),"",INDEX('Policy Characteristics'!L:L,MATCH($C609,'Policy Characteristics'!$C:$C,0)))</f>
        <v>industry-elec-and-hydrogen.html</v>
      </c>
    </row>
    <row r="610" spans="1:18" x14ac:dyDescent="0.25">
      <c r="A610" s="340" t="str">
        <f>IF(ISBLANK(INDEX('Policy Characteristics'!A:A,MATCH($C610,'Policy Characteristics'!$C:$C,0))),"",INDEX('Policy Characteristics'!A:A,MATCH($C610,'Policy Characteristics'!$C:$C,0)))</f>
        <v>Industry</v>
      </c>
      <c r="B610" s="340" t="str">
        <f>IF(ISBLANK(INDEX('Policy Characteristics'!B:B,MATCH($C610,'Policy Characteristics'!$C:$C,0))),"",INDEX('Policy Characteristics'!B:B,MATCH($C610,'Policy Characteristics'!$C:$C,0)))</f>
        <v>Electrification + Hydrogen</v>
      </c>
      <c r="C610" s="344" t="str">
        <f t="shared" si="35"/>
        <v>Fraction of Industrial Fuel Use Shifted to Other Fuels</v>
      </c>
      <c r="D610" s="9" t="s">
        <v>3207</v>
      </c>
      <c r="E610" s="53" t="s">
        <v>2445</v>
      </c>
      <c r="F610" s="188" t="s">
        <v>3169</v>
      </c>
      <c r="G610" s="53" t="s">
        <v>3217</v>
      </c>
      <c r="H610" s="54">
        <v>1389</v>
      </c>
      <c r="I610" s="53" t="s">
        <v>46</v>
      </c>
      <c r="J610" s="342" t="str">
        <f>IF(ISBLANK(INDEX('Policy Characteristics'!D:D,MATCH($C610,'Policy Characteristics'!$C:$C,0))),"",INDEX('Policy Characteristics'!D:D,MATCH($C610,'Policy Characteristics'!$C:$C,0)))</f>
        <v>Electrification + Hydrogen</v>
      </c>
      <c r="K610" s="340" t="str">
        <f>IF(ISBLANK(INDEX('Policy Characteristics'!E:E,MATCH($C610,'Policy Characteristics'!$C:$C,0))),"",INDEX('Policy Characteristics'!E:E,MATCH($C610,'Policy Characteristics'!$C:$C,0)))</f>
        <v>indst fuel type shifting</v>
      </c>
      <c r="L610" s="362">
        <f>IF(ISBLANK(INDEX('Policy Characteristics'!F:F,MATCH($C610,'Policy Characteristics'!$C:$C,0))),"",INDEX('Policy Characteristics'!F:F,MATCH($C610,'Policy Characteristics'!$C:$C,0)))</f>
        <v>0</v>
      </c>
      <c r="M610" s="362">
        <f>IF(ISBLANK(INDEX('Policy Characteristics'!G:G,MATCH($C610,'Policy Characteristics'!$C:$C,0))),"",INDEX('Policy Characteristics'!G:G,MATCH($C610,'Policy Characteristics'!$C:$C,0)))</f>
        <v>1</v>
      </c>
      <c r="N610" s="362">
        <f>IF(ISBLANK(INDEX('Policy Characteristics'!H:H,MATCH($C610,'Policy Characteristics'!$C:$C,0))),"",INDEX('Policy Characteristics'!H:H,MATCH($C610,'Policy Characteristics'!$C:$C,0)))</f>
        <v>0.01</v>
      </c>
      <c r="O610" s="340" t="str">
        <f>IF(ISBLANK(INDEX('Policy Characteristics'!I:I,MATCH($C610,'Policy Characteristics'!$C:$C,0))),"",INDEX('Policy Characteristics'!I:I,MATCH($C610,'Policy Characteristics'!$C:$C,0)))</f>
        <v>% of fuel shifted</v>
      </c>
      <c r="P610" s="340"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0" s="340" t="str">
        <f>IF(ISBLANK(INDEX('Policy Characteristics'!K:K,MATCH($C610,'Policy Characteristics'!$C:$C,0))),"",INDEX('Policy Characteristics'!K:K,MATCH($C610,'Policy Characteristics'!$C:$C,0)))</f>
        <v>industry-ag-main.html#fuel-switching</v>
      </c>
      <c r="R610" s="340" t="str">
        <f>IF(ISBLANK(INDEX('Policy Characteristics'!L:L,MATCH($C610,'Policy Characteristics'!$C:$C,0))),"",INDEX('Policy Characteristics'!L:L,MATCH($C610,'Policy Characteristics'!$C:$C,0)))</f>
        <v>industry-elec-and-hydrogen.html</v>
      </c>
    </row>
    <row r="611" spans="1:18" x14ac:dyDescent="0.25">
      <c r="A611" s="340" t="str">
        <f>IF(ISBLANK(INDEX('Policy Characteristics'!A:A,MATCH($C611,'Policy Characteristics'!$C:$C,0))),"",INDEX('Policy Characteristics'!A:A,MATCH($C611,'Policy Characteristics'!$C:$C,0)))</f>
        <v>Industry</v>
      </c>
      <c r="B611" s="340" t="str">
        <f>IF(ISBLANK(INDEX('Policy Characteristics'!B:B,MATCH($C611,'Policy Characteristics'!$C:$C,0))),"",INDEX('Policy Characteristics'!B:B,MATCH($C611,'Policy Characteristics'!$C:$C,0)))</f>
        <v>Electrification + Hydrogen</v>
      </c>
      <c r="C611" s="344" t="str">
        <f t="shared" si="35"/>
        <v>Fraction of Industrial Fuel Use Shifted to Other Fuels</v>
      </c>
      <c r="D611" s="9" t="s">
        <v>3207</v>
      </c>
      <c r="E611" s="53" t="s">
        <v>2446</v>
      </c>
      <c r="F611" s="188" t="s">
        <v>3169</v>
      </c>
      <c r="G611" s="53" t="s">
        <v>3218</v>
      </c>
      <c r="H611" s="54">
        <v>1390</v>
      </c>
      <c r="I611" s="53" t="s">
        <v>46</v>
      </c>
      <c r="J611" s="342" t="str">
        <f>IF(ISBLANK(INDEX('Policy Characteristics'!D:D,MATCH($C611,'Policy Characteristics'!$C:$C,0))),"",INDEX('Policy Characteristics'!D:D,MATCH($C611,'Policy Characteristics'!$C:$C,0)))</f>
        <v>Electrification + Hydrogen</v>
      </c>
      <c r="K611" s="340" t="str">
        <f>IF(ISBLANK(INDEX('Policy Characteristics'!E:E,MATCH($C611,'Policy Characteristics'!$C:$C,0))),"",INDEX('Policy Characteristics'!E:E,MATCH($C611,'Policy Characteristics'!$C:$C,0)))</f>
        <v>indst fuel type shifting</v>
      </c>
      <c r="L611" s="362">
        <f>IF(ISBLANK(INDEX('Policy Characteristics'!F:F,MATCH($C611,'Policy Characteristics'!$C:$C,0))),"",INDEX('Policy Characteristics'!F:F,MATCH($C611,'Policy Characteristics'!$C:$C,0)))</f>
        <v>0</v>
      </c>
      <c r="M611" s="362">
        <f>IF(ISBLANK(INDEX('Policy Characteristics'!G:G,MATCH($C611,'Policy Characteristics'!$C:$C,0))),"",INDEX('Policy Characteristics'!G:G,MATCH($C611,'Policy Characteristics'!$C:$C,0)))</f>
        <v>1</v>
      </c>
      <c r="N611" s="362">
        <f>IF(ISBLANK(INDEX('Policy Characteristics'!H:H,MATCH($C611,'Policy Characteristics'!$C:$C,0))),"",INDEX('Policy Characteristics'!H:H,MATCH($C611,'Policy Characteristics'!$C:$C,0)))</f>
        <v>0.01</v>
      </c>
      <c r="O611" s="340" t="str">
        <f>IF(ISBLANK(INDEX('Policy Characteristics'!I:I,MATCH($C611,'Policy Characteristics'!$C:$C,0))),"",INDEX('Policy Characteristics'!I:I,MATCH($C611,'Policy Characteristics'!$C:$C,0)))</f>
        <v>% of fuel shifted</v>
      </c>
      <c r="P611" s="340"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1" s="340" t="str">
        <f>IF(ISBLANK(INDEX('Policy Characteristics'!K:K,MATCH($C611,'Policy Characteristics'!$C:$C,0))),"",INDEX('Policy Characteristics'!K:K,MATCH($C611,'Policy Characteristics'!$C:$C,0)))</f>
        <v>industry-ag-main.html#fuel-switching</v>
      </c>
      <c r="R611" s="340" t="str">
        <f>IF(ISBLANK(INDEX('Policy Characteristics'!L:L,MATCH($C611,'Policy Characteristics'!$C:$C,0))),"",INDEX('Policy Characteristics'!L:L,MATCH($C611,'Policy Characteristics'!$C:$C,0)))</f>
        <v>industry-elec-and-hydrogen.html</v>
      </c>
    </row>
    <row r="612" spans="1:18" x14ac:dyDescent="0.25">
      <c r="A612" s="340" t="str">
        <f>IF(ISBLANK(INDEX('Policy Characteristics'!A:A,MATCH($C612,'Policy Characteristics'!$C:$C,0))),"",INDEX('Policy Characteristics'!A:A,MATCH($C612,'Policy Characteristics'!$C:$C,0)))</f>
        <v>Industry</v>
      </c>
      <c r="B612" s="340" t="str">
        <f>IF(ISBLANK(INDEX('Policy Characteristics'!B:B,MATCH($C612,'Policy Characteristics'!$C:$C,0))),"",INDEX('Policy Characteristics'!B:B,MATCH($C612,'Policy Characteristics'!$C:$C,0)))</f>
        <v>Electrification + Hydrogen</v>
      </c>
      <c r="C612" s="344" t="str">
        <f t="shared" si="35"/>
        <v>Fraction of Industrial Fuel Use Shifted to Other Fuels</v>
      </c>
      <c r="D612" s="9" t="s">
        <v>3207</v>
      </c>
      <c r="E612" s="53" t="s">
        <v>2447</v>
      </c>
      <c r="F612" s="188" t="s">
        <v>3169</v>
      </c>
      <c r="G612" s="53" t="s">
        <v>3219</v>
      </c>
      <c r="H612" s="54">
        <v>1391</v>
      </c>
      <c r="I612" s="53" t="s">
        <v>46</v>
      </c>
      <c r="J612" s="342" t="str">
        <f>IF(ISBLANK(INDEX('Policy Characteristics'!D:D,MATCH($C612,'Policy Characteristics'!$C:$C,0))),"",INDEX('Policy Characteristics'!D:D,MATCH($C612,'Policy Characteristics'!$C:$C,0)))</f>
        <v>Electrification + Hydrogen</v>
      </c>
      <c r="K612" s="340" t="str">
        <f>IF(ISBLANK(INDEX('Policy Characteristics'!E:E,MATCH($C612,'Policy Characteristics'!$C:$C,0))),"",INDEX('Policy Characteristics'!E:E,MATCH($C612,'Policy Characteristics'!$C:$C,0)))</f>
        <v>indst fuel type shifting</v>
      </c>
      <c r="L612" s="362">
        <f>IF(ISBLANK(INDEX('Policy Characteristics'!F:F,MATCH($C612,'Policy Characteristics'!$C:$C,0))),"",INDEX('Policy Characteristics'!F:F,MATCH($C612,'Policy Characteristics'!$C:$C,0)))</f>
        <v>0</v>
      </c>
      <c r="M612" s="362">
        <f>IF(ISBLANK(INDEX('Policy Characteristics'!G:G,MATCH($C612,'Policy Characteristics'!$C:$C,0))),"",INDEX('Policy Characteristics'!G:G,MATCH($C612,'Policy Characteristics'!$C:$C,0)))</f>
        <v>1</v>
      </c>
      <c r="N612" s="362">
        <f>IF(ISBLANK(INDEX('Policy Characteristics'!H:H,MATCH($C612,'Policy Characteristics'!$C:$C,0))),"",INDEX('Policy Characteristics'!H:H,MATCH($C612,'Policy Characteristics'!$C:$C,0)))</f>
        <v>0.01</v>
      </c>
      <c r="O612" s="340" t="str">
        <f>IF(ISBLANK(INDEX('Policy Characteristics'!I:I,MATCH($C612,'Policy Characteristics'!$C:$C,0))),"",INDEX('Policy Characteristics'!I:I,MATCH($C612,'Policy Characteristics'!$C:$C,0)))</f>
        <v>% of fuel shifted</v>
      </c>
      <c r="P612" s="340"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2" s="340" t="str">
        <f>IF(ISBLANK(INDEX('Policy Characteristics'!K:K,MATCH($C612,'Policy Characteristics'!$C:$C,0))),"",INDEX('Policy Characteristics'!K:K,MATCH($C612,'Policy Characteristics'!$C:$C,0)))</f>
        <v>industry-ag-main.html#fuel-switching</v>
      </c>
      <c r="R612" s="340" t="str">
        <f>IF(ISBLANK(INDEX('Policy Characteristics'!L:L,MATCH($C612,'Policy Characteristics'!$C:$C,0))),"",INDEX('Policy Characteristics'!L:L,MATCH($C612,'Policy Characteristics'!$C:$C,0)))</f>
        <v>industry-elec-and-hydrogen.html</v>
      </c>
    </row>
    <row r="613" spans="1:18" x14ac:dyDescent="0.25">
      <c r="A613" s="340" t="str">
        <f>IF(ISBLANK(INDEX('Policy Characteristics'!A:A,MATCH($C613,'Policy Characteristics'!$C:$C,0))),"",INDEX('Policy Characteristics'!A:A,MATCH($C613,'Policy Characteristics'!$C:$C,0)))</f>
        <v>Industry</v>
      </c>
      <c r="B613" s="340" t="str">
        <f>IF(ISBLANK(INDEX('Policy Characteristics'!B:B,MATCH($C613,'Policy Characteristics'!$C:$C,0))),"",INDEX('Policy Characteristics'!B:B,MATCH($C613,'Policy Characteristics'!$C:$C,0)))</f>
        <v>Electrification + Hydrogen</v>
      </c>
      <c r="C613" s="344" t="str">
        <f t="shared" si="35"/>
        <v>Fraction of Industrial Fuel Use Shifted to Other Fuels</v>
      </c>
      <c r="D613" s="9" t="s">
        <v>3207</v>
      </c>
      <c r="E613" s="53" t="s">
        <v>2448</v>
      </c>
      <c r="F613" s="188" t="s">
        <v>3169</v>
      </c>
      <c r="G613" s="53" t="s">
        <v>3220</v>
      </c>
      <c r="H613" s="54">
        <v>1392</v>
      </c>
      <c r="I613" s="53" t="s">
        <v>46</v>
      </c>
      <c r="J613" s="342" t="str">
        <f>IF(ISBLANK(INDEX('Policy Characteristics'!D:D,MATCH($C613,'Policy Characteristics'!$C:$C,0))),"",INDEX('Policy Characteristics'!D:D,MATCH($C613,'Policy Characteristics'!$C:$C,0)))</f>
        <v>Electrification + Hydrogen</v>
      </c>
      <c r="K613" s="340" t="str">
        <f>IF(ISBLANK(INDEX('Policy Characteristics'!E:E,MATCH($C613,'Policy Characteristics'!$C:$C,0))),"",INDEX('Policy Characteristics'!E:E,MATCH($C613,'Policy Characteristics'!$C:$C,0)))</f>
        <v>indst fuel type shifting</v>
      </c>
      <c r="L613" s="362">
        <f>IF(ISBLANK(INDEX('Policy Characteristics'!F:F,MATCH($C613,'Policy Characteristics'!$C:$C,0))),"",INDEX('Policy Characteristics'!F:F,MATCH($C613,'Policy Characteristics'!$C:$C,0)))</f>
        <v>0</v>
      </c>
      <c r="M613" s="362">
        <f>IF(ISBLANK(INDEX('Policy Characteristics'!G:G,MATCH($C613,'Policy Characteristics'!$C:$C,0))),"",INDEX('Policy Characteristics'!G:G,MATCH($C613,'Policy Characteristics'!$C:$C,0)))</f>
        <v>1</v>
      </c>
      <c r="N613" s="362">
        <f>IF(ISBLANK(INDEX('Policy Characteristics'!H:H,MATCH($C613,'Policy Characteristics'!$C:$C,0))),"",INDEX('Policy Characteristics'!H:H,MATCH($C613,'Policy Characteristics'!$C:$C,0)))</f>
        <v>0.01</v>
      </c>
      <c r="O613" s="340" t="str">
        <f>IF(ISBLANK(INDEX('Policy Characteristics'!I:I,MATCH($C613,'Policy Characteristics'!$C:$C,0))),"",INDEX('Policy Characteristics'!I:I,MATCH($C613,'Policy Characteristics'!$C:$C,0)))</f>
        <v>% of fuel shifted</v>
      </c>
      <c r="P613" s="340"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3" s="340" t="str">
        <f>IF(ISBLANK(INDEX('Policy Characteristics'!K:K,MATCH($C613,'Policy Characteristics'!$C:$C,0))),"",INDEX('Policy Characteristics'!K:K,MATCH($C613,'Policy Characteristics'!$C:$C,0)))</f>
        <v>industry-ag-main.html#fuel-switching</v>
      </c>
      <c r="R613" s="340" t="str">
        <f>IF(ISBLANK(INDEX('Policy Characteristics'!L:L,MATCH($C613,'Policy Characteristics'!$C:$C,0))),"",INDEX('Policy Characteristics'!L:L,MATCH($C613,'Policy Characteristics'!$C:$C,0)))</f>
        <v>industry-elec-and-hydrogen.html</v>
      </c>
    </row>
    <row r="614" spans="1:18" ht="30" x14ac:dyDescent="0.25">
      <c r="A614" s="340" t="str">
        <f>IF(ISBLANK(INDEX('Policy Characteristics'!A:A,MATCH($C614,'Policy Characteristics'!$C:$C,0))),"",INDEX('Policy Characteristics'!A:A,MATCH($C614,'Policy Characteristics'!$C:$C,0)))</f>
        <v>Industry</v>
      </c>
      <c r="B614" s="340" t="str">
        <f>IF(ISBLANK(INDEX('Policy Characteristics'!B:B,MATCH($C614,'Policy Characteristics'!$C:$C,0))),"",INDEX('Policy Characteristics'!B:B,MATCH($C614,'Policy Characteristics'!$C:$C,0)))</f>
        <v>Electrification + Hydrogen</v>
      </c>
      <c r="C614" s="344" t="str">
        <f t="shared" si="35"/>
        <v>Fraction of Industrial Fuel Use Shifted to Other Fuels</v>
      </c>
      <c r="D614" s="9" t="s">
        <v>3207</v>
      </c>
      <c r="E614" s="53" t="s">
        <v>2449</v>
      </c>
      <c r="F614" s="188" t="s">
        <v>3169</v>
      </c>
      <c r="G614" s="53" t="s">
        <v>3221</v>
      </c>
      <c r="H614" s="54">
        <v>1393</v>
      </c>
      <c r="I614" s="53" t="s">
        <v>46</v>
      </c>
      <c r="J614" s="342" t="str">
        <f>IF(ISBLANK(INDEX('Policy Characteristics'!D:D,MATCH($C614,'Policy Characteristics'!$C:$C,0))),"",INDEX('Policy Characteristics'!D:D,MATCH($C614,'Policy Characteristics'!$C:$C,0)))</f>
        <v>Electrification + Hydrogen</v>
      </c>
      <c r="K614" s="340" t="str">
        <f>IF(ISBLANK(INDEX('Policy Characteristics'!E:E,MATCH($C614,'Policy Characteristics'!$C:$C,0))),"",INDEX('Policy Characteristics'!E:E,MATCH($C614,'Policy Characteristics'!$C:$C,0)))</f>
        <v>indst fuel type shifting</v>
      </c>
      <c r="L614" s="362">
        <f>IF(ISBLANK(INDEX('Policy Characteristics'!F:F,MATCH($C614,'Policy Characteristics'!$C:$C,0))),"",INDEX('Policy Characteristics'!F:F,MATCH($C614,'Policy Characteristics'!$C:$C,0)))</f>
        <v>0</v>
      </c>
      <c r="M614" s="362">
        <f>IF(ISBLANK(INDEX('Policy Characteristics'!G:G,MATCH($C614,'Policy Characteristics'!$C:$C,0))),"",INDEX('Policy Characteristics'!G:G,MATCH($C614,'Policy Characteristics'!$C:$C,0)))</f>
        <v>1</v>
      </c>
      <c r="N614" s="362">
        <f>IF(ISBLANK(INDEX('Policy Characteristics'!H:H,MATCH($C614,'Policy Characteristics'!$C:$C,0))),"",INDEX('Policy Characteristics'!H:H,MATCH($C614,'Policy Characteristics'!$C:$C,0)))</f>
        <v>0.01</v>
      </c>
      <c r="O614" s="340" t="str">
        <f>IF(ISBLANK(INDEX('Policy Characteristics'!I:I,MATCH($C614,'Policy Characteristics'!$C:$C,0))),"",INDEX('Policy Characteristics'!I:I,MATCH($C614,'Policy Characteristics'!$C:$C,0)))</f>
        <v>% of fuel shifted</v>
      </c>
      <c r="P614" s="340"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4" s="340" t="str">
        <f>IF(ISBLANK(INDEX('Policy Characteristics'!K:K,MATCH($C614,'Policy Characteristics'!$C:$C,0))),"",INDEX('Policy Characteristics'!K:K,MATCH($C614,'Policy Characteristics'!$C:$C,0)))</f>
        <v>industry-ag-main.html#fuel-switching</v>
      </c>
      <c r="R614" s="340" t="str">
        <f>IF(ISBLANK(INDEX('Policy Characteristics'!L:L,MATCH($C614,'Policy Characteristics'!$C:$C,0))),"",INDEX('Policy Characteristics'!L:L,MATCH($C614,'Policy Characteristics'!$C:$C,0)))</f>
        <v>industry-elec-and-hydrogen.html</v>
      </c>
    </row>
    <row r="615" spans="1:18" x14ac:dyDescent="0.25">
      <c r="A615" s="340" t="str">
        <f>IF(ISBLANK(INDEX('Policy Characteristics'!A:A,MATCH($C615,'Policy Characteristics'!$C:$C,0))),"",INDEX('Policy Characteristics'!A:A,MATCH($C615,'Policy Characteristics'!$C:$C,0)))</f>
        <v>Industry</v>
      </c>
      <c r="B615" s="340" t="str">
        <f>IF(ISBLANK(INDEX('Policy Characteristics'!B:B,MATCH($C615,'Policy Characteristics'!$C:$C,0))),"",INDEX('Policy Characteristics'!B:B,MATCH($C615,'Policy Characteristics'!$C:$C,0)))</f>
        <v>Electrification + Hydrogen</v>
      </c>
      <c r="C615" s="344" t="str">
        <f t="shared" si="35"/>
        <v>Fraction of Industrial Fuel Use Shifted to Other Fuels</v>
      </c>
      <c r="D615" s="9" t="s">
        <v>3207</v>
      </c>
      <c r="E615" s="53" t="s">
        <v>2798</v>
      </c>
      <c r="F615" s="188" t="s">
        <v>3169</v>
      </c>
      <c r="G615" s="53" t="s">
        <v>3222</v>
      </c>
      <c r="H615" s="54">
        <v>1394</v>
      </c>
      <c r="I615" s="53" t="s">
        <v>46</v>
      </c>
      <c r="J615" s="342" t="str">
        <f>IF(ISBLANK(INDEX('Policy Characteristics'!D:D,MATCH($C615,'Policy Characteristics'!$C:$C,0))),"",INDEX('Policy Characteristics'!D:D,MATCH($C615,'Policy Characteristics'!$C:$C,0)))</f>
        <v>Electrification + Hydrogen</v>
      </c>
      <c r="K615" s="340" t="str">
        <f>IF(ISBLANK(INDEX('Policy Characteristics'!E:E,MATCH($C615,'Policy Characteristics'!$C:$C,0))),"",INDEX('Policy Characteristics'!E:E,MATCH($C615,'Policy Characteristics'!$C:$C,0)))</f>
        <v>indst fuel type shifting</v>
      </c>
      <c r="L615" s="362">
        <f>IF(ISBLANK(INDEX('Policy Characteristics'!F:F,MATCH($C615,'Policy Characteristics'!$C:$C,0))),"",INDEX('Policy Characteristics'!F:F,MATCH($C615,'Policy Characteristics'!$C:$C,0)))</f>
        <v>0</v>
      </c>
      <c r="M615" s="362">
        <f>IF(ISBLANK(INDEX('Policy Characteristics'!G:G,MATCH($C615,'Policy Characteristics'!$C:$C,0))),"",INDEX('Policy Characteristics'!G:G,MATCH($C615,'Policy Characteristics'!$C:$C,0)))</f>
        <v>1</v>
      </c>
      <c r="N615" s="362">
        <f>IF(ISBLANK(INDEX('Policy Characteristics'!H:H,MATCH($C615,'Policy Characteristics'!$C:$C,0))),"",INDEX('Policy Characteristics'!H:H,MATCH($C615,'Policy Characteristics'!$C:$C,0)))</f>
        <v>0.01</v>
      </c>
      <c r="O615" s="340" t="str">
        <f>IF(ISBLANK(INDEX('Policy Characteristics'!I:I,MATCH($C615,'Policy Characteristics'!$C:$C,0))),"",INDEX('Policy Characteristics'!I:I,MATCH($C615,'Policy Characteristics'!$C:$C,0)))</f>
        <v>% of fuel shifted</v>
      </c>
      <c r="P615" s="340"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5" s="340" t="str">
        <f>IF(ISBLANK(INDEX('Policy Characteristics'!K:K,MATCH($C615,'Policy Characteristics'!$C:$C,0))),"",INDEX('Policy Characteristics'!K:K,MATCH($C615,'Policy Characteristics'!$C:$C,0)))</f>
        <v>industry-ag-main.html#fuel-switching</v>
      </c>
      <c r="R615" s="340" t="str">
        <f>IF(ISBLANK(INDEX('Policy Characteristics'!L:L,MATCH($C615,'Policy Characteristics'!$C:$C,0))),"",INDEX('Policy Characteristics'!L:L,MATCH($C615,'Policy Characteristics'!$C:$C,0)))</f>
        <v>industry-elec-and-hydrogen.html</v>
      </c>
    </row>
    <row r="616" spans="1:18" ht="30" x14ac:dyDescent="0.25">
      <c r="A616" s="340" t="str">
        <f>IF(ISBLANK(INDEX('Policy Characteristics'!A:A,MATCH($C616,'Policy Characteristics'!$C:$C,0))),"",INDEX('Policy Characteristics'!A:A,MATCH($C616,'Policy Characteristics'!$C:$C,0)))</f>
        <v>Industry</v>
      </c>
      <c r="B616" s="340" t="str">
        <f>IF(ISBLANK(INDEX('Policy Characteristics'!B:B,MATCH($C616,'Policy Characteristics'!$C:$C,0))),"",INDEX('Policy Characteristics'!B:B,MATCH($C616,'Policy Characteristics'!$C:$C,0)))</f>
        <v>Electrification + Hydrogen</v>
      </c>
      <c r="C616" s="344" t="str">
        <f t="shared" si="35"/>
        <v>Fraction of Industrial Fuel Use Shifted to Other Fuels</v>
      </c>
      <c r="D616" s="9" t="s">
        <v>3207</v>
      </c>
      <c r="E616" s="53" t="s">
        <v>2799</v>
      </c>
      <c r="F616" s="188" t="s">
        <v>3169</v>
      </c>
      <c r="G616" s="53" t="s">
        <v>3223</v>
      </c>
      <c r="H616" s="54">
        <v>1395</v>
      </c>
      <c r="I616" s="53" t="s">
        <v>46</v>
      </c>
      <c r="J616" s="342" t="str">
        <f>IF(ISBLANK(INDEX('Policy Characteristics'!D:D,MATCH($C616,'Policy Characteristics'!$C:$C,0))),"",INDEX('Policy Characteristics'!D:D,MATCH($C616,'Policy Characteristics'!$C:$C,0)))</f>
        <v>Electrification + Hydrogen</v>
      </c>
      <c r="K616" s="340" t="str">
        <f>IF(ISBLANK(INDEX('Policy Characteristics'!E:E,MATCH($C616,'Policy Characteristics'!$C:$C,0))),"",INDEX('Policy Characteristics'!E:E,MATCH($C616,'Policy Characteristics'!$C:$C,0)))</f>
        <v>indst fuel type shifting</v>
      </c>
      <c r="L616" s="362">
        <f>IF(ISBLANK(INDEX('Policy Characteristics'!F:F,MATCH($C616,'Policy Characteristics'!$C:$C,0))),"",INDEX('Policy Characteristics'!F:F,MATCH($C616,'Policy Characteristics'!$C:$C,0)))</f>
        <v>0</v>
      </c>
      <c r="M616" s="362">
        <f>IF(ISBLANK(INDEX('Policy Characteristics'!G:G,MATCH($C616,'Policy Characteristics'!$C:$C,0))),"",INDEX('Policy Characteristics'!G:G,MATCH($C616,'Policy Characteristics'!$C:$C,0)))</f>
        <v>1</v>
      </c>
      <c r="N616" s="362">
        <f>IF(ISBLANK(INDEX('Policy Characteristics'!H:H,MATCH($C616,'Policy Characteristics'!$C:$C,0))),"",INDEX('Policy Characteristics'!H:H,MATCH($C616,'Policy Characteristics'!$C:$C,0)))</f>
        <v>0.01</v>
      </c>
      <c r="O616" s="340" t="str">
        <f>IF(ISBLANK(INDEX('Policy Characteristics'!I:I,MATCH($C616,'Policy Characteristics'!$C:$C,0))),"",INDEX('Policy Characteristics'!I:I,MATCH($C616,'Policy Characteristics'!$C:$C,0)))</f>
        <v>% of fuel shifted</v>
      </c>
      <c r="P616" s="340"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6" s="340" t="str">
        <f>IF(ISBLANK(INDEX('Policy Characteristics'!K:K,MATCH($C616,'Policy Characteristics'!$C:$C,0))),"",INDEX('Policy Characteristics'!K:K,MATCH($C616,'Policy Characteristics'!$C:$C,0)))</f>
        <v>industry-ag-main.html#fuel-switching</v>
      </c>
      <c r="R616" s="340" t="str">
        <f>IF(ISBLANK(INDEX('Policy Characteristics'!L:L,MATCH($C616,'Policy Characteristics'!$C:$C,0))),"",INDEX('Policy Characteristics'!L:L,MATCH($C616,'Policy Characteristics'!$C:$C,0)))</f>
        <v>industry-elec-and-hydrogen.html</v>
      </c>
    </row>
    <row r="617" spans="1:18" ht="30" x14ac:dyDescent="0.25">
      <c r="A617" s="340" t="str">
        <f>IF(ISBLANK(INDEX('Policy Characteristics'!A:A,MATCH($C617,'Policy Characteristics'!$C:$C,0))),"",INDEX('Policy Characteristics'!A:A,MATCH($C617,'Policy Characteristics'!$C:$C,0)))</f>
        <v>Industry</v>
      </c>
      <c r="B617" s="340" t="str">
        <f>IF(ISBLANK(INDEX('Policy Characteristics'!B:B,MATCH($C617,'Policy Characteristics'!$C:$C,0))),"",INDEX('Policy Characteristics'!B:B,MATCH($C617,'Policy Characteristics'!$C:$C,0)))</f>
        <v>Electrification + Hydrogen</v>
      </c>
      <c r="C617" s="344" t="str">
        <f t="shared" si="35"/>
        <v>Fraction of Industrial Fuel Use Shifted to Other Fuels</v>
      </c>
      <c r="D617" s="9" t="s">
        <v>3207</v>
      </c>
      <c r="E617" s="53" t="s">
        <v>2800</v>
      </c>
      <c r="F617" s="188" t="s">
        <v>3169</v>
      </c>
      <c r="G617" s="53" t="s">
        <v>3224</v>
      </c>
      <c r="H617" s="54">
        <v>1396</v>
      </c>
      <c r="I617" s="53" t="s">
        <v>46</v>
      </c>
      <c r="J617" s="342" t="str">
        <f>IF(ISBLANK(INDEX('Policy Characteristics'!D:D,MATCH($C617,'Policy Characteristics'!$C:$C,0))),"",INDEX('Policy Characteristics'!D:D,MATCH($C617,'Policy Characteristics'!$C:$C,0)))</f>
        <v>Electrification + Hydrogen</v>
      </c>
      <c r="K617" s="340" t="str">
        <f>IF(ISBLANK(INDEX('Policy Characteristics'!E:E,MATCH($C617,'Policy Characteristics'!$C:$C,0))),"",INDEX('Policy Characteristics'!E:E,MATCH($C617,'Policy Characteristics'!$C:$C,0)))</f>
        <v>indst fuel type shifting</v>
      </c>
      <c r="L617" s="362">
        <f>IF(ISBLANK(INDEX('Policy Characteristics'!F:F,MATCH($C617,'Policy Characteristics'!$C:$C,0))),"",INDEX('Policy Characteristics'!F:F,MATCH($C617,'Policy Characteristics'!$C:$C,0)))</f>
        <v>0</v>
      </c>
      <c r="M617" s="362">
        <f>IF(ISBLANK(INDEX('Policy Characteristics'!G:G,MATCH($C617,'Policy Characteristics'!$C:$C,0))),"",INDEX('Policy Characteristics'!G:G,MATCH($C617,'Policy Characteristics'!$C:$C,0)))</f>
        <v>1</v>
      </c>
      <c r="N617" s="362">
        <f>IF(ISBLANK(INDEX('Policy Characteristics'!H:H,MATCH($C617,'Policy Characteristics'!$C:$C,0))),"",INDEX('Policy Characteristics'!H:H,MATCH($C617,'Policy Characteristics'!$C:$C,0)))</f>
        <v>0.01</v>
      </c>
      <c r="O617" s="340" t="str">
        <f>IF(ISBLANK(INDEX('Policy Characteristics'!I:I,MATCH($C617,'Policy Characteristics'!$C:$C,0))),"",INDEX('Policy Characteristics'!I:I,MATCH($C617,'Policy Characteristics'!$C:$C,0)))</f>
        <v>% of fuel shifted</v>
      </c>
      <c r="P617" s="340"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7" s="340" t="str">
        <f>IF(ISBLANK(INDEX('Policy Characteristics'!K:K,MATCH($C617,'Policy Characteristics'!$C:$C,0))),"",INDEX('Policy Characteristics'!K:K,MATCH($C617,'Policy Characteristics'!$C:$C,0)))</f>
        <v>industry-ag-main.html#fuel-switching</v>
      </c>
      <c r="R617" s="340" t="str">
        <f>IF(ISBLANK(INDEX('Policy Characteristics'!L:L,MATCH($C617,'Policy Characteristics'!$C:$C,0))),"",INDEX('Policy Characteristics'!L:L,MATCH($C617,'Policy Characteristics'!$C:$C,0)))</f>
        <v>industry-elec-and-hydrogen.html</v>
      </c>
    </row>
    <row r="618" spans="1:18" x14ac:dyDescent="0.25">
      <c r="A618" s="340" t="str">
        <f>IF(ISBLANK(INDEX('Policy Characteristics'!A:A,MATCH($C618,'Policy Characteristics'!$C:$C,0))),"",INDEX('Policy Characteristics'!A:A,MATCH($C618,'Policy Characteristics'!$C:$C,0)))</f>
        <v>Industry</v>
      </c>
      <c r="B618" s="340" t="str">
        <f>IF(ISBLANK(INDEX('Policy Characteristics'!B:B,MATCH($C618,'Policy Characteristics'!$C:$C,0))),"",INDEX('Policy Characteristics'!B:B,MATCH($C618,'Policy Characteristics'!$C:$C,0)))</f>
        <v>Electrification + Hydrogen</v>
      </c>
      <c r="C618" s="344" t="str">
        <f t="shared" si="35"/>
        <v>Fraction of Industrial Fuel Use Shifted to Other Fuels</v>
      </c>
      <c r="D618" s="9" t="s">
        <v>3207</v>
      </c>
      <c r="E618" s="53" t="s">
        <v>2797</v>
      </c>
      <c r="F618" s="188" t="s">
        <v>3169</v>
      </c>
      <c r="G618" s="53" t="s">
        <v>3225</v>
      </c>
      <c r="H618" s="54">
        <v>1397</v>
      </c>
      <c r="I618" s="53" t="s">
        <v>45</v>
      </c>
      <c r="J618" s="342" t="str">
        <f>IF(ISBLANK(INDEX('Policy Characteristics'!D:D,MATCH($C618,'Policy Characteristics'!$C:$C,0))),"",INDEX('Policy Characteristics'!D:D,MATCH($C618,'Policy Characteristics'!$C:$C,0)))</f>
        <v>Electrification + Hydrogen</v>
      </c>
      <c r="K618" s="340" t="str">
        <f>IF(ISBLANK(INDEX('Policy Characteristics'!E:E,MATCH($C618,'Policy Characteristics'!$C:$C,0))),"",INDEX('Policy Characteristics'!E:E,MATCH($C618,'Policy Characteristics'!$C:$C,0)))</f>
        <v>indst fuel type shifting</v>
      </c>
      <c r="L618" s="362">
        <f>IF(ISBLANK(INDEX('Policy Characteristics'!F:F,MATCH($C618,'Policy Characteristics'!$C:$C,0))),"",INDEX('Policy Characteristics'!F:F,MATCH($C618,'Policy Characteristics'!$C:$C,0)))</f>
        <v>0</v>
      </c>
      <c r="M618" s="362">
        <f>IF(ISBLANK(INDEX('Policy Characteristics'!G:G,MATCH($C618,'Policy Characteristics'!$C:$C,0))),"",INDEX('Policy Characteristics'!G:G,MATCH($C618,'Policy Characteristics'!$C:$C,0)))</f>
        <v>1</v>
      </c>
      <c r="N618" s="362">
        <f>IF(ISBLANK(INDEX('Policy Characteristics'!H:H,MATCH($C618,'Policy Characteristics'!$C:$C,0))),"",INDEX('Policy Characteristics'!H:H,MATCH($C618,'Policy Characteristics'!$C:$C,0)))</f>
        <v>0.01</v>
      </c>
      <c r="O618" s="340" t="str">
        <f>IF(ISBLANK(INDEX('Policy Characteristics'!I:I,MATCH($C618,'Policy Characteristics'!$C:$C,0))),"",INDEX('Policy Characteristics'!I:I,MATCH($C618,'Policy Characteristics'!$C:$C,0)))</f>
        <v>% of fuel shifted</v>
      </c>
      <c r="P618" s="340"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8" s="340" t="str">
        <f>IF(ISBLANK(INDEX('Policy Characteristics'!K:K,MATCH($C618,'Policy Characteristics'!$C:$C,0))),"",INDEX('Policy Characteristics'!K:K,MATCH($C618,'Policy Characteristics'!$C:$C,0)))</f>
        <v>industry-ag-main.html#fuel-switching</v>
      </c>
      <c r="R618" s="340" t="str">
        <f>IF(ISBLANK(INDEX('Policy Characteristics'!L:L,MATCH($C618,'Policy Characteristics'!$C:$C,0))),"",INDEX('Policy Characteristics'!L:L,MATCH($C618,'Policy Characteristics'!$C:$C,0)))</f>
        <v>industry-elec-and-hydrogen.html</v>
      </c>
    </row>
    <row r="619" spans="1:18" x14ac:dyDescent="0.25">
      <c r="A619" s="340" t="str">
        <f>IF(ISBLANK(INDEX('Policy Characteristics'!A:A,MATCH($C619,'Policy Characteristics'!$C:$C,0))),"",INDEX('Policy Characteristics'!A:A,MATCH($C619,'Policy Characteristics'!$C:$C,0)))</f>
        <v>Industry</v>
      </c>
      <c r="B619" s="340" t="str">
        <f>IF(ISBLANK(INDEX('Policy Characteristics'!B:B,MATCH($C619,'Policy Characteristics'!$C:$C,0))),"",INDEX('Policy Characteristics'!B:B,MATCH($C619,'Policy Characteristics'!$C:$C,0)))</f>
        <v>Electrification + Hydrogen</v>
      </c>
      <c r="C619" s="344" t="str">
        <f t="shared" si="35"/>
        <v>Fraction of Industrial Fuel Use Shifted to Other Fuels</v>
      </c>
      <c r="D619" s="9" t="s">
        <v>3208</v>
      </c>
      <c r="E619" s="53" t="s">
        <v>2444</v>
      </c>
      <c r="F619" s="188" t="s">
        <v>3170</v>
      </c>
      <c r="G619" s="53" t="s">
        <v>3216</v>
      </c>
      <c r="H619" s="54">
        <v>1398</v>
      </c>
      <c r="I619" s="53" t="s">
        <v>45</v>
      </c>
      <c r="J619" s="342" t="str">
        <f>IF(ISBLANK(INDEX('Policy Characteristics'!D:D,MATCH($C619,'Policy Characteristics'!$C:$C,0))),"",INDEX('Policy Characteristics'!D:D,MATCH($C619,'Policy Characteristics'!$C:$C,0)))</f>
        <v>Electrification + Hydrogen</v>
      </c>
      <c r="K619" s="340" t="str">
        <f>IF(ISBLANK(INDEX('Policy Characteristics'!E:E,MATCH($C619,'Policy Characteristics'!$C:$C,0))),"",INDEX('Policy Characteristics'!E:E,MATCH($C619,'Policy Characteristics'!$C:$C,0)))</f>
        <v>indst fuel type shifting</v>
      </c>
      <c r="L619" s="362">
        <f>IF(ISBLANK(INDEX('Policy Characteristics'!F:F,MATCH($C619,'Policy Characteristics'!$C:$C,0))),"",INDEX('Policy Characteristics'!F:F,MATCH($C619,'Policy Characteristics'!$C:$C,0)))</f>
        <v>0</v>
      </c>
      <c r="M619" s="362">
        <f>IF(ISBLANK(INDEX('Policy Characteristics'!G:G,MATCH($C619,'Policy Characteristics'!$C:$C,0))),"",INDEX('Policy Characteristics'!G:G,MATCH($C619,'Policy Characteristics'!$C:$C,0)))</f>
        <v>1</v>
      </c>
      <c r="N619" s="362">
        <f>IF(ISBLANK(INDEX('Policy Characteristics'!H:H,MATCH($C619,'Policy Characteristics'!$C:$C,0))),"",INDEX('Policy Characteristics'!H:H,MATCH($C619,'Policy Characteristics'!$C:$C,0)))</f>
        <v>0.01</v>
      </c>
      <c r="O619" s="340" t="str">
        <f>IF(ISBLANK(INDEX('Policy Characteristics'!I:I,MATCH($C619,'Policy Characteristics'!$C:$C,0))),"",INDEX('Policy Characteristics'!I:I,MATCH($C619,'Policy Characteristics'!$C:$C,0)))</f>
        <v>% of fuel shifted</v>
      </c>
      <c r="P619" s="340"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9" s="340" t="str">
        <f>IF(ISBLANK(INDEX('Policy Characteristics'!K:K,MATCH($C619,'Policy Characteristics'!$C:$C,0))),"",INDEX('Policy Characteristics'!K:K,MATCH($C619,'Policy Characteristics'!$C:$C,0)))</f>
        <v>industry-ag-main.html#fuel-switching</v>
      </c>
      <c r="R619" s="340" t="str">
        <f>IF(ISBLANK(INDEX('Policy Characteristics'!L:L,MATCH($C619,'Policy Characteristics'!$C:$C,0))),"",INDEX('Policy Characteristics'!L:L,MATCH($C619,'Policy Characteristics'!$C:$C,0)))</f>
        <v>industry-elec-and-hydrogen.html</v>
      </c>
    </row>
    <row r="620" spans="1:18" x14ac:dyDescent="0.25">
      <c r="A620" s="340" t="str">
        <f>IF(ISBLANK(INDEX('Policy Characteristics'!A:A,MATCH($C620,'Policy Characteristics'!$C:$C,0))),"",INDEX('Policy Characteristics'!A:A,MATCH($C620,'Policy Characteristics'!$C:$C,0)))</f>
        <v>Industry</v>
      </c>
      <c r="B620" s="340" t="str">
        <f>IF(ISBLANK(INDEX('Policy Characteristics'!B:B,MATCH($C620,'Policy Characteristics'!$C:$C,0))),"",INDEX('Policy Characteristics'!B:B,MATCH($C620,'Policy Characteristics'!$C:$C,0)))</f>
        <v>Electrification + Hydrogen</v>
      </c>
      <c r="C620" s="344" t="str">
        <f t="shared" si="35"/>
        <v>Fraction of Industrial Fuel Use Shifted to Other Fuels</v>
      </c>
      <c r="D620" s="9" t="s">
        <v>3208</v>
      </c>
      <c r="E620" s="53" t="s">
        <v>2445</v>
      </c>
      <c r="F620" s="188" t="s">
        <v>3170</v>
      </c>
      <c r="G620" s="53" t="s">
        <v>3217</v>
      </c>
      <c r="H620" s="54">
        <v>1399</v>
      </c>
      <c r="I620" s="53" t="s">
        <v>46</v>
      </c>
      <c r="J620" s="342" t="str">
        <f>IF(ISBLANK(INDEX('Policy Characteristics'!D:D,MATCH($C620,'Policy Characteristics'!$C:$C,0))),"",INDEX('Policy Characteristics'!D:D,MATCH($C620,'Policy Characteristics'!$C:$C,0)))</f>
        <v>Electrification + Hydrogen</v>
      </c>
      <c r="K620" s="340" t="str">
        <f>IF(ISBLANK(INDEX('Policy Characteristics'!E:E,MATCH($C620,'Policy Characteristics'!$C:$C,0))),"",INDEX('Policy Characteristics'!E:E,MATCH($C620,'Policy Characteristics'!$C:$C,0)))</f>
        <v>indst fuel type shifting</v>
      </c>
      <c r="L620" s="362">
        <f>IF(ISBLANK(INDEX('Policy Characteristics'!F:F,MATCH($C620,'Policy Characteristics'!$C:$C,0))),"",INDEX('Policy Characteristics'!F:F,MATCH($C620,'Policy Characteristics'!$C:$C,0)))</f>
        <v>0</v>
      </c>
      <c r="M620" s="362">
        <f>IF(ISBLANK(INDEX('Policy Characteristics'!G:G,MATCH($C620,'Policy Characteristics'!$C:$C,0))),"",INDEX('Policy Characteristics'!G:G,MATCH($C620,'Policy Characteristics'!$C:$C,0)))</f>
        <v>1</v>
      </c>
      <c r="N620" s="362">
        <f>IF(ISBLANK(INDEX('Policy Characteristics'!H:H,MATCH($C620,'Policy Characteristics'!$C:$C,0))),"",INDEX('Policy Characteristics'!H:H,MATCH($C620,'Policy Characteristics'!$C:$C,0)))</f>
        <v>0.01</v>
      </c>
      <c r="O620" s="340" t="str">
        <f>IF(ISBLANK(INDEX('Policy Characteristics'!I:I,MATCH($C620,'Policy Characteristics'!$C:$C,0))),"",INDEX('Policy Characteristics'!I:I,MATCH($C620,'Policy Characteristics'!$C:$C,0)))</f>
        <v>% of fuel shifted</v>
      </c>
      <c r="P620" s="340"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0" s="340" t="str">
        <f>IF(ISBLANK(INDEX('Policy Characteristics'!K:K,MATCH($C620,'Policy Characteristics'!$C:$C,0))),"",INDEX('Policy Characteristics'!K:K,MATCH($C620,'Policy Characteristics'!$C:$C,0)))</f>
        <v>industry-ag-main.html#fuel-switching</v>
      </c>
      <c r="R620" s="340" t="str">
        <f>IF(ISBLANK(INDEX('Policy Characteristics'!L:L,MATCH($C620,'Policy Characteristics'!$C:$C,0))),"",INDEX('Policy Characteristics'!L:L,MATCH($C620,'Policy Characteristics'!$C:$C,0)))</f>
        <v>industry-elec-and-hydrogen.html</v>
      </c>
    </row>
    <row r="621" spans="1:18" x14ac:dyDescent="0.25">
      <c r="A621" s="340" t="str">
        <f>IF(ISBLANK(INDEX('Policy Characteristics'!A:A,MATCH($C621,'Policy Characteristics'!$C:$C,0))),"",INDEX('Policy Characteristics'!A:A,MATCH($C621,'Policy Characteristics'!$C:$C,0)))</f>
        <v>Industry</v>
      </c>
      <c r="B621" s="340" t="str">
        <f>IF(ISBLANK(INDEX('Policy Characteristics'!B:B,MATCH($C621,'Policy Characteristics'!$C:$C,0))),"",INDEX('Policy Characteristics'!B:B,MATCH($C621,'Policy Characteristics'!$C:$C,0)))</f>
        <v>Electrification + Hydrogen</v>
      </c>
      <c r="C621" s="344" t="str">
        <f t="shared" si="35"/>
        <v>Fraction of Industrial Fuel Use Shifted to Other Fuels</v>
      </c>
      <c r="D621" s="9" t="s">
        <v>3208</v>
      </c>
      <c r="E621" s="53" t="s">
        <v>2446</v>
      </c>
      <c r="F621" s="188" t="s">
        <v>3170</v>
      </c>
      <c r="G621" s="53" t="s">
        <v>3218</v>
      </c>
      <c r="H621" s="54">
        <v>1400</v>
      </c>
      <c r="I621" s="53" t="s">
        <v>46</v>
      </c>
      <c r="J621" s="342" t="str">
        <f>IF(ISBLANK(INDEX('Policy Characteristics'!D:D,MATCH($C621,'Policy Characteristics'!$C:$C,0))),"",INDEX('Policy Characteristics'!D:D,MATCH($C621,'Policy Characteristics'!$C:$C,0)))</f>
        <v>Electrification + Hydrogen</v>
      </c>
      <c r="K621" s="340" t="str">
        <f>IF(ISBLANK(INDEX('Policy Characteristics'!E:E,MATCH($C621,'Policy Characteristics'!$C:$C,0))),"",INDEX('Policy Characteristics'!E:E,MATCH($C621,'Policy Characteristics'!$C:$C,0)))</f>
        <v>indst fuel type shifting</v>
      </c>
      <c r="L621" s="362">
        <f>IF(ISBLANK(INDEX('Policy Characteristics'!F:F,MATCH($C621,'Policy Characteristics'!$C:$C,0))),"",INDEX('Policy Characteristics'!F:F,MATCH($C621,'Policy Characteristics'!$C:$C,0)))</f>
        <v>0</v>
      </c>
      <c r="M621" s="362">
        <f>IF(ISBLANK(INDEX('Policy Characteristics'!G:G,MATCH($C621,'Policy Characteristics'!$C:$C,0))),"",INDEX('Policy Characteristics'!G:G,MATCH($C621,'Policy Characteristics'!$C:$C,0)))</f>
        <v>1</v>
      </c>
      <c r="N621" s="362">
        <f>IF(ISBLANK(INDEX('Policy Characteristics'!H:H,MATCH($C621,'Policy Characteristics'!$C:$C,0))),"",INDEX('Policy Characteristics'!H:H,MATCH($C621,'Policy Characteristics'!$C:$C,0)))</f>
        <v>0.01</v>
      </c>
      <c r="O621" s="340" t="str">
        <f>IF(ISBLANK(INDEX('Policy Characteristics'!I:I,MATCH($C621,'Policy Characteristics'!$C:$C,0))),"",INDEX('Policy Characteristics'!I:I,MATCH($C621,'Policy Characteristics'!$C:$C,0)))</f>
        <v>% of fuel shifted</v>
      </c>
      <c r="P621" s="340"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1" s="340" t="str">
        <f>IF(ISBLANK(INDEX('Policy Characteristics'!K:K,MATCH($C621,'Policy Characteristics'!$C:$C,0))),"",INDEX('Policy Characteristics'!K:K,MATCH($C621,'Policy Characteristics'!$C:$C,0)))</f>
        <v>industry-ag-main.html#fuel-switching</v>
      </c>
      <c r="R621" s="340" t="str">
        <f>IF(ISBLANK(INDEX('Policy Characteristics'!L:L,MATCH($C621,'Policy Characteristics'!$C:$C,0))),"",INDEX('Policy Characteristics'!L:L,MATCH($C621,'Policy Characteristics'!$C:$C,0)))</f>
        <v>industry-elec-and-hydrogen.html</v>
      </c>
    </row>
    <row r="622" spans="1:18" x14ac:dyDescent="0.25">
      <c r="A622" s="340" t="str">
        <f>IF(ISBLANK(INDEX('Policy Characteristics'!A:A,MATCH($C622,'Policy Characteristics'!$C:$C,0))),"",INDEX('Policy Characteristics'!A:A,MATCH($C622,'Policy Characteristics'!$C:$C,0)))</f>
        <v>Industry</v>
      </c>
      <c r="B622" s="340" t="str">
        <f>IF(ISBLANK(INDEX('Policy Characteristics'!B:B,MATCH($C622,'Policy Characteristics'!$C:$C,0))),"",INDEX('Policy Characteristics'!B:B,MATCH($C622,'Policy Characteristics'!$C:$C,0)))</f>
        <v>Electrification + Hydrogen</v>
      </c>
      <c r="C622" s="344" t="str">
        <f t="shared" si="35"/>
        <v>Fraction of Industrial Fuel Use Shifted to Other Fuels</v>
      </c>
      <c r="D622" s="9" t="s">
        <v>3208</v>
      </c>
      <c r="E622" s="53" t="s">
        <v>2447</v>
      </c>
      <c r="F622" s="188" t="s">
        <v>3170</v>
      </c>
      <c r="G622" s="53" t="s">
        <v>3219</v>
      </c>
      <c r="H622" s="54">
        <v>1401</v>
      </c>
      <c r="I622" s="53" t="s">
        <v>46</v>
      </c>
      <c r="J622" s="342" t="str">
        <f>IF(ISBLANK(INDEX('Policy Characteristics'!D:D,MATCH($C622,'Policy Characteristics'!$C:$C,0))),"",INDEX('Policy Characteristics'!D:D,MATCH($C622,'Policy Characteristics'!$C:$C,0)))</f>
        <v>Electrification + Hydrogen</v>
      </c>
      <c r="K622" s="340" t="str">
        <f>IF(ISBLANK(INDEX('Policy Characteristics'!E:E,MATCH($C622,'Policy Characteristics'!$C:$C,0))),"",INDEX('Policy Characteristics'!E:E,MATCH($C622,'Policy Characteristics'!$C:$C,0)))</f>
        <v>indst fuel type shifting</v>
      </c>
      <c r="L622" s="362">
        <f>IF(ISBLANK(INDEX('Policy Characteristics'!F:F,MATCH($C622,'Policy Characteristics'!$C:$C,0))),"",INDEX('Policy Characteristics'!F:F,MATCH($C622,'Policy Characteristics'!$C:$C,0)))</f>
        <v>0</v>
      </c>
      <c r="M622" s="362">
        <f>IF(ISBLANK(INDEX('Policy Characteristics'!G:G,MATCH($C622,'Policy Characteristics'!$C:$C,0))),"",INDEX('Policy Characteristics'!G:G,MATCH($C622,'Policy Characteristics'!$C:$C,0)))</f>
        <v>1</v>
      </c>
      <c r="N622" s="362">
        <f>IF(ISBLANK(INDEX('Policy Characteristics'!H:H,MATCH($C622,'Policy Characteristics'!$C:$C,0))),"",INDEX('Policy Characteristics'!H:H,MATCH($C622,'Policy Characteristics'!$C:$C,0)))</f>
        <v>0.01</v>
      </c>
      <c r="O622" s="340" t="str">
        <f>IF(ISBLANK(INDEX('Policy Characteristics'!I:I,MATCH($C622,'Policy Characteristics'!$C:$C,0))),"",INDEX('Policy Characteristics'!I:I,MATCH($C622,'Policy Characteristics'!$C:$C,0)))</f>
        <v>% of fuel shifted</v>
      </c>
      <c r="P622" s="340"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2" s="340" t="str">
        <f>IF(ISBLANK(INDEX('Policy Characteristics'!K:K,MATCH($C622,'Policy Characteristics'!$C:$C,0))),"",INDEX('Policy Characteristics'!K:K,MATCH($C622,'Policy Characteristics'!$C:$C,0)))</f>
        <v>industry-ag-main.html#fuel-switching</v>
      </c>
      <c r="R622" s="340" t="str">
        <f>IF(ISBLANK(INDEX('Policy Characteristics'!L:L,MATCH($C622,'Policy Characteristics'!$C:$C,0))),"",INDEX('Policy Characteristics'!L:L,MATCH($C622,'Policy Characteristics'!$C:$C,0)))</f>
        <v>industry-elec-and-hydrogen.html</v>
      </c>
    </row>
    <row r="623" spans="1:18" x14ac:dyDescent="0.25">
      <c r="A623" s="340" t="str">
        <f>IF(ISBLANK(INDEX('Policy Characteristics'!A:A,MATCH($C623,'Policy Characteristics'!$C:$C,0))),"",INDEX('Policy Characteristics'!A:A,MATCH($C623,'Policy Characteristics'!$C:$C,0)))</f>
        <v>Industry</v>
      </c>
      <c r="B623" s="340" t="str">
        <f>IF(ISBLANK(INDEX('Policy Characteristics'!B:B,MATCH($C623,'Policy Characteristics'!$C:$C,0))),"",INDEX('Policy Characteristics'!B:B,MATCH($C623,'Policy Characteristics'!$C:$C,0)))</f>
        <v>Electrification + Hydrogen</v>
      </c>
      <c r="C623" s="344" t="str">
        <f t="shared" si="35"/>
        <v>Fraction of Industrial Fuel Use Shifted to Other Fuels</v>
      </c>
      <c r="D623" s="9" t="s">
        <v>3208</v>
      </c>
      <c r="E623" s="53" t="s">
        <v>2448</v>
      </c>
      <c r="F623" s="188" t="s">
        <v>3170</v>
      </c>
      <c r="G623" s="53" t="s">
        <v>3220</v>
      </c>
      <c r="H623" s="54">
        <v>1402</v>
      </c>
      <c r="I623" s="53" t="s">
        <v>46</v>
      </c>
      <c r="J623" s="342" t="str">
        <f>IF(ISBLANK(INDEX('Policy Characteristics'!D:D,MATCH($C623,'Policy Characteristics'!$C:$C,0))),"",INDEX('Policy Characteristics'!D:D,MATCH($C623,'Policy Characteristics'!$C:$C,0)))</f>
        <v>Electrification + Hydrogen</v>
      </c>
      <c r="K623" s="340" t="str">
        <f>IF(ISBLANK(INDEX('Policy Characteristics'!E:E,MATCH($C623,'Policy Characteristics'!$C:$C,0))),"",INDEX('Policy Characteristics'!E:E,MATCH($C623,'Policy Characteristics'!$C:$C,0)))</f>
        <v>indst fuel type shifting</v>
      </c>
      <c r="L623" s="362">
        <f>IF(ISBLANK(INDEX('Policy Characteristics'!F:F,MATCH($C623,'Policy Characteristics'!$C:$C,0))),"",INDEX('Policy Characteristics'!F:F,MATCH($C623,'Policy Characteristics'!$C:$C,0)))</f>
        <v>0</v>
      </c>
      <c r="M623" s="362">
        <f>IF(ISBLANK(INDEX('Policy Characteristics'!G:G,MATCH($C623,'Policy Characteristics'!$C:$C,0))),"",INDEX('Policy Characteristics'!G:G,MATCH($C623,'Policy Characteristics'!$C:$C,0)))</f>
        <v>1</v>
      </c>
      <c r="N623" s="362">
        <f>IF(ISBLANK(INDEX('Policy Characteristics'!H:H,MATCH($C623,'Policy Characteristics'!$C:$C,0))),"",INDEX('Policy Characteristics'!H:H,MATCH($C623,'Policy Characteristics'!$C:$C,0)))</f>
        <v>0.01</v>
      </c>
      <c r="O623" s="340" t="str">
        <f>IF(ISBLANK(INDEX('Policy Characteristics'!I:I,MATCH($C623,'Policy Characteristics'!$C:$C,0))),"",INDEX('Policy Characteristics'!I:I,MATCH($C623,'Policy Characteristics'!$C:$C,0)))</f>
        <v>% of fuel shifted</v>
      </c>
      <c r="P623" s="340"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3" s="340" t="str">
        <f>IF(ISBLANK(INDEX('Policy Characteristics'!K:K,MATCH($C623,'Policy Characteristics'!$C:$C,0))),"",INDEX('Policy Characteristics'!K:K,MATCH($C623,'Policy Characteristics'!$C:$C,0)))</f>
        <v>industry-ag-main.html#fuel-switching</v>
      </c>
      <c r="R623" s="340" t="str">
        <f>IF(ISBLANK(INDEX('Policy Characteristics'!L:L,MATCH($C623,'Policy Characteristics'!$C:$C,0))),"",INDEX('Policy Characteristics'!L:L,MATCH($C623,'Policy Characteristics'!$C:$C,0)))</f>
        <v>industry-elec-and-hydrogen.html</v>
      </c>
    </row>
    <row r="624" spans="1:18" ht="30" x14ac:dyDescent="0.25">
      <c r="A624" s="340" t="str">
        <f>IF(ISBLANK(INDEX('Policy Characteristics'!A:A,MATCH($C624,'Policy Characteristics'!$C:$C,0))),"",INDEX('Policy Characteristics'!A:A,MATCH($C624,'Policy Characteristics'!$C:$C,0)))</f>
        <v>Industry</v>
      </c>
      <c r="B624" s="340" t="str">
        <f>IF(ISBLANK(INDEX('Policy Characteristics'!B:B,MATCH($C624,'Policy Characteristics'!$C:$C,0))),"",INDEX('Policy Characteristics'!B:B,MATCH($C624,'Policy Characteristics'!$C:$C,0)))</f>
        <v>Electrification + Hydrogen</v>
      </c>
      <c r="C624" s="344" t="str">
        <f t="shared" si="35"/>
        <v>Fraction of Industrial Fuel Use Shifted to Other Fuels</v>
      </c>
      <c r="D624" s="9" t="s">
        <v>3208</v>
      </c>
      <c r="E624" s="53" t="s">
        <v>2449</v>
      </c>
      <c r="F624" s="188" t="s">
        <v>3170</v>
      </c>
      <c r="G624" s="53" t="s">
        <v>3221</v>
      </c>
      <c r="H624" s="54">
        <v>1403</v>
      </c>
      <c r="I624" s="53" t="s">
        <v>46</v>
      </c>
      <c r="J624" s="342" t="str">
        <f>IF(ISBLANK(INDEX('Policy Characteristics'!D:D,MATCH($C624,'Policy Characteristics'!$C:$C,0))),"",INDEX('Policy Characteristics'!D:D,MATCH($C624,'Policy Characteristics'!$C:$C,0)))</f>
        <v>Electrification + Hydrogen</v>
      </c>
      <c r="K624" s="340" t="str">
        <f>IF(ISBLANK(INDEX('Policy Characteristics'!E:E,MATCH($C624,'Policy Characteristics'!$C:$C,0))),"",INDEX('Policy Characteristics'!E:E,MATCH($C624,'Policy Characteristics'!$C:$C,0)))</f>
        <v>indst fuel type shifting</v>
      </c>
      <c r="L624" s="362">
        <f>IF(ISBLANK(INDEX('Policy Characteristics'!F:F,MATCH($C624,'Policy Characteristics'!$C:$C,0))),"",INDEX('Policy Characteristics'!F:F,MATCH($C624,'Policy Characteristics'!$C:$C,0)))</f>
        <v>0</v>
      </c>
      <c r="M624" s="362">
        <f>IF(ISBLANK(INDEX('Policy Characteristics'!G:G,MATCH($C624,'Policy Characteristics'!$C:$C,0))),"",INDEX('Policy Characteristics'!G:G,MATCH($C624,'Policy Characteristics'!$C:$C,0)))</f>
        <v>1</v>
      </c>
      <c r="N624" s="362">
        <f>IF(ISBLANK(INDEX('Policy Characteristics'!H:H,MATCH($C624,'Policy Characteristics'!$C:$C,0))),"",INDEX('Policy Characteristics'!H:H,MATCH($C624,'Policy Characteristics'!$C:$C,0)))</f>
        <v>0.01</v>
      </c>
      <c r="O624" s="340" t="str">
        <f>IF(ISBLANK(INDEX('Policy Characteristics'!I:I,MATCH($C624,'Policy Characteristics'!$C:$C,0))),"",INDEX('Policy Characteristics'!I:I,MATCH($C624,'Policy Characteristics'!$C:$C,0)))</f>
        <v>% of fuel shifted</v>
      </c>
      <c r="P624" s="340"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4" s="340" t="str">
        <f>IF(ISBLANK(INDEX('Policy Characteristics'!K:K,MATCH($C624,'Policy Characteristics'!$C:$C,0))),"",INDEX('Policy Characteristics'!K:K,MATCH($C624,'Policy Characteristics'!$C:$C,0)))</f>
        <v>industry-ag-main.html#fuel-switching</v>
      </c>
      <c r="R624" s="340" t="str">
        <f>IF(ISBLANK(INDEX('Policy Characteristics'!L:L,MATCH($C624,'Policy Characteristics'!$C:$C,0))),"",INDEX('Policy Characteristics'!L:L,MATCH($C624,'Policy Characteristics'!$C:$C,0)))</f>
        <v>industry-elec-and-hydrogen.html</v>
      </c>
    </row>
    <row r="625" spans="1:18" x14ac:dyDescent="0.25">
      <c r="A625" s="340" t="str">
        <f>IF(ISBLANK(INDEX('Policy Characteristics'!A:A,MATCH($C625,'Policy Characteristics'!$C:$C,0))),"",INDEX('Policy Characteristics'!A:A,MATCH($C625,'Policy Characteristics'!$C:$C,0)))</f>
        <v>Industry</v>
      </c>
      <c r="B625" s="340" t="str">
        <f>IF(ISBLANK(INDEX('Policy Characteristics'!B:B,MATCH($C625,'Policy Characteristics'!$C:$C,0))),"",INDEX('Policy Characteristics'!B:B,MATCH($C625,'Policy Characteristics'!$C:$C,0)))</f>
        <v>Electrification + Hydrogen</v>
      </c>
      <c r="C625" s="344" t="str">
        <f t="shared" si="35"/>
        <v>Fraction of Industrial Fuel Use Shifted to Other Fuels</v>
      </c>
      <c r="D625" s="9" t="s">
        <v>3208</v>
      </c>
      <c r="E625" s="53" t="s">
        <v>2798</v>
      </c>
      <c r="F625" s="188" t="s">
        <v>3170</v>
      </c>
      <c r="G625" s="53" t="s">
        <v>3222</v>
      </c>
      <c r="H625" s="54">
        <v>1404</v>
      </c>
      <c r="I625" s="53" t="s">
        <v>46</v>
      </c>
      <c r="J625" s="342" t="str">
        <f>IF(ISBLANK(INDEX('Policy Characteristics'!D:D,MATCH($C625,'Policy Characteristics'!$C:$C,0))),"",INDEX('Policy Characteristics'!D:D,MATCH($C625,'Policy Characteristics'!$C:$C,0)))</f>
        <v>Electrification + Hydrogen</v>
      </c>
      <c r="K625" s="340" t="str">
        <f>IF(ISBLANK(INDEX('Policy Characteristics'!E:E,MATCH($C625,'Policy Characteristics'!$C:$C,0))),"",INDEX('Policy Characteristics'!E:E,MATCH($C625,'Policy Characteristics'!$C:$C,0)))</f>
        <v>indst fuel type shifting</v>
      </c>
      <c r="L625" s="362">
        <f>IF(ISBLANK(INDEX('Policy Characteristics'!F:F,MATCH($C625,'Policy Characteristics'!$C:$C,0))),"",INDEX('Policy Characteristics'!F:F,MATCH($C625,'Policy Characteristics'!$C:$C,0)))</f>
        <v>0</v>
      </c>
      <c r="M625" s="362">
        <f>IF(ISBLANK(INDEX('Policy Characteristics'!G:G,MATCH($C625,'Policy Characteristics'!$C:$C,0))),"",INDEX('Policy Characteristics'!G:G,MATCH($C625,'Policy Characteristics'!$C:$C,0)))</f>
        <v>1</v>
      </c>
      <c r="N625" s="362">
        <f>IF(ISBLANK(INDEX('Policy Characteristics'!H:H,MATCH($C625,'Policy Characteristics'!$C:$C,0))),"",INDEX('Policy Characteristics'!H:H,MATCH($C625,'Policy Characteristics'!$C:$C,0)))</f>
        <v>0.01</v>
      </c>
      <c r="O625" s="340" t="str">
        <f>IF(ISBLANK(INDEX('Policy Characteristics'!I:I,MATCH($C625,'Policy Characteristics'!$C:$C,0))),"",INDEX('Policy Characteristics'!I:I,MATCH($C625,'Policy Characteristics'!$C:$C,0)))</f>
        <v>% of fuel shifted</v>
      </c>
      <c r="P625" s="340"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5" s="340" t="str">
        <f>IF(ISBLANK(INDEX('Policy Characteristics'!K:K,MATCH($C625,'Policy Characteristics'!$C:$C,0))),"",INDEX('Policy Characteristics'!K:K,MATCH($C625,'Policy Characteristics'!$C:$C,0)))</f>
        <v>industry-ag-main.html#fuel-switching</v>
      </c>
      <c r="R625" s="340" t="str">
        <f>IF(ISBLANK(INDEX('Policy Characteristics'!L:L,MATCH($C625,'Policy Characteristics'!$C:$C,0))),"",INDEX('Policy Characteristics'!L:L,MATCH($C625,'Policy Characteristics'!$C:$C,0)))</f>
        <v>industry-elec-and-hydrogen.html</v>
      </c>
    </row>
    <row r="626" spans="1:18" ht="30" x14ac:dyDescent="0.25">
      <c r="A626" s="340" t="str">
        <f>IF(ISBLANK(INDEX('Policy Characteristics'!A:A,MATCH($C626,'Policy Characteristics'!$C:$C,0))),"",INDEX('Policy Characteristics'!A:A,MATCH($C626,'Policy Characteristics'!$C:$C,0)))</f>
        <v>Industry</v>
      </c>
      <c r="B626" s="340" t="str">
        <f>IF(ISBLANK(INDEX('Policy Characteristics'!B:B,MATCH($C626,'Policy Characteristics'!$C:$C,0))),"",INDEX('Policy Characteristics'!B:B,MATCH($C626,'Policy Characteristics'!$C:$C,0)))</f>
        <v>Electrification + Hydrogen</v>
      </c>
      <c r="C626" s="344" t="str">
        <f t="shared" si="35"/>
        <v>Fraction of Industrial Fuel Use Shifted to Other Fuels</v>
      </c>
      <c r="D626" s="9" t="s">
        <v>3208</v>
      </c>
      <c r="E626" s="53" t="s">
        <v>2799</v>
      </c>
      <c r="F626" s="188" t="s">
        <v>3170</v>
      </c>
      <c r="G626" s="53" t="s">
        <v>3223</v>
      </c>
      <c r="H626" s="54">
        <v>1405</v>
      </c>
      <c r="I626" s="53" t="s">
        <v>46</v>
      </c>
      <c r="J626" s="342" t="str">
        <f>IF(ISBLANK(INDEX('Policy Characteristics'!D:D,MATCH($C626,'Policy Characteristics'!$C:$C,0))),"",INDEX('Policy Characteristics'!D:D,MATCH($C626,'Policy Characteristics'!$C:$C,0)))</f>
        <v>Electrification + Hydrogen</v>
      </c>
      <c r="K626" s="340" t="str">
        <f>IF(ISBLANK(INDEX('Policy Characteristics'!E:E,MATCH($C626,'Policy Characteristics'!$C:$C,0))),"",INDEX('Policy Characteristics'!E:E,MATCH($C626,'Policy Characteristics'!$C:$C,0)))</f>
        <v>indst fuel type shifting</v>
      </c>
      <c r="L626" s="362">
        <f>IF(ISBLANK(INDEX('Policy Characteristics'!F:F,MATCH($C626,'Policy Characteristics'!$C:$C,0))),"",INDEX('Policy Characteristics'!F:F,MATCH($C626,'Policy Characteristics'!$C:$C,0)))</f>
        <v>0</v>
      </c>
      <c r="M626" s="362">
        <f>IF(ISBLANK(INDEX('Policy Characteristics'!G:G,MATCH($C626,'Policy Characteristics'!$C:$C,0))),"",INDEX('Policy Characteristics'!G:G,MATCH($C626,'Policy Characteristics'!$C:$C,0)))</f>
        <v>1</v>
      </c>
      <c r="N626" s="362">
        <f>IF(ISBLANK(INDEX('Policy Characteristics'!H:H,MATCH($C626,'Policy Characteristics'!$C:$C,0))),"",INDEX('Policy Characteristics'!H:H,MATCH($C626,'Policy Characteristics'!$C:$C,0)))</f>
        <v>0.01</v>
      </c>
      <c r="O626" s="340" t="str">
        <f>IF(ISBLANK(INDEX('Policy Characteristics'!I:I,MATCH($C626,'Policy Characteristics'!$C:$C,0))),"",INDEX('Policy Characteristics'!I:I,MATCH($C626,'Policy Characteristics'!$C:$C,0)))</f>
        <v>% of fuel shifted</v>
      </c>
      <c r="P626" s="340"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6" s="340" t="str">
        <f>IF(ISBLANK(INDEX('Policy Characteristics'!K:K,MATCH($C626,'Policy Characteristics'!$C:$C,0))),"",INDEX('Policy Characteristics'!K:K,MATCH($C626,'Policy Characteristics'!$C:$C,0)))</f>
        <v>industry-ag-main.html#fuel-switching</v>
      </c>
      <c r="R626" s="340" t="str">
        <f>IF(ISBLANK(INDEX('Policy Characteristics'!L:L,MATCH($C626,'Policy Characteristics'!$C:$C,0))),"",INDEX('Policy Characteristics'!L:L,MATCH($C626,'Policy Characteristics'!$C:$C,0)))</f>
        <v>industry-elec-and-hydrogen.html</v>
      </c>
    </row>
    <row r="627" spans="1:18" ht="30" x14ac:dyDescent="0.25">
      <c r="A627" s="340" t="str">
        <f>IF(ISBLANK(INDEX('Policy Characteristics'!A:A,MATCH($C627,'Policy Characteristics'!$C:$C,0))),"",INDEX('Policy Characteristics'!A:A,MATCH($C627,'Policy Characteristics'!$C:$C,0)))</f>
        <v>Industry</v>
      </c>
      <c r="B627" s="340" t="str">
        <f>IF(ISBLANK(INDEX('Policy Characteristics'!B:B,MATCH($C627,'Policy Characteristics'!$C:$C,0))),"",INDEX('Policy Characteristics'!B:B,MATCH($C627,'Policy Characteristics'!$C:$C,0)))</f>
        <v>Electrification + Hydrogen</v>
      </c>
      <c r="C627" s="344" t="str">
        <f t="shared" si="35"/>
        <v>Fraction of Industrial Fuel Use Shifted to Other Fuels</v>
      </c>
      <c r="D627" s="9" t="s">
        <v>3208</v>
      </c>
      <c r="E627" s="53" t="s">
        <v>2800</v>
      </c>
      <c r="F627" s="188" t="s">
        <v>3170</v>
      </c>
      <c r="G627" s="53" t="s">
        <v>3224</v>
      </c>
      <c r="H627" s="54">
        <v>1406</v>
      </c>
      <c r="I627" s="53" t="s">
        <v>46</v>
      </c>
      <c r="J627" s="342" t="str">
        <f>IF(ISBLANK(INDEX('Policy Characteristics'!D:D,MATCH($C627,'Policy Characteristics'!$C:$C,0))),"",INDEX('Policy Characteristics'!D:D,MATCH($C627,'Policy Characteristics'!$C:$C,0)))</f>
        <v>Electrification + Hydrogen</v>
      </c>
      <c r="K627" s="340" t="str">
        <f>IF(ISBLANK(INDEX('Policy Characteristics'!E:E,MATCH($C627,'Policy Characteristics'!$C:$C,0))),"",INDEX('Policy Characteristics'!E:E,MATCH($C627,'Policy Characteristics'!$C:$C,0)))</f>
        <v>indst fuel type shifting</v>
      </c>
      <c r="L627" s="362">
        <f>IF(ISBLANK(INDEX('Policy Characteristics'!F:F,MATCH($C627,'Policy Characteristics'!$C:$C,0))),"",INDEX('Policy Characteristics'!F:F,MATCH($C627,'Policy Characteristics'!$C:$C,0)))</f>
        <v>0</v>
      </c>
      <c r="M627" s="362">
        <f>IF(ISBLANK(INDEX('Policy Characteristics'!G:G,MATCH($C627,'Policy Characteristics'!$C:$C,0))),"",INDEX('Policy Characteristics'!G:G,MATCH($C627,'Policy Characteristics'!$C:$C,0)))</f>
        <v>1</v>
      </c>
      <c r="N627" s="362">
        <f>IF(ISBLANK(INDEX('Policy Characteristics'!H:H,MATCH($C627,'Policy Characteristics'!$C:$C,0))),"",INDEX('Policy Characteristics'!H:H,MATCH($C627,'Policy Characteristics'!$C:$C,0)))</f>
        <v>0.01</v>
      </c>
      <c r="O627" s="340" t="str">
        <f>IF(ISBLANK(INDEX('Policy Characteristics'!I:I,MATCH($C627,'Policy Characteristics'!$C:$C,0))),"",INDEX('Policy Characteristics'!I:I,MATCH($C627,'Policy Characteristics'!$C:$C,0)))</f>
        <v>% of fuel shifted</v>
      </c>
      <c r="P627" s="340"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7" s="340" t="str">
        <f>IF(ISBLANK(INDEX('Policy Characteristics'!K:K,MATCH($C627,'Policy Characteristics'!$C:$C,0))),"",INDEX('Policy Characteristics'!K:K,MATCH($C627,'Policy Characteristics'!$C:$C,0)))</f>
        <v>industry-ag-main.html#fuel-switching</v>
      </c>
      <c r="R627" s="340" t="str">
        <f>IF(ISBLANK(INDEX('Policy Characteristics'!L:L,MATCH($C627,'Policy Characteristics'!$C:$C,0))),"",INDEX('Policy Characteristics'!L:L,MATCH($C627,'Policy Characteristics'!$C:$C,0)))</f>
        <v>industry-elec-and-hydrogen.html</v>
      </c>
    </row>
    <row r="628" spans="1:18" x14ac:dyDescent="0.25">
      <c r="A628" s="340" t="str">
        <f>IF(ISBLANK(INDEX('Policy Characteristics'!A:A,MATCH($C628,'Policy Characteristics'!$C:$C,0))),"",INDEX('Policy Characteristics'!A:A,MATCH($C628,'Policy Characteristics'!$C:$C,0)))</f>
        <v>Industry</v>
      </c>
      <c r="B628" s="340" t="str">
        <f>IF(ISBLANK(INDEX('Policy Characteristics'!B:B,MATCH($C628,'Policy Characteristics'!$C:$C,0))),"",INDEX('Policy Characteristics'!B:B,MATCH($C628,'Policy Characteristics'!$C:$C,0)))</f>
        <v>Electrification + Hydrogen</v>
      </c>
      <c r="C628" s="344" t="str">
        <f t="shared" si="35"/>
        <v>Fraction of Industrial Fuel Use Shifted to Other Fuels</v>
      </c>
      <c r="D628" s="9" t="s">
        <v>3208</v>
      </c>
      <c r="E628" s="53" t="s">
        <v>2797</v>
      </c>
      <c r="F628" s="188" t="s">
        <v>3170</v>
      </c>
      <c r="G628" s="53" t="s">
        <v>3225</v>
      </c>
      <c r="H628" s="54">
        <v>1407</v>
      </c>
      <c r="I628" s="53" t="s">
        <v>45</v>
      </c>
      <c r="J628" s="342" t="str">
        <f>IF(ISBLANK(INDEX('Policy Characteristics'!D:D,MATCH($C628,'Policy Characteristics'!$C:$C,0))),"",INDEX('Policy Characteristics'!D:D,MATCH($C628,'Policy Characteristics'!$C:$C,0)))</f>
        <v>Electrification + Hydrogen</v>
      </c>
      <c r="K628" s="340" t="str">
        <f>IF(ISBLANK(INDEX('Policy Characteristics'!E:E,MATCH($C628,'Policy Characteristics'!$C:$C,0))),"",INDEX('Policy Characteristics'!E:E,MATCH($C628,'Policy Characteristics'!$C:$C,0)))</f>
        <v>indst fuel type shifting</v>
      </c>
      <c r="L628" s="362">
        <f>IF(ISBLANK(INDEX('Policy Characteristics'!F:F,MATCH($C628,'Policy Characteristics'!$C:$C,0))),"",INDEX('Policy Characteristics'!F:F,MATCH($C628,'Policy Characteristics'!$C:$C,0)))</f>
        <v>0</v>
      </c>
      <c r="M628" s="362">
        <f>IF(ISBLANK(INDEX('Policy Characteristics'!G:G,MATCH($C628,'Policy Characteristics'!$C:$C,0))),"",INDEX('Policy Characteristics'!G:G,MATCH($C628,'Policy Characteristics'!$C:$C,0)))</f>
        <v>1</v>
      </c>
      <c r="N628" s="362">
        <f>IF(ISBLANK(INDEX('Policy Characteristics'!H:H,MATCH($C628,'Policy Characteristics'!$C:$C,0))),"",INDEX('Policy Characteristics'!H:H,MATCH($C628,'Policy Characteristics'!$C:$C,0)))</f>
        <v>0.01</v>
      </c>
      <c r="O628" s="340" t="str">
        <f>IF(ISBLANK(INDEX('Policy Characteristics'!I:I,MATCH($C628,'Policy Characteristics'!$C:$C,0))),"",INDEX('Policy Characteristics'!I:I,MATCH($C628,'Policy Characteristics'!$C:$C,0)))</f>
        <v>% of fuel shifted</v>
      </c>
      <c r="P628" s="340"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8" s="340" t="str">
        <f>IF(ISBLANK(INDEX('Policy Characteristics'!K:K,MATCH($C628,'Policy Characteristics'!$C:$C,0))),"",INDEX('Policy Characteristics'!K:K,MATCH($C628,'Policy Characteristics'!$C:$C,0)))</f>
        <v>industry-ag-main.html#fuel-switching</v>
      </c>
      <c r="R628" s="340" t="str">
        <f>IF(ISBLANK(INDEX('Policy Characteristics'!L:L,MATCH($C628,'Policy Characteristics'!$C:$C,0))),"",INDEX('Policy Characteristics'!L:L,MATCH($C628,'Policy Characteristics'!$C:$C,0)))</f>
        <v>industry-elec-and-hydrogen.html</v>
      </c>
    </row>
    <row r="629" spans="1:18" x14ac:dyDescent="0.25">
      <c r="A629" s="340" t="str">
        <f>IF(ISBLANK(INDEX('Policy Characteristics'!A:A,MATCH($C629,'Policy Characteristics'!$C:$C,0))),"",INDEX('Policy Characteristics'!A:A,MATCH($C629,'Policy Characteristics'!$C:$C,0)))</f>
        <v>Industry</v>
      </c>
      <c r="B629" s="340" t="str">
        <f>IF(ISBLANK(INDEX('Policy Characteristics'!B:B,MATCH($C629,'Policy Characteristics'!$C:$C,0))),"",INDEX('Policy Characteristics'!B:B,MATCH($C629,'Policy Characteristics'!$C:$C,0)))</f>
        <v>Electrification + Hydrogen</v>
      </c>
      <c r="C629" s="344" t="str">
        <f t="shared" si="35"/>
        <v>Fraction of Industrial Fuel Use Shifted to Other Fuels</v>
      </c>
      <c r="D629" s="9" t="s">
        <v>3209</v>
      </c>
      <c r="E629" s="53" t="s">
        <v>2444</v>
      </c>
      <c r="F629" s="188" t="s">
        <v>3171</v>
      </c>
      <c r="G629" s="53" t="s">
        <v>3216</v>
      </c>
      <c r="H629" s="54">
        <v>1408</v>
      </c>
      <c r="I629" s="53" t="s">
        <v>45</v>
      </c>
      <c r="J629" s="342" t="str">
        <f>IF(ISBLANK(INDEX('Policy Characteristics'!D:D,MATCH($C629,'Policy Characteristics'!$C:$C,0))),"",INDEX('Policy Characteristics'!D:D,MATCH($C629,'Policy Characteristics'!$C:$C,0)))</f>
        <v>Electrification + Hydrogen</v>
      </c>
      <c r="K629" s="340" t="str">
        <f>IF(ISBLANK(INDEX('Policy Characteristics'!E:E,MATCH($C629,'Policy Characteristics'!$C:$C,0))),"",INDEX('Policy Characteristics'!E:E,MATCH($C629,'Policy Characteristics'!$C:$C,0)))</f>
        <v>indst fuel type shifting</v>
      </c>
      <c r="L629" s="362">
        <f>IF(ISBLANK(INDEX('Policy Characteristics'!F:F,MATCH($C629,'Policy Characteristics'!$C:$C,0))),"",INDEX('Policy Characteristics'!F:F,MATCH($C629,'Policy Characteristics'!$C:$C,0)))</f>
        <v>0</v>
      </c>
      <c r="M629" s="362">
        <f>IF(ISBLANK(INDEX('Policy Characteristics'!G:G,MATCH($C629,'Policy Characteristics'!$C:$C,0))),"",INDEX('Policy Characteristics'!G:G,MATCH($C629,'Policy Characteristics'!$C:$C,0)))</f>
        <v>1</v>
      </c>
      <c r="N629" s="362">
        <f>IF(ISBLANK(INDEX('Policy Characteristics'!H:H,MATCH($C629,'Policy Characteristics'!$C:$C,0))),"",INDEX('Policy Characteristics'!H:H,MATCH($C629,'Policy Characteristics'!$C:$C,0)))</f>
        <v>0.01</v>
      </c>
      <c r="O629" s="340" t="str">
        <f>IF(ISBLANK(INDEX('Policy Characteristics'!I:I,MATCH($C629,'Policy Characteristics'!$C:$C,0))),"",INDEX('Policy Characteristics'!I:I,MATCH($C629,'Policy Characteristics'!$C:$C,0)))</f>
        <v>% of fuel shifted</v>
      </c>
      <c r="P629" s="340"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9" s="340" t="str">
        <f>IF(ISBLANK(INDEX('Policy Characteristics'!K:K,MATCH($C629,'Policy Characteristics'!$C:$C,0))),"",INDEX('Policy Characteristics'!K:K,MATCH($C629,'Policy Characteristics'!$C:$C,0)))</f>
        <v>industry-ag-main.html#fuel-switching</v>
      </c>
      <c r="R629" s="340" t="str">
        <f>IF(ISBLANK(INDEX('Policy Characteristics'!L:L,MATCH($C629,'Policy Characteristics'!$C:$C,0))),"",INDEX('Policy Characteristics'!L:L,MATCH($C629,'Policy Characteristics'!$C:$C,0)))</f>
        <v>industry-elec-and-hydrogen.html</v>
      </c>
    </row>
    <row r="630" spans="1:18" x14ac:dyDescent="0.25">
      <c r="A630" s="340" t="str">
        <f>IF(ISBLANK(INDEX('Policy Characteristics'!A:A,MATCH($C630,'Policy Characteristics'!$C:$C,0))),"",INDEX('Policy Characteristics'!A:A,MATCH($C630,'Policy Characteristics'!$C:$C,0)))</f>
        <v>Industry</v>
      </c>
      <c r="B630" s="340" t="str">
        <f>IF(ISBLANK(INDEX('Policy Characteristics'!B:B,MATCH($C630,'Policy Characteristics'!$C:$C,0))),"",INDEX('Policy Characteristics'!B:B,MATCH($C630,'Policy Characteristics'!$C:$C,0)))</f>
        <v>Electrification + Hydrogen</v>
      </c>
      <c r="C630" s="344" t="str">
        <f t="shared" si="35"/>
        <v>Fraction of Industrial Fuel Use Shifted to Other Fuels</v>
      </c>
      <c r="D630" s="9" t="s">
        <v>3209</v>
      </c>
      <c r="E630" s="53" t="s">
        <v>2445</v>
      </c>
      <c r="F630" s="188" t="s">
        <v>3171</v>
      </c>
      <c r="G630" s="53" t="s">
        <v>3217</v>
      </c>
      <c r="H630" s="54">
        <v>1409</v>
      </c>
      <c r="I630" s="53" t="s">
        <v>46</v>
      </c>
      <c r="J630" s="342" t="str">
        <f>IF(ISBLANK(INDEX('Policy Characteristics'!D:D,MATCH($C630,'Policy Characteristics'!$C:$C,0))),"",INDEX('Policy Characteristics'!D:D,MATCH($C630,'Policy Characteristics'!$C:$C,0)))</f>
        <v>Electrification + Hydrogen</v>
      </c>
      <c r="K630" s="340" t="str">
        <f>IF(ISBLANK(INDEX('Policy Characteristics'!E:E,MATCH($C630,'Policy Characteristics'!$C:$C,0))),"",INDEX('Policy Characteristics'!E:E,MATCH($C630,'Policy Characteristics'!$C:$C,0)))</f>
        <v>indst fuel type shifting</v>
      </c>
      <c r="L630" s="362">
        <f>IF(ISBLANK(INDEX('Policy Characteristics'!F:F,MATCH($C630,'Policy Characteristics'!$C:$C,0))),"",INDEX('Policy Characteristics'!F:F,MATCH($C630,'Policy Characteristics'!$C:$C,0)))</f>
        <v>0</v>
      </c>
      <c r="M630" s="362">
        <f>IF(ISBLANK(INDEX('Policy Characteristics'!G:G,MATCH($C630,'Policy Characteristics'!$C:$C,0))),"",INDEX('Policy Characteristics'!G:G,MATCH($C630,'Policy Characteristics'!$C:$C,0)))</f>
        <v>1</v>
      </c>
      <c r="N630" s="362">
        <f>IF(ISBLANK(INDEX('Policy Characteristics'!H:H,MATCH($C630,'Policy Characteristics'!$C:$C,0))),"",INDEX('Policy Characteristics'!H:H,MATCH($C630,'Policy Characteristics'!$C:$C,0)))</f>
        <v>0.01</v>
      </c>
      <c r="O630" s="340" t="str">
        <f>IF(ISBLANK(INDEX('Policy Characteristics'!I:I,MATCH($C630,'Policy Characteristics'!$C:$C,0))),"",INDEX('Policy Characteristics'!I:I,MATCH($C630,'Policy Characteristics'!$C:$C,0)))</f>
        <v>% of fuel shifted</v>
      </c>
      <c r="P630" s="340"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0" s="340" t="str">
        <f>IF(ISBLANK(INDEX('Policy Characteristics'!K:K,MATCH($C630,'Policy Characteristics'!$C:$C,0))),"",INDEX('Policy Characteristics'!K:K,MATCH($C630,'Policy Characteristics'!$C:$C,0)))</f>
        <v>industry-ag-main.html#fuel-switching</v>
      </c>
      <c r="R630" s="340" t="str">
        <f>IF(ISBLANK(INDEX('Policy Characteristics'!L:L,MATCH($C630,'Policy Characteristics'!$C:$C,0))),"",INDEX('Policy Characteristics'!L:L,MATCH($C630,'Policy Characteristics'!$C:$C,0)))</f>
        <v>industry-elec-and-hydrogen.html</v>
      </c>
    </row>
    <row r="631" spans="1:18" x14ac:dyDescent="0.25">
      <c r="A631" s="340" t="str">
        <f>IF(ISBLANK(INDEX('Policy Characteristics'!A:A,MATCH($C631,'Policy Characteristics'!$C:$C,0))),"",INDEX('Policy Characteristics'!A:A,MATCH($C631,'Policy Characteristics'!$C:$C,0)))</f>
        <v>Industry</v>
      </c>
      <c r="B631" s="340" t="str">
        <f>IF(ISBLANK(INDEX('Policy Characteristics'!B:B,MATCH($C631,'Policy Characteristics'!$C:$C,0))),"",INDEX('Policy Characteristics'!B:B,MATCH($C631,'Policy Characteristics'!$C:$C,0)))</f>
        <v>Electrification + Hydrogen</v>
      </c>
      <c r="C631" s="344" t="str">
        <f t="shared" si="35"/>
        <v>Fraction of Industrial Fuel Use Shifted to Other Fuels</v>
      </c>
      <c r="D631" s="9" t="s">
        <v>3209</v>
      </c>
      <c r="E631" s="53" t="s">
        <v>2446</v>
      </c>
      <c r="F631" s="188" t="s">
        <v>3171</v>
      </c>
      <c r="G631" s="53" t="s">
        <v>3218</v>
      </c>
      <c r="H631" s="54">
        <v>1410</v>
      </c>
      <c r="I631" s="53" t="s">
        <v>46</v>
      </c>
      <c r="J631" s="342" t="str">
        <f>IF(ISBLANK(INDEX('Policy Characteristics'!D:D,MATCH($C631,'Policy Characteristics'!$C:$C,0))),"",INDEX('Policy Characteristics'!D:D,MATCH($C631,'Policy Characteristics'!$C:$C,0)))</f>
        <v>Electrification + Hydrogen</v>
      </c>
      <c r="K631" s="340" t="str">
        <f>IF(ISBLANK(INDEX('Policy Characteristics'!E:E,MATCH($C631,'Policy Characteristics'!$C:$C,0))),"",INDEX('Policy Characteristics'!E:E,MATCH($C631,'Policy Characteristics'!$C:$C,0)))</f>
        <v>indst fuel type shifting</v>
      </c>
      <c r="L631" s="362">
        <f>IF(ISBLANK(INDEX('Policy Characteristics'!F:F,MATCH($C631,'Policy Characteristics'!$C:$C,0))),"",INDEX('Policy Characteristics'!F:F,MATCH($C631,'Policy Characteristics'!$C:$C,0)))</f>
        <v>0</v>
      </c>
      <c r="M631" s="362">
        <f>IF(ISBLANK(INDEX('Policy Characteristics'!G:G,MATCH($C631,'Policy Characteristics'!$C:$C,0))),"",INDEX('Policy Characteristics'!G:G,MATCH($C631,'Policy Characteristics'!$C:$C,0)))</f>
        <v>1</v>
      </c>
      <c r="N631" s="362">
        <f>IF(ISBLANK(INDEX('Policy Characteristics'!H:H,MATCH($C631,'Policy Characteristics'!$C:$C,0))),"",INDEX('Policy Characteristics'!H:H,MATCH($C631,'Policy Characteristics'!$C:$C,0)))</f>
        <v>0.01</v>
      </c>
      <c r="O631" s="340" t="str">
        <f>IF(ISBLANK(INDEX('Policy Characteristics'!I:I,MATCH($C631,'Policy Characteristics'!$C:$C,0))),"",INDEX('Policy Characteristics'!I:I,MATCH($C631,'Policy Characteristics'!$C:$C,0)))</f>
        <v>% of fuel shifted</v>
      </c>
      <c r="P631" s="340"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1" s="340" t="str">
        <f>IF(ISBLANK(INDEX('Policy Characteristics'!K:K,MATCH($C631,'Policy Characteristics'!$C:$C,0))),"",INDEX('Policy Characteristics'!K:K,MATCH($C631,'Policy Characteristics'!$C:$C,0)))</f>
        <v>industry-ag-main.html#fuel-switching</v>
      </c>
      <c r="R631" s="340" t="str">
        <f>IF(ISBLANK(INDEX('Policy Characteristics'!L:L,MATCH($C631,'Policy Characteristics'!$C:$C,0))),"",INDEX('Policy Characteristics'!L:L,MATCH($C631,'Policy Characteristics'!$C:$C,0)))</f>
        <v>industry-elec-and-hydrogen.html</v>
      </c>
    </row>
    <row r="632" spans="1:18" x14ac:dyDescent="0.25">
      <c r="A632" s="340" t="str">
        <f>IF(ISBLANK(INDEX('Policy Characteristics'!A:A,MATCH($C632,'Policy Characteristics'!$C:$C,0))),"",INDEX('Policy Characteristics'!A:A,MATCH($C632,'Policy Characteristics'!$C:$C,0)))</f>
        <v>Industry</v>
      </c>
      <c r="B632" s="340" t="str">
        <f>IF(ISBLANK(INDEX('Policy Characteristics'!B:B,MATCH($C632,'Policy Characteristics'!$C:$C,0))),"",INDEX('Policy Characteristics'!B:B,MATCH($C632,'Policy Characteristics'!$C:$C,0)))</f>
        <v>Electrification + Hydrogen</v>
      </c>
      <c r="C632" s="344" t="str">
        <f t="shared" si="35"/>
        <v>Fraction of Industrial Fuel Use Shifted to Other Fuels</v>
      </c>
      <c r="D632" s="9" t="s">
        <v>3209</v>
      </c>
      <c r="E632" s="53" t="s">
        <v>2447</v>
      </c>
      <c r="F632" s="188" t="s">
        <v>3171</v>
      </c>
      <c r="G632" s="53" t="s">
        <v>3219</v>
      </c>
      <c r="H632" s="54">
        <v>1411</v>
      </c>
      <c r="I632" s="53" t="s">
        <v>46</v>
      </c>
      <c r="J632" s="342" t="str">
        <f>IF(ISBLANK(INDEX('Policy Characteristics'!D:D,MATCH($C632,'Policy Characteristics'!$C:$C,0))),"",INDEX('Policy Characteristics'!D:D,MATCH($C632,'Policy Characteristics'!$C:$C,0)))</f>
        <v>Electrification + Hydrogen</v>
      </c>
      <c r="K632" s="340" t="str">
        <f>IF(ISBLANK(INDEX('Policy Characteristics'!E:E,MATCH($C632,'Policy Characteristics'!$C:$C,0))),"",INDEX('Policy Characteristics'!E:E,MATCH($C632,'Policy Characteristics'!$C:$C,0)))</f>
        <v>indst fuel type shifting</v>
      </c>
      <c r="L632" s="362">
        <f>IF(ISBLANK(INDEX('Policy Characteristics'!F:F,MATCH($C632,'Policy Characteristics'!$C:$C,0))),"",INDEX('Policy Characteristics'!F:F,MATCH($C632,'Policy Characteristics'!$C:$C,0)))</f>
        <v>0</v>
      </c>
      <c r="M632" s="362">
        <f>IF(ISBLANK(INDEX('Policy Characteristics'!G:G,MATCH($C632,'Policy Characteristics'!$C:$C,0))),"",INDEX('Policy Characteristics'!G:G,MATCH($C632,'Policy Characteristics'!$C:$C,0)))</f>
        <v>1</v>
      </c>
      <c r="N632" s="362">
        <f>IF(ISBLANK(INDEX('Policy Characteristics'!H:H,MATCH($C632,'Policy Characteristics'!$C:$C,0))),"",INDEX('Policy Characteristics'!H:H,MATCH($C632,'Policy Characteristics'!$C:$C,0)))</f>
        <v>0.01</v>
      </c>
      <c r="O632" s="340" t="str">
        <f>IF(ISBLANK(INDEX('Policy Characteristics'!I:I,MATCH($C632,'Policy Characteristics'!$C:$C,0))),"",INDEX('Policy Characteristics'!I:I,MATCH($C632,'Policy Characteristics'!$C:$C,0)))</f>
        <v>% of fuel shifted</v>
      </c>
      <c r="P632" s="340"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2" s="340" t="str">
        <f>IF(ISBLANK(INDEX('Policy Characteristics'!K:K,MATCH($C632,'Policy Characteristics'!$C:$C,0))),"",INDEX('Policy Characteristics'!K:K,MATCH($C632,'Policy Characteristics'!$C:$C,0)))</f>
        <v>industry-ag-main.html#fuel-switching</v>
      </c>
      <c r="R632" s="340" t="str">
        <f>IF(ISBLANK(INDEX('Policy Characteristics'!L:L,MATCH($C632,'Policy Characteristics'!$C:$C,0))),"",INDEX('Policy Characteristics'!L:L,MATCH($C632,'Policy Characteristics'!$C:$C,0)))</f>
        <v>industry-elec-and-hydrogen.html</v>
      </c>
    </row>
    <row r="633" spans="1:18" x14ac:dyDescent="0.25">
      <c r="A633" s="340" t="str">
        <f>IF(ISBLANK(INDEX('Policy Characteristics'!A:A,MATCH($C633,'Policy Characteristics'!$C:$C,0))),"",INDEX('Policy Characteristics'!A:A,MATCH($C633,'Policy Characteristics'!$C:$C,0)))</f>
        <v>Industry</v>
      </c>
      <c r="B633" s="340" t="str">
        <f>IF(ISBLANK(INDEX('Policy Characteristics'!B:B,MATCH($C633,'Policy Characteristics'!$C:$C,0))),"",INDEX('Policy Characteristics'!B:B,MATCH($C633,'Policy Characteristics'!$C:$C,0)))</f>
        <v>Electrification + Hydrogen</v>
      </c>
      <c r="C633" s="344" t="str">
        <f t="shared" si="35"/>
        <v>Fraction of Industrial Fuel Use Shifted to Other Fuels</v>
      </c>
      <c r="D633" s="9" t="s">
        <v>3209</v>
      </c>
      <c r="E633" s="53" t="s">
        <v>2448</v>
      </c>
      <c r="F633" s="188" t="s">
        <v>3171</v>
      </c>
      <c r="G633" s="53" t="s">
        <v>3220</v>
      </c>
      <c r="H633" s="54">
        <v>1412</v>
      </c>
      <c r="I633" s="53" t="s">
        <v>46</v>
      </c>
      <c r="J633" s="342" t="str">
        <f>IF(ISBLANK(INDEX('Policy Characteristics'!D:D,MATCH($C633,'Policy Characteristics'!$C:$C,0))),"",INDEX('Policy Characteristics'!D:D,MATCH($C633,'Policy Characteristics'!$C:$C,0)))</f>
        <v>Electrification + Hydrogen</v>
      </c>
      <c r="K633" s="340" t="str">
        <f>IF(ISBLANK(INDEX('Policy Characteristics'!E:E,MATCH($C633,'Policy Characteristics'!$C:$C,0))),"",INDEX('Policy Characteristics'!E:E,MATCH($C633,'Policy Characteristics'!$C:$C,0)))</f>
        <v>indst fuel type shifting</v>
      </c>
      <c r="L633" s="362">
        <f>IF(ISBLANK(INDEX('Policy Characteristics'!F:F,MATCH($C633,'Policy Characteristics'!$C:$C,0))),"",INDEX('Policy Characteristics'!F:F,MATCH($C633,'Policy Characteristics'!$C:$C,0)))</f>
        <v>0</v>
      </c>
      <c r="M633" s="362">
        <f>IF(ISBLANK(INDEX('Policy Characteristics'!G:G,MATCH($C633,'Policy Characteristics'!$C:$C,0))),"",INDEX('Policy Characteristics'!G:G,MATCH($C633,'Policy Characteristics'!$C:$C,0)))</f>
        <v>1</v>
      </c>
      <c r="N633" s="362">
        <f>IF(ISBLANK(INDEX('Policy Characteristics'!H:H,MATCH($C633,'Policy Characteristics'!$C:$C,0))),"",INDEX('Policy Characteristics'!H:H,MATCH($C633,'Policy Characteristics'!$C:$C,0)))</f>
        <v>0.01</v>
      </c>
      <c r="O633" s="340" t="str">
        <f>IF(ISBLANK(INDEX('Policy Characteristics'!I:I,MATCH($C633,'Policy Characteristics'!$C:$C,0))),"",INDEX('Policy Characteristics'!I:I,MATCH($C633,'Policy Characteristics'!$C:$C,0)))</f>
        <v>% of fuel shifted</v>
      </c>
      <c r="P633" s="340"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3" s="340" t="str">
        <f>IF(ISBLANK(INDEX('Policy Characteristics'!K:K,MATCH($C633,'Policy Characteristics'!$C:$C,0))),"",INDEX('Policy Characteristics'!K:K,MATCH($C633,'Policy Characteristics'!$C:$C,0)))</f>
        <v>industry-ag-main.html#fuel-switching</v>
      </c>
      <c r="R633" s="340" t="str">
        <f>IF(ISBLANK(INDEX('Policy Characteristics'!L:L,MATCH($C633,'Policy Characteristics'!$C:$C,0))),"",INDEX('Policy Characteristics'!L:L,MATCH($C633,'Policy Characteristics'!$C:$C,0)))</f>
        <v>industry-elec-and-hydrogen.html</v>
      </c>
    </row>
    <row r="634" spans="1:18" ht="30" x14ac:dyDescent="0.25">
      <c r="A634" s="340" t="str">
        <f>IF(ISBLANK(INDEX('Policy Characteristics'!A:A,MATCH($C634,'Policy Characteristics'!$C:$C,0))),"",INDEX('Policy Characteristics'!A:A,MATCH($C634,'Policy Characteristics'!$C:$C,0)))</f>
        <v>Industry</v>
      </c>
      <c r="B634" s="340" t="str">
        <f>IF(ISBLANK(INDEX('Policy Characteristics'!B:B,MATCH($C634,'Policy Characteristics'!$C:$C,0))),"",INDEX('Policy Characteristics'!B:B,MATCH($C634,'Policy Characteristics'!$C:$C,0)))</f>
        <v>Electrification + Hydrogen</v>
      </c>
      <c r="C634" s="344" t="str">
        <f t="shared" si="35"/>
        <v>Fraction of Industrial Fuel Use Shifted to Other Fuels</v>
      </c>
      <c r="D634" s="9" t="s">
        <v>3209</v>
      </c>
      <c r="E634" s="53" t="s">
        <v>2449</v>
      </c>
      <c r="F634" s="188" t="s">
        <v>3171</v>
      </c>
      <c r="G634" s="53" t="s">
        <v>3221</v>
      </c>
      <c r="H634" s="54">
        <v>1413</v>
      </c>
      <c r="I634" s="53" t="s">
        <v>46</v>
      </c>
      <c r="J634" s="342" t="str">
        <f>IF(ISBLANK(INDEX('Policy Characteristics'!D:D,MATCH($C634,'Policy Characteristics'!$C:$C,0))),"",INDEX('Policy Characteristics'!D:D,MATCH($C634,'Policy Characteristics'!$C:$C,0)))</f>
        <v>Electrification + Hydrogen</v>
      </c>
      <c r="K634" s="340" t="str">
        <f>IF(ISBLANK(INDEX('Policy Characteristics'!E:E,MATCH($C634,'Policy Characteristics'!$C:$C,0))),"",INDEX('Policy Characteristics'!E:E,MATCH($C634,'Policy Characteristics'!$C:$C,0)))</f>
        <v>indst fuel type shifting</v>
      </c>
      <c r="L634" s="362">
        <f>IF(ISBLANK(INDEX('Policy Characteristics'!F:F,MATCH($C634,'Policy Characteristics'!$C:$C,0))),"",INDEX('Policy Characteristics'!F:F,MATCH($C634,'Policy Characteristics'!$C:$C,0)))</f>
        <v>0</v>
      </c>
      <c r="M634" s="362">
        <f>IF(ISBLANK(INDEX('Policy Characteristics'!G:G,MATCH($C634,'Policy Characteristics'!$C:$C,0))),"",INDEX('Policy Characteristics'!G:G,MATCH($C634,'Policy Characteristics'!$C:$C,0)))</f>
        <v>1</v>
      </c>
      <c r="N634" s="362">
        <f>IF(ISBLANK(INDEX('Policy Characteristics'!H:H,MATCH($C634,'Policy Characteristics'!$C:$C,0))),"",INDEX('Policy Characteristics'!H:H,MATCH($C634,'Policy Characteristics'!$C:$C,0)))</f>
        <v>0.01</v>
      </c>
      <c r="O634" s="340" t="str">
        <f>IF(ISBLANK(INDEX('Policy Characteristics'!I:I,MATCH($C634,'Policy Characteristics'!$C:$C,0))),"",INDEX('Policy Characteristics'!I:I,MATCH($C634,'Policy Characteristics'!$C:$C,0)))</f>
        <v>% of fuel shifted</v>
      </c>
      <c r="P634" s="340"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4" s="340" t="str">
        <f>IF(ISBLANK(INDEX('Policy Characteristics'!K:K,MATCH($C634,'Policy Characteristics'!$C:$C,0))),"",INDEX('Policy Characteristics'!K:K,MATCH($C634,'Policy Characteristics'!$C:$C,0)))</f>
        <v>industry-ag-main.html#fuel-switching</v>
      </c>
      <c r="R634" s="340" t="str">
        <f>IF(ISBLANK(INDEX('Policy Characteristics'!L:L,MATCH($C634,'Policy Characteristics'!$C:$C,0))),"",INDEX('Policy Characteristics'!L:L,MATCH($C634,'Policy Characteristics'!$C:$C,0)))</f>
        <v>industry-elec-and-hydrogen.html</v>
      </c>
    </row>
    <row r="635" spans="1:18" x14ac:dyDescent="0.25">
      <c r="A635" s="340" t="str">
        <f>IF(ISBLANK(INDEX('Policy Characteristics'!A:A,MATCH($C635,'Policy Characteristics'!$C:$C,0))),"",INDEX('Policy Characteristics'!A:A,MATCH($C635,'Policy Characteristics'!$C:$C,0)))</f>
        <v>Industry</v>
      </c>
      <c r="B635" s="340" t="str">
        <f>IF(ISBLANK(INDEX('Policy Characteristics'!B:B,MATCH($C635,'Policy Characteristics'!$C:$C,0))),"",INDEX('Policy Characteristics'!B:B,MATCH($C635,'Policy Characteristics'!$C:$C,0)))</f>
        <v>Electrification + Hydrogen</v>
      </c>
      <c r="C635" s="344" t="str">
        <f t="shared" si="35"/>
        <v>Fraction of Industrial Fuel Use Shifted to Other Fuels</v>
      </c>
      <c r="D635" s="9" t="s">
        <v>3209</v>
      </c>
      <c r="E635" s="53" t="s">
        <v>2798</v>
      </c>
      <c r="F635" s="188" t="s">
        <v>3171</v>
      </c>
      <c r="G635" s="53" t="s">
        <v>3222</v>
      </c>
      <c r="H635" s="54">
        <v>1414</v>
      </c>
      <c r="I635" s="53" t="s">
        <v>46</v>
      </c>
      <c r="J635" s="342" t="str">
        <f>IF(ISBLANK(INDEX('Policy Characteristics'!D:D,MATCH($C635,'Policy Characteristics'!$C:$C,0))),"",INDEX('Policy Characteristics'!D:D,MATCH($C635,'Policy Characteristics'!$C:$C,0)))</f>
        <v>Electrification + Hydrogen</v>
      </c>
      <c r="K635" s="340" t="str">
        <f>IF(ISBLANK(INDEX('Policy Characteristics'!E:E,MATCH($C635,'Policy Characteristics'!$C:$C,0))),"",INDEX('Policy Characteristics'!E:E,MATCH($C635,'Policy Characteristics'!$C:$C,0)))</f>
        <v>indst fuel type shifting</v>
      </c>
      <c r="L635" s="362">
        <f>IF(ISBLANK(INDEX('Policy Characteristics'!F:F,MATCH($C635,'Policy Characteristics'!$C:$C,0))),"",INDEX('Policy Characteristics'!F:F,MATCH($C635,'Policy Characteristics'!$C:$C,0)))</f>
        <v>0</v>
      </c>
      <c r="M635" s="362">
        <f>IF(ISBLANK(INDEX('Policy Characteristics'!G:G,MATCH($C635,'Policy Characteristics'!$C:$C,0))),"",INDEX('Policy Characteristics'!G:G,MATCH($C635,'Policy Characteristics'!$C:$C,0)))</f>
        <v>1</v>
      </c>
      <c r="N635" s="362">
        <f>IF(ISBLANK(INDEX('Policy Characteristics'!H:H,MATCH($C635,'Policy Characteristics'!$C:$C,0))),"",INDEX('Policy Characteristics'!H:H,MATCH($C635,'Policy Characteristics'!$C:$C,0)))</f>
        <v>0.01</v>
      </c>
      <c r="O635" s="340" t="str">
        <f>IF(ISBLANK(INDEX('Policy Characteristics'!I:I,MATCH($C635,'Policy Characteristics'!$C:$C,0))),"",INDEX('Policy Characteristics'!I:I,MATCH($C635,'Policy Characteristics'!$C:$C,0)))</f>
        <v>% of fuel shifted</v>
      </c>
      <c r="P635" s="340"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5" s="340" t="str">
        <f>IF(ISBLANK(INDEX('Policy Characteristics'!K:K,MATCH($C635,'Policy Characteristics'!$C:$C,0))),"",INDEX('Policy Characteristics'!K:K,MATCH($C635,'Policy Characteristics'!$C:$C,0)))</f>
        <v>industry-ag-main.html#fuel-switching</v>
      </c>
      <c r="R635" s="340" t="str">
        <f>IF(ISBLANK(INDEX('Policy Characteristics'!L:L,MATCH($C635,'Policy Characteristics'!$C:$C,0))),"",INDEX('Policy Characteristics'!L:L,MATCH($C635,'Policy Characteristics'!$C:$C,0)))</f>
        <v>industry-elec-and-hydrogen.html</v>
      </c>
    </row>
    <row r="636" spans="1:18" ht="30" x14ac:dyDescent="0.25">
      <c r="A636" s="340" t="str">
        <f>IF(ISBLANK(INDEX('Policy Characteristics'!A:A,MATCH($C636,'Policy Characteristics'!$C:$C,0))),"",INDEX('Policy Characteristics'!A:A,MATCH($C636,'Policy Characteristics'!$C:$C,0)))</f>
        <v>Industry</v>
      </c>
      <c r="B636" s="340" t="str">
        <f>IF(ISBLANK(INDEX('Policy Characteristics'!B:B,MATCH($C636,'Policy Characteristics'!$C:$C,0))),"",INDEX('Policy Characteristics'!B:B,MATCH($C636,'Policy Characteristics'!$C:$C,0)))</f>
        <v>Electrification + Hydrogen</v>
      </c>
      <c r="C636" s="344" t="str">
        <f t="shared" si="35"/>
        <v>Fraction of Industrial Fuel Use Shifted to Other Fuels</v>
      </c>
      <c r="D636" s="9" t="s">
        <v>3209</v>
      </c>
      <c r="E636" s="53" t="s">
        <v>2799</v>
      </c>
      <c r="F636" s="188" t="s">
        <v>3171</v>
      </c>
      <c r="G636" s="53" t="s">
        <v>3223</v>
      </c>
      <c r="H636" s="54">
        <v>1415</v>
      </c>
      <c r="I636" s="53" t="s">
        <v>46</v>
      </c>
      <c r="J636" s="342" t="str">
        <f>IF(ISBLANK(INDEX('Policy Characteristics'!D:D,MATCH($C636,'Policy Characteristics'!$C:$C,0))),"",INDEX('Policy Characteristics'!D:D,MATCH($C636,'Policy Characteristics'!$C:$C,0)))</f>
        <v>Electrification + Hydrogen</v>
      </c>
      <c r="K636" s="340" t="str">
        <f>IF(ISBLANK(INDEX('Policy Characteristics'!E:E,MATCH($C636,'Policy Characteristics'!$C:$C,0))),"",INDEX('Policy Characteristics'!E:E,MATCH($C636,'Policy Characteristics'!$C:$C,0)))</f>
        <v>indst fuel type shifting</v>
      </c>
      <c r="L636" s="362">
        <f>IF(ISBLANK(INDEX('Policy Characteristics'!F:F,MATCH($C636,'Policy Characteristics'!$C:$C,0))),"",INDEX('Policy Characteristics'!F:F,MATCH($C636,'Policy Characteristics'!$C:$C,0)))</f>
        <v>0</v>
      </c>
      <c r="M636" s="362">
        <f>IF(ISBLANK(INDEX('Policy Characteristics'!G:G,MATCH($C636,'Policy Characteristics'!$C:$C,0))),"",INDEX('Policy Characteristics'!G:G,MATCH($C636,'Policy Characteristics'!$C:$C,0)))</f>
        <v>1</v>
      </c>
      <c r="N636" s="362">
        <f>IF(ISBLANK(INDEX('Policy Characteristics'!H:H,MATCH($C636,'Policy Characteristics'!$C:$C,0))),"",INDEX('Policy Characteristics'!H:H,MATCH($C636,'Policy Characteristics'!$C:$C,0)))</f>
        <v>0.01</v>
      </c>
      <c r="O636" s="340" t="str">
        <f>IF(ISBLANK(INDEX('Policy Characteristics'!I:I,MATCH($C636,'Policy Characteristics'!$C:$C,0))),"",INDEX('Policy Characteristics'!I:I,MATCH($C636,'Policy Characteristics'!$C:$C,0)))</f>
        <v>% of fuel shifted</v>
      </c>
      <c r="P636" s="340"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6" s="340" t="str">
        <f>IF(ISBLANK(INDEX('Policy Characteristics'!K:K,MATCH($C636,'Policy Characteristics'!$C:$C,0))),"",INDEX('Policy Characteristics'!K:K,MATCH($C636,'Policy Characteristics'!$C:$C,0)))</f>
        <v>industry-ag-main.html#fuel-switching</v>
      </c>
      <c r="R636" s="340" t="str">
        <f>IF(ISBLANK(INDEX('Policy Characteristics'!L:L,MATCH($C636,'Policy Characteristics'!$C:$C,0))),"",INDEX('Policy Characteristics'!L:L,MATCH($C636,'Policy Characteristics'!$C:$C,0)))</f>
        <v>industry-elec-and-hydrogen.html</v>
      </c>
    </row>
    <row r="637" spans="1:18" ht="30" x14ac:dyDescent="0.25">
      <c r="A637" s="340" t="str">
        <f>IF(ISBLANK(INDEX('Policy Characteristics'!A:A,MATCH($C637,'Policy Characteristics'!$C:$C,0))),"",INDEX('Policy Characteristics'!A:A,MATCH($C637,'Policy Characteristics'!$C:$C,0)))</f>
        <v>Industry</v>
      </c>
      <c r="B637" s="340" t="str">
        <f>IF(ISBLANK(INDEX('Policy Characteristics'!B:B,MATCH($C637,'Policy Characteristics'!$C:$C,0))),"",INDEX('Policy Characteristics'!B:B,MATCH($C637,'Policy Characteristics'!$C:$C,0)))</f>
        <v>Electrification + Hydrogen</v>
      </c>
      <c r="C637" s="344" t="str">
        <f t="shared" si="35"/>
        <v>Fraction of Industrial Fuel Use Shifted to Other Fuels</v>
      </c>
      <c r="D637" s="9" t="s">
        <v>3209</v>
      </c>
      <c r="E637" s="53" t="s">
        <v>2800</v>
      </c>
      <c r="F637" s="188" t="s">
        <v>3171</v>
      </c>
      <c r="G637" s="53" t="s">
        <v>3224</v>
      </c>
      <c r="H637" s="54">
        <v>1416</v>
      </c>
      <c r="I637" s="53" t="s">
        <v>46</v>
      </c>
      <c r="J637" s="342" t="str">
        <f>IF(ISBLANK(INDEX('Policy Characteristics'!D:D,MATCH($C637,'Policy Characteristics'!$C:$C,0))),"",INDEX('Policy Characteristics'!D:D,MATCH($C637,'Policy Characteristics'!$C:$C,0)))</f>
        <v>Electrification + Hydrogen</v>
      </c>
      <c r="K637" s="340" t="str">
        <f>IF(ISBLANK(INDEX('Policy Characteristics'!E:E,MATCH($C637,'Policy Characteristics'!$C:$C,0))),"",INDEX('Policy Characteristics'!E:E,MATCH($C637,'Policy Characteristics'!$C:$C,0)))</f>
        <v>indst fuel type shifting</v>
      </c>
      <c r="L637" s="362">
        <f>IF(ISBLANK(INDEX('Policy Characteristics'!F:F,MATCH($C637,'Policy Characteristics'!$C:$C,0))),"",INDEX('Policy Characteristics'!F:F,MATCH($C637,'Policy Characteristics'!$C:$C,0)))</f>
        <v>0</v>
      </c>
      <c r="M637" s="362">
        <f>IF(ISBLANK(INDEX('Policy Characteristics'!G:G,MATCH($C637,'Policy Characteristics'!$C:$C,0))),"",INDEX('Policy Characteristics'!G:G,MATCH($C637,'Policy Characteristics'!$C:$C,0)))</f>
        <v>1</v>
      </c>
      <c r="N637" s="362">
        <f>IF(ISBLANK(INDEX('Policy Characteristics'!H:H,MATCH($C637,'Policy Characteristics'!$C:$C,0))),"",INDEX('Policy Characteristics'!H:H,MATCH($C637,'Policy Characteristics'!$C:$C,0)))</f>
        <v>0.01</v>
      </c>
      <c r="O637" s="340" t="str">
        <f>IF(ISBLANK(INDEX('Policy Characteristics'!I:I,MATCH($C637,'Policy Characteristics'!$C:$C,0))),"",INDEX('Policy Characteristics'!I:I,MATCH($C637,'Policy Characteristics'!$C:$C,0)))</f>
        <v>% of fuel shifted</v>
      </c>
      <c r="P637" s="340"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7" s="340" t="str">
        <f>IF(ISBLANK(INDEX('Policy Characteristics'!K:K,MATCH($C637,'Policy Characteristics'!$C:$C,0))),"",INDEX('Policy Characteristics'!K:K,MATCH($C637,'Policy Characteristics'!$C:$C,0)))</f>
        <v>industry-ag-main.html#fuel-switching</v>
      </c>
      <c r="R637" s="340" t="str">
        <f>IF(ISBLANK(INDEX('Policy Characteristics'!L:L,MATCH($C637,'Policy Characteristics'!$C:$C,0))),"",INDEX('Policy Characteristics'!L:L,MATCH($C637,'Policy Characteristics'!$C:$C,0)))</f>
        <v>industry-elec-and-hydrogen.html</v>
      </c>
    </row>
    <row r="638" spans="1:18" x14ac:dyDescent="0.25">
      <c r="A638" s="340" t="str">
        <f>IF(ISBLANK(INDEX('Policy Characteristics'!A:A,MATCH($C638,'Policy Characteristics'!$C:$C,0))),"",INDEX('Policy Characteristics'!A:A,MATCH($C638,'Policy Characteristics'!$C:$C,0)))</f>
        <v>Industry</v>
      </c>
      <c r="B638" s="340" t="str">
        <f>IF(ISBLANK(INDEX('Policy Characteristics'!B:B,MATCH($C638,'Policy Characteristics'!$C:$C,0))),"",INDEX('Policy Characteristics'!B:B,MATCH($C638,'Policy Characteristics'!$C:$C,0)))</f>
        <v>Electrification + Hydrogen</v>
      </c>
      <c r="C638" s="344" t="str">
        <f t="shared" ref="C638:C678" si="36">C$429</f>
        <v>Fraction of Industrial Fuel Use Shifted to Other Fuels</v>
      </c>
      <c r="D638" s="9" t="s">
        <v>3209</v>
      </c>
      <c r="E638" s="53" t="s">
        <v>2797</v>
      </c>
      <c r="F638" s="188" t="s">
        <v>3171</v>
      </c>
      <c r="G638" s="53" t="s">
        <v>3225</v>
      </c>
      <c r="H638" s="54">
        <v>1417</v>
      </c>
      <c r="I638" s="53" t="s">
        <v>45</v>
      </c>
      <c r="J638" s="342" t="str">
        <f>IF(ISBLANK(INDEX('Policy Characteristics'!D:D,MATCH($C638,'Policy Characteristics'!$C:$C,0))),"",INDEX('Policy Characteristics'!D:D,MATCH($C638,'Policy Characteristics'!$C:$C,0)))</f>
        <v>Electrification + Hydrogen</v>
      </c>
      <c r="K638" s="340" t="str">
        <f>IF(ISBLANK(INDEX('Policy Characteristics'!E:E,MATCH($C638,'Policy Characteristics'!$C:$C,0))),"",INDEX('Policy Characteristics'!E:E,MATCH($C638,'Policy Characteristics'!$C:$C,0)))</f>
        <v>indst fuel type shifting</v>
      </c>
      <c r="L638" s="362">
        <f>IF(ISBLANK(INDEX('Policy Characteristics'!F:F,MATCH($C638,'Policy Characteristics'!$C:$C,0))),"",INDEX('Policy Characteristics'!F:F,MATCH($C638,'Policy Characteristics'!$C:$C,0)))</f>
        <v>0</v>
      </c>
      <c r="M638" s="362">
        <f>IF(ISBLANK(INDEX('Policy Characteristics'!G:G,MATCH($C638,'Policy Characteristics'!$C:$C,0))),"",INDEX('Policy Characteristics'!G:G,MATCH($C638,'Policy Characteristics'!$C:$C,0)))</f>
        <v>1</v>
      </c>
      <c r="N638" s="362">
        <f>IF(ISBLANK(INDEX('Policy Characteristics'!H:H,MATCH($C638,'Policy Characteristics'!$C:$C,0))),"",INDEX('Policy Characteristics'!H:H,MATCH($C638,'Policy Characteristics'!$C:$C,0)))</f>
        <v>0.01</v>
      </c>
      <c r="O638" s="340" t="str">
        <f>IF(ISBLANK(INDEX('Policy Characteristics'!I:I,MATCH($C638,'Policy Characteristics'!$C:$C,0))),"",INDEX('Policy Characteristics'!I:I,MATCH($C638,'Policy Characteristics'!$C:$C,0)))</f>
        <v>% of fuel shifted</v>
      </c>
      <c r="P638" s="340"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8" s="340" t="str">
        <f>IF(ISBLANK(INDEX('Policy Characteristics'!K:K,MATCH($C638,'Policy Characteristics'!$C:$C,0))),"",INDEX('Policy Characteristics'!K:K,MATCH($C638,'Policy Characteristics'!$C:$C,0)))</f>
        <v>industry-ag-main.html#fuel-switching</v>
      </c>
      <c r="R638" s="340" t="str">
        <f>IF(ISBLANK(INDEX('Policy Characteristics'!L:L,MATCH($C638,'Policy Characteristics'!$C:$C,0))),"",INDEX('Policy Characteristics'!L:L,MATCH($C638,'Policy Characteristics'!$C:$C,0)))</f>
        <v>industry-elec-and-hydrogen.html</v>
      </c>
    </row>
    <row r="639" spans="1:18" ht="30" x14ac:dyDescent="0.25">
      <c r="A639" s="340" t="str">
        <f>IF(ISBLANK(INDEX('Policy Characteristics'!A:A,MATCH($C639,'Policy Characteristics'!$C:$C,0))),"",INDEX('Policy Characteristics'!A:A,MATCH($C639,'Policy Characteristics'!$C:$C,0)))</f>
        <v>Industry</v>
      </c>
      <c r="B639" s="340" t="str">
        <f>IF(ISBLANK(INDEX('Policy Characteristics'!B:B,MATCH($C639,'Policy Characteristics'!$C:$C,0))),"",INDEX('Policy Characteristics'!B:B,MATCH($C639,'Policy Characteristics'!$C:$C,0)))</f>
        <v>Electrification + Hydrogen</v>
      </c>
      <c r="C639" s="344" t="str">
        <f t="shared" si="36"/>
        <v>Fraction of Industrial Fuel Use Shifted to Other Fuels</v>
      </c>
      <c r="D639" s="9" t="s">
        <v>3210</v>
      </c>
      <c r="E639" s="53" t="s">
        <v>2444</v>
      </c>
      <c r="F639" s="188" t="s">
        <v>3172</v>
      </c>
      <c r="G639" s="53" t="s">
        <v>3216</v>
      </c>
      <c r="H639" s="54">
        <v>1418</v>
      </c>
      <c r="I639" s="53" t="s">
        <v>45</v>
      </c>
      <c r="J639" s="342" t="str">
        <f>IF(ISBLANK(INDEX('Policy Characteristics'!D:D,MATCH($C639,'Policy Characteristics'!$C:$C,0))),"",INDEX('Policy Characteristics'!D:D,MATCH($C639,'Policy Characteristics'!$C:$C,0)))</f>
        <v>Electrification + Hydrogen</v>
      </c>
      <c r="K639" s="340" t="str">
        <f>IF(ISBLANK(INDEX('Policy Characteristics'!E:E,MATCH($C639,'Policy Characteristics'!$C:$C,0))),"",INDEX('Policy Characteristics'!E:E,MATCH($C639,'Policy Characteristics'!$C:$C,0)))</f>
        <v>indst fuel type shifting</v>
      </c>
      <c r="L639" s="362">
        <f>IF(ISBLANK(INDEX('Policy Characteristics'!F:F,MATCH($C639,'Policy Characteristics'!$C:$C,0))),"",INDEX('Policy Characteristics'!F:F,MATCH($C639,'Policy Characteristics'!$C:$C,0)))</f>
        <v>0</v>
      </c>
      <c r="M639" s="362">
        <f>IF(ISBLANK(INDEX('Policy Characteristics'!G:G,MATCH($C639,'Policy Characteristics'!$C:$C,0))),"",INDEX('Policy Characteristics'!G:G,MATCH($C639,'Policy Characteristics'!$C:$C,0)))</f>
        <v>1</v>
      </c>
      <c r="N639" s="362">
        <f>IF(ISBLANK(INDEX('Policy Characteristics'!H:H,MATCH($C639,'Policy Characteristics'!$C:$C,0))),"",INDEX('Policy Characteristics'!H:H,MATCH($C639,'Policy Characteristics'!$C:$C,0)))</f>
        <v>0.01</v>
      </c>
      <c r="O639" s="340" t="str">
        <f>IF(ISBLANK(INDEX('Policy Characteristics'!I:I,MATCH($C639,'Policy Characteristics'!$C:$C,0))),"",INDEX('Policy Characteristics'!I:I,MATCH($C639,'Policy Characteristics'!$C:$C,0)))</f>
        <v>% of fuel shifted</v>
      </c>
      <c r="P639" s="340"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9" s="340" t="str">
        <f>IF(ISBLANK(INDEX('Policy Characteristics'!K:K,MATCH($C639,'Policy Characteristics'!$C:$C,0))),"",INDEX('Policy Characteristics'!K:K,MATCH($C639,'Policy Characteristics'!$C:$C,0)))</f>
        <v>industry-ag-main.html#fuel-switching</v>
      </c>
      <c r="R639" s="340" t="str">
        <f>IF(ISBLANK(INDEX('Policy Characteristics'!L:L,MATCH($C639,'Policy Characteristics'!$C:$C,0))),"",INDEX('Policy Characteristics'!L:L,MATCH($C639,'Policy Characteristics'!$C:$C,0)))</f>
        <v>industry-elec-and-hydrogen.html</v>
      </c>
    </row>
    <row r="640" spans="1:18" ht="30" x14ac:dyDescent="0.25">
      <c r="A640" s="340" t="str">
        <f>IF(ISBLANK(INDEX('Policy Characteristics'!A:A,MATCH($C640,'Policy Characteristics'!$C:$C,0))),"",INDEX('Policy Characteristics'!A:A,MATCH($C640,'Policy Characteristics'!$C:$C,0)))</f>
        <v>Industry</v>
      </c>
      <c r="B640" s="340" t="str">
        <f>IF(ISBLANK(INDEX('Policy Characteristics'!B:B,MATCH($C640,'Policy Characteristics'!$C:$C,0))),"",INDEX('Policy Characteristics'!B:B,MATCH($C640,'Policy Characteristics'!$C:$C,0)))</f>
        <v>Electrification + Hydrogen</v>
      </c>
      <c r="C640" s="344" t="str">
        <f t="shared" si="36"/>
        <v>Fraction of Industrial Fuel Use Shifted to Other Fuels</v>
      </c>
      <c r="D640" s="9" t="s">
        <v>3210</v>
      </c>
      <c r="E640" s="53" t="s">
        <v>2445</v>
      </c>
      <c r="F640" s="188" t="s">
        <v>3172</v>
      </c>
      <c r="G640" s="53" t="s">
        <v>3217</v>
      </c>
      <c r="H640" s="54">
        <v>1419</v>
      </c>
      <c r="I640" s="53" t="s">
        <v>46</v>
      </c>
      <c r="J640" s="342" t="str">
        <f>IF(ISBLANK(INDEX('Policy Characteristics'!D:D,MATCH($C640,'Policy Characteristics'!$C:$C,0))),"",INDEX('Policy Characteristics'!D:D,MATCH($C640,'Policy Characteristics'!$C:$C,0)))</f>
        <v>Electrification + Hydrogen</v>
      </c>
      <c r="K640" s="340" t="str">
        <f>IF(ISBLANK(INDEX('Policy Characteristics'!E:E,MATCH($C640,'Policy Characteristics'!$C:$C,0))),"",INDEX('Policy Characteristics'!E:E,MATCH($C640,'Policy Characteristics'!$C:$C,0)))</f>
        <v>indst fuel type shifting</v>
      </c>
      <c r="L640" s="362">
        <f>IF(ISBLANK(INDEX('Policy Characteristics'!F:F,MATCH($C640,'Policy Characteristics'!$C:$C,0))),"",INDEX('Policy Characteristics'!F:F,MATCH($C640,'Policy Characteristics'!$C:$C,0)))</f>
        <v>0</v>
      </c>
      <c r="M640" s="362">
        <f>IF(ISBLANK(INDEX('Policy Characteristics'!G:G,MATCH($C640,'Policy Characteristics'!$C:$C,0))),"",INDEX('Policy Characteristics'!G:G,MATCH($C640,'Policy Characteristics'!$C:$C,0)))</f>
        <v>1</v>
      </c>
      <c r="N640" s="362">
        <f>IF(ISBLANK(INDEX('Policy Characteristics'!H:H,MATCH($C640,'Policy Characteristics'!$C:$C,0))),"",INDEX('Policy Characteristics'!H:H,MATCH($C640,'Policy Characteristics'!$C:$C,0)))</f>
        <v>0.01</v>
      </c>
      <c r="O640" s="340" t="str">
        <f>IF(ISBLANK(INDEX('Policy Characteristics'!I:I,MATCH($C640,'Policy Characteristics'!$C:$C,0))),"",INDEX('Policy Characteristics'!I:I,MATCH($C640,'Policy Characteristics'!$C:$C,0)))</f>
        <v>% of fuel shifted</v>
      </c>
      <c r="P640" s="340"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0" s="340" t="str">
        <f>IF(ISBLANK(INDEX('Policy Characteristics'!K:K,MATCH($C640,'Policy Characteristics'!$C:$C,0))),"",INDEX('Policy Characteristics'!K:K,MATCH($C640,'Policy Characteristics'!$C:$C,0)))</f>
        <v>industry-ag-main.html#fuel-switching</v>
      </c>
      <c r="R640" s="340" t="str">
        <f>IF(ISBLANK(INDEX('Policy Characteristics'!L:L,MATCH($C640,'Policy Characteristics'!$C:$C,0))),"",INDEX('Policy Characteristics'!L:L,MATCH($C640,'Policy Characteristics'!$C:$C,0)))</f>
        <v>industry-elec-and-hydrogen.html</v>
      </c>
    </row>
    <row r="641" spans="1:18" ht="30" x14ac:dyDescent="0.25">
      <c r="A641" s="340" t="str">
        <f>IF(ISBLANK(INDEX('Policy Characteristics'!A:A,MATCH($C641,'Policy Characteristics'!$C:$C,0))),"",INDEX('Policy Characteristics'!A:A,MATCH($C641,'Policy Characteristics'!$C:$C,0)))</f>
        <v>Industry</v>
      </c>
      <c r="B641" s="340" t="str">
        <f>IF(ISBLANK(INDEX('Policy Characteristics'!B:B,MATCH($C641,'Policy Characteristics'!$C:$C,0))),"",INDEX('Policy Characteristics'!B:B,MATCH($C641,'Policy Characteristics'!$C:$C,0)))</f>
        <v>Electrification + Hydrogen</v>
      </c>
      <c r="C641" s="344" t="str">
        <f t="shared" si="36"/>
        <v>Fraction of Industrial Fuel Use Shifted to Other Fuels</v>
      </c>
      <c r="D641" s="9" t="s">
        <v>3210</v>
      </c>
      <c r="E641" s="53" t="s">
        <v>2446</v>
      </c>
      <c r="F641" s="188" t="s">
        <v>3172</v>
      </c>
      <c r="G641" s="53" t="s">
        <v>3218</v>
      </c>
      <c r="H641" s="54">
        <v>1420</v>
      </c>
      <c r="I641" s="53" t="s">
        <v>46</v>
      </c>
      <c r="J641" s="342" t="str">
        <f>IF(ISBLANK(INDEX('Policy Characteristics'!D:D,MATCH($C641,'Policy Characteristics'!$C:$C,0))),"",INDEX('Policy Characteristics'!D:D,MATCH($C641,'Policy Characteristics'!$C:$C,0)))</f>
        <v>Electrification + Hydrogen</v>
      </c>
      <c r="K641" s="340" t="str">
        <f>IF(ISBLANK(INDEX('Policy Characteristics'!E:E,MATCH($C641,'Policy Characteristics'!$C:$C,0))),"",INDEX('Policy Characteristics'!E:E,MATCH($C641,'Policy Characteristics'!$C:$C,0)))</f>
        <v>indst fuel type shifting</v>
      </c>
      <c r="L641" s="362">
        <f>IF(ISBLANK(INDEX('Policy Characteristics'!F:F,MATCH($C641,'Policy Characteristics'!$C:$C,0))),"",INDEX('Policy Characteristics'!F:F,MATCH($C641,'Policy Characteristics'!$C:$C,0)))</f>
        <v>0</v>
      </c>
      <c r="M641" s="362">
        <f>IF(ISBLANK(INDEX('Policy Characteristics'!G:G,MATCH($C641,'Policy Characteristics'!$C:$C,0))),"",INDEX('Policy Characteristics'!G:G,MATCH($C641,'Policy Characteristics'!$C:$C,0)))</f>
        <v>1</v>
      </c>
      <c r="N641" s="362">
        <f>IF(ISBLANK(INDEX('Policy Characteristics'!H:H,MATCH($C641,'Policy Characteristics'!$C:$C,0))),"",INDEX('Policy Characteristics'!H:H,MATCH($C641,'Policy Characteristics'!$C:$C,0)))</f>
        <v>0.01</v>
      </c>
      <c r="O641" s="340" t="str">
        <f>IF(ISBLANK(INDEX('Policy Characteristics'!I:I,MATCH($C641,'Policy Characteristics'!$C:$C,0))),"",INDEX('Policy Characteristics'!I:I,MATCH($C641,'Policy Characteristics'!$C:$C,0)))</f>
        <v>% of fuel shifted</v>
      </c>
      <c r="P641" s="340"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1" s="340" t="str">
        <f>IF(ISBLANK(INDEX('Policy Characteristics'!K:K,MATCH($C641,'Policy Characteristics'!$C:$C,0))),"",INDEX('Policy Characteristics'!K:K,MATCH($C641,'Policy Characteristics'!$C:$C,0)))</f>
        <v>industry-ag-main.html#fuel-switching</v>
      </c>
      <c r="R641" s="340" t="str">
        <f>IF(ISBLANK(INDEX('Policy Characteristics'!L:L,MATCH($C641,'Policy Characteristics'!$C:$C,0))),"",INDEX('Policy Characteristics'!L:L,MATCH($C641,'Policy Characteristics'!$C:$C,0)))</f>
        <v>industry-elec-and-hydrogen.html</v>
      </c>
    </row>
    <row r="642" spans="1:18" ht="30" x14ac:dyDescent="0.25">
      <c r="A642" s="340" t="str">
        <f>IF(ISBLANK(INDEX('Policy Characteristics'!A:A,MATCH($C642,'Policy Characteristics'!$C:$C,0))),"",INDEX('Policy Characteristics'!A:A,MATCH($C642,'Policy Characteristics'!$C:$C,0)))</f>
        <v>Industry</v>
      </c>
      <c r="B642" s="340" t="str">
        <f>IF(ISBLANK(INDEX('Policy Characteristics'!B:B,MATCH($C642,'Policy Characteristics'!$C:$C,0))),"",INDEX('Policy Characteristics'!B:B,MATCH($C642,'Policy Characteristics'!$C:$C,0)))</f>
        <v>Electrification + Hydrogen</v>
      </c>
      <c r="C642" s="344" t="str">
        <f t="shared" si="36"/>
        <v>Fraction of Industrial Fuel Use Shifted to Other Fuels</v>
      </c>
      <c r="D642" s="9" t="s">
        <v>3210</v>
      </c>
      <c r="E642" s="53" t="s">
        <v>2447</v>
      </c>
      <c r="F642" s="188" t="s">
        <v>3172</v>
      </c>
      <c r="G642" s="53" t="s">
        <v>3219</v>
      </c>
      <c r="H642" s="54">
        <v>1421</v>
      </c>
      <c r="I642" s="53" t="s">
        <v>46</v>
      </c>
      <c r="J642" s="342" t="str">
        <f>IF(ISBLANK(INDEX('Policy Characteristics'!D:D,MATCH($C642,'Policy Characteristics'!$C:$C,0))),"",INDEX('Policy Characteristics'!D:D,MATCH($C642,'Policy Characteristics'!$C:$C,0)))</f>
        <v>Electrification + Hydrogen</v>
      </c>
      <c r="K642" s="340" t="str">
        <f>IF(ISBLANK(INDEX('Policy Characteristics'!E:E,MATCH($C642,'Policy Characteristics'!$C:$C,0))),"",INDEX('Policy Characteristics'!E:E,MATCH($C642,'Policy Characteristics'!$C:$C,0)))</f>
        <v>indst fuel type shifting</v>
      </c>
      <c r="L642" s="362">
        <f>IF(ISBLANK(INDEX('Policy Characteristics'!F:F,MATCH($C642,'Policy Characteristics'!$C:$C,0))),"",INDEX('Policy Characteristics'!F:F,MATCH($C642,'Policy Characteristics'!$C:$C,0)))</f>
        <v>0</v>
      </c>
      <c r="M642" s="362">
        <f>IF(ISBLANK(INDEX('Policy Characteristics'!G:G,MATCH($C642,'Policy Characteristics'!$C:$C,0))),"",INDEX('Policy Characteristics'!G:G,MATCH($C642,'Policy Characteristics'!$C:$C,0)))</f>
        <v>1</v>
      </c>
      <c r="N642" s="362">
        <f>IF(ISBLANK(INDEX('Policy Characteristics'!H:H,MATCH($C642,'Policy Characteristics'!$C:$C,0))),"",INDEX('Policy Characteristics'!H:H,MATCH($C642,'Policy Characteristics'!$C:$C,0)))</f>
        <v>0.01</v>
      </c>
      <c r="O642" s="340" t="str">
        <f>IF(ISBLANK(INDEX('Policy Characteristics'!I:I,MATCH($C642,'Policy Characteristics'!$C:$C,0))),"",INDEX('Policy Characteristics'!I:I,MATCH($C642,'Policy Characteristics'!$C:$C,0)))</f>
        <v>% of fuel shifted</v>
      </c>
      <c r="P642" s="340"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2" s="340" t="str">
        <f>IF(ISBLANK(INDEX('Policy Characteristics'!K:K,MATCH($C642,'Policy Characteristics'!$C:$C,0))),"",INDEX('Policy Characteristics'!K:K,MATCH($C642,'Policy Characteristics'!$C:$C,0)))</f>
        <v>industry-ag-main.html#fuel-switching</v>
      </c>
      <c r="R642" s="340" t="str">
        <f>IF(ISBLANK(INDEX('Policy Characteristics'!L:L,MATCH($C642,'Policy Characteristics'!$C:$C,0))),"",INDEX('Policy Characteristics'!L:L,MATCH($C642,'Policy Characteristics'!$C:$C,0)))</f>
        <v>industry-elec-and-hydrogen.html</v>
      </c>
    </row>
    <row r="643" spans="1:18" ht="30" x14ac:dyDescent="0.25">
      <c r="A643" s="340" t="str">
        <f>IF(ISBLANK(INDEX('Policy Characteristics'!A:A,MATCH($C643,'Policy Characteristics'!$C:$C,0))),"",INDEX('Policy Characteristics'!A:A,MATCH($C643,'Policy Characteristics'!$C:$C,0)))</f>
        <v>Industry</v>
      </c>
      <c r="B643" s="340" t="str">
        <f>IF(ISBLANK(INDEX('Policy Characteristics'!B:B,MATCH($C643,'Policy Characteristics'!$C:$C,0))),"",INDEX('Policy Characteristics'!B:B,MATCH($C643,'Policy Characteristics'!$C:$C,0)))</f>
        <v>Electrification + Hydrogen</v>
      </c>
      <c r="C643" s="344" t="str">
        <f t="shared" si="36"/>
        <v>Fraction of Industrial Fuel Use Shifted to Other Fuels</v>
      </c>
      <c r="D643" s="9" t="s">
        <v>3210</v>
      </c>
      <c r="E643" s="53" t="s">
        <v>2448</v>
      </c>
      <c r="F643" s="188" t="s">
        <v>3172</v>
      </c>
      <c r="G643" s="53" t="s">
        <v>3220</v>
      </c>
      <c r="H643" s="54">
        <v>1422</v>
      </c>
      <c r="I643" s="53" t="s">
        <v>46</v>
      </c>
      <c r="J643" s="342" t="str">
        <f>IF(ISBLANK(INDEX('Policy Characteristics'!D:D,MATCH($C643,'Policy Characteristics'!$C:$C,0))),"",INDEX('Policy Characteristics'!D:D,MATCH($C643,'Policy Characteristics'!$C:$C,0)))</f>
        <v>Electrification + Hydrogen</v>
      </c>
      <c r="K643" s="340" t="str">
        <f>IF(ISBLANK(INDEX('Policy Characteristics'!E:E,MATCH($C643,'Policy Characteristics'!$C:$C,0))),"",INDEX('Policy Characteristics'!E:E,MATCH($C643,'Policy Characteristics'!$C:$C,0)))</f>
        <v>indst fuel type shifting</v>
      </c>
      <c r="L643" s="362">
        <f>IF(ISBLANK(INDEX('Policy Characteristics'!F:F,MATCH($C643,'Policy Characteristics'!$C:$C,0))),"",INDEX('Policy Characteristics'!F:F,MATCH($C643,'Policy Characteristics'!$C:$C,0)))</f>
        <v>0</v>
      </c>
      <c r="M643" s="362">
        <f>IF(ISBLANK(INDEX('Policy Characteristics'!G:G,MATCH($C643,'Policy Characteristics'!$C:$C,0))),"",INDEX('Policy Characteristics'!G:G,MATCH($C643,'Policy Characteristics'!$C:$C,0)))</f>
        <v>1</v>
      </c>
      <c r="N643" s="362">
        <f>IF(ISBLANK(INDEX('Policy Characteristics'!H:H,MATCH($C643,'Policy Characteristics'!$C:$C,0))),"",INDEX('Policy Characteristics'!H:H,MATCH($C643,'Policy Characteristics'!$C:$C,0)))</f>
        <v>0.01</v>
      </c>
      <c r="O643" s="340" t="str">
        <f>IF(ISBLANK(INDEX('Policy Characteristics'!I:I,MATCH($C643,'Policy Characteristics'!$C:$C,0))),"",INDEX('Policy Characteristics'!I:I,MATCH($C643,'Policy Characteristics'!$C:$C,0)))</f>
        <v>% of fuel shifted</v>
      </c>
      <c r="P643" s="340"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3" s="340" t="str">
        <f>IF(ISBLANK(INDEX('Policy Characteristics'!K:K,MATCH($C643,'Policy Characteristics'!$C:$C,0))),"",INDEX('Policy Characteristics'!K:K,MATCH($C643,'Policy Characteristics'!$C:$C,0)))</f>
        <v>industry-ag-main.html#fuel-switching</v>
      </c>
      <c r="R643" s="340" t="str">
        <f>IF(ISBLANK(INDEX('Policy Characteristics'!L:L,MATCH($C643,'Policy Characteristics'!$C:$C,0))),"",INDEX('Policy Characteristics'!L:L,MATCH($C643,'Policy Characteristics'!$C:$C,0)))</f>
        <v>industry-elec-and-hydrogen.html</v>
      </c>
    </row>
    <row r="644" spans="1:18" ht="30" x14ac:dyDescent="0.25">
      <c r="A644" s="340" t="str">
        <f>IF(ISBLANK(INDEX('Policy Characteristics'!A:A,MATCH($C644,'Policy Characteristics'!$C:$C,0))),"",INDEX('Policy Characteristics'!A:A,MATCH($C644,'Policy Characteristics'!$C:$C,0)))</f>
        <v>Industry</v>
      </c>
      <c r="B644" s="340" t="str">
        <f>IF(ISBLANK(INDEX('Policy Characteristics'!B:B,MATCH($C644,'Policy Characteristics'!$C:$C,0))),"",INDEX('Policy Characteristics'!B:B,MATCH($C644,'Policy Characteristics'!$C:$C,0)))</f>
        <v>Electrification + Hydrogen</v>
      </c>
      <c r="C644" s="344" t="str">
        <f t="shared" si="36"/>
        <v>Fraction of Industrial Fuel Use Shifted to Other Fuels</v>
      </c>
      <c r="D644" s="9" t="s">
        <v>3210</v>
      </c>
      <c r="E644" s="53" t="s">
        <v>2449</v>
      </c>
      <c r="F644" s="188" t="s">
        <v>3172</v>
      </c>
      <c r="G644" s="53" t="s">
        <v>3221</v>
      </c>
      <c r="H644" s="54">
        <v>1423</v>
      </c>
      <c r="I644" s="53" t="s">
        <v>46</v>
      </c>
      <c r="J644" s="342" t="str">
        <f>IF(ISBLANK(INDEX('Policy Characteristics'!D:D,MATCH($C644,'Policy Characteristics'!$C:$C,0))),"",INDEX('Policy Characteristics'!D:D,MATCH($C644,'Policy Characteristics'!$C:$C,0)))</f>
        <v>Electrification + Hydrogen</v>
      </c>
      <c r="K644" s="340" t="str">
        <f>IF(ISBLANK(INDEX('Policy Characteristics'!E:E,MATCH($C644,'Policy Characteristics'!$C:$C,0))),"",INDEX('Policy Characteristics'!E:E,MATCH($C644,'Policy Characteristics'!$C:$C,0)))</f>
        <v>indst fuel type shifting</v>
      </c>
      <c r="L644" s="362">
        <f>IF(ISBLANK(INDEX('Policy Characteristics'!F:F,MATCH($C644,'Policy Characteristics'!$C:$C,0))),"",INDEX('Policy Characteristics'!F:F,MATCH($C644,'Policy Characteristics'!$C:$C,0)))</f>
        <v>0</v>
      </c>
      <c r="M644" s="362">
        <f>IF(ISBLANK(INDEX('Policy Characteristics'!G:G,MATCH($C644,'Policy Characteristics'!$C:$C,0))),"",INDEX('Policy Characteristics'!G:G,MATCH($C644,'Policy Characteristics'!$C:$C,0)))</f>
        <v>1</v>
      </c>
      <c r="N644" s="362">
        <f>IF(ISBLANK(INDEX('Policy Characteristics'!H:H,MATCH($C644,'Policy Characteristics'!$C:$C,0))),"",INDEX('Policy Characteristics'!H:H,MATCH($C644,'Policy Characteristics'!$C:$C,0)))</f>
        <v>0.01</v>
      </c>
      <c r="O644" s="340" t="str">
        <f>IF(ISBLANK(INDEX('Policy Characteristics'!I:I,MATCH($C644,'Policy Characteristics'!$C:$C,0))),"",INDEX('Policy Characteristics'!I:I,MATCH($C644,'Policy Characteristics'!$C:$C,0)))</f>
        <v>% of fuel shifted</v>
      </c>
      <c r="P644" s="340"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4" s="340" t="str">
        <f>IF(ISBLANK(INDEX('Policy Characteristics'!K:K,MATCH($C644,'Policy Characteristics'!$C:$C,0))),"",INDEX('Policy Characteristics'!K:K,MATCH($C644,'Policy Characteristics'!$C:$C,0)))</f>
        <v>industry-ag-main.html#fuel-switching</v>
      </c>
      <c r="R644" s="340" t="str">
        <f>IF(ISBLANK(INDEX('Policy Characteristics'!L:L,MATCH($C644,'Policy Characteristics'!$C:$C,0))),"",INDEX('Policy Characteristics'!L:L,MATCH($C644,'Policy Characteristics'!$C:$C,0)))</f>
        <v>industry-elec-and-hydrogen.html</v>
      </c>
    </row>
    <row r="645" spans="1:18" ht="30" x14ac:dyDescent="0.25">
      <c r="A645" s="340" t="str">
        <f>IF(ISBLANK(INDEX('Policy Characteristics'!A:A,MATCH($C645,'Policy Characteristics'!$C:$C,0))),"",INDEX('Policy Characteristics'!A:A,MATCH($C645,'Policy Characteristics'!$C:$C,0)))</f>
        <v>Industry</v>
      </c>
      <c r="B645" s="340" t="str">
        <f>IF(ISBLANK(INDEX('Policy Characteristics'!B:B,MATCH($C645,'Policy Characteristics'!$C:$C,0))),"",INDEX('Policy Characteristics'!B:B,MATCH($C645,'Policy Characteristics'!$C:$C,0)))</f>
        <v>Electrification + Hydrogen</v>
      </c>
      <c r="C645" s="344" t="str">
        <f t="shared" si="36"/>
        <v>Fraction of Industrial Fuel Use Shifted to Other Fuels</v>
      </c>
      <c r="D645" s="9" t="s">
        <v>3210</v>
      </c>
      <c r="E645" s="53" t="s">
        <v>2798</v>
      </c>
      <c r="F645" s="188" t="s">
        <v>3172</v>
      </c>
      <c r="G645" s="53" t="s">
        <v>3222</v>
      </c>
      <c r="H645" s="54">
        <v>1424</v>
      </c>
      <c r="I645" s="53" t="s">
        <v>46</v>
      </c>
      <c r="J645" s="342" t="str">
        <f>IF(ISBLANK(INDEX('Policy Characteristics'!D:D,MATCH($C645,'Policy Characteristics'!$C:$C,0))),"",INDEX('Policy Characteristics'!D:D,MATCH($C645,'Policy Characteristics'!$C:$C,0)))</f>
        <v>Electrification + Hydrogen</v>
      </c>
      <c r="K645" s="340" t="str">
        <f>IF(ISBLANK(INDEX('Policy Characteristics'!E:E,MATCH($C645,'Policy Characteristics'!$C:$C,0))),"",INDEX('Policy Characteristics'!E:E,MATCH($C645,'Policy Characteristics'!$C:$C,0)))</f>
        <v>indst fuel type shifting</v>
      </c>
      <c r="L645" s="362">
        <f>IF(ISBLANK(INDEX('Policy Characteristics'!F:F,MATCH($C645,'Policy Characteristics'!$C:$C,0))),"",INDEX('Policy Characteristics'!F:F,MATCH($C645,'Policy Characteristics'!$C:$C,0)))</f>
        <v>0</v>
      </c>
      <c r="M645" s="362">
        <f>IF(ISBLANK(INDEX('Policy Characteristics'!G:G,MATCH($C645,'Policy Characteristics'!$C:$C,0))),"",INDEX('Policy Characteristics'!G:G,MATCH($C645,'Policy Characteristics'!$C:$C,0)))</f>
        <v>1</v>
      </c>
      <c r="N645" s="362">
        <f>IF(ISBLANK(INDEX('Policy Characteristics'!H:H,MATCH($C645,'Policy Characteristics'!$C:$C,0))),"",INDEX('Policy Characteristics'!H:H,MATCH($C645,'Policy Characteristics'!$C:$C,0)))</f>
        <v>0.01</v>
      </c>
      <c r="O645" s="340" t="str">
        <f>IF(ISBLANK(INDEX('Policy Characteristics'!I:I,MATCH($C645,'Policy Characteristics'!$C:$C,0))),"",INDEX('Policy Characteristics'!I:I,MATCH($C645,'Policy Characteristics'!$C:$C,0)))</f>
        <v>% of fuel shifted</v>
      </c>
      <c r="P645" s="340"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5" s="340" t="str">
        <f>IF(ISBLANK(INDEX('Policy Characteristics'!K:K,MATCH($C645,'Policy Characteristics'!$C:$C,0))),"",INDEX('Policy Characteristics'!K:K,MATCH($C645,'Policy Characteristics'!$C:$C,0)))</f>
        <v>industry-ag-main.html#fuel-switching</v>
      </c>
      <c r="R645" s="340" t="str">
        <f>IF(ISBLANK(INDEX('Policy Characteristics'!L:L,MATCH($C645,'Policy Characteristics'!$C:$C,0))),"",INDEX('Policy Characteristics'!L:L,MATCH($C645,'Policy Characteristics'!$C:$C,0)))</f>
        <v>industry-elec-and-hydrogen.html</v>
      </c>
    </row>
    <row r="646" spans="1:18" ht="30" x14ac:dyDescent="0.25">
      <c r="A646" s="340" t="str">
        <f>IF(ISBLANK(INDEX('Policy Characteristics'!A:A,MATCH($C646,'Policy Characteristics'!$C:$C,0))),"",INDEX('Policy Characteristics'!A:A,MATCH($C646,'Policy Characteristics'!$C:$C,0)))</f>
        <v>Industry</v>
      </c>
      <c r="B646" s="340" t="str">
        <f>IF(ISBLANK(INDEX('Policy Characteristics'!B:B,MATCH($C646,'Policy Characteristics'!$C:$C,0))),"",INDEX('Policy Characteristics'!B:B,MATCH($C646,'Policy Characteristics'!$C:$C,0)))</f>
        <v>Electrification + Hydrogen</v>
      </c>
      <c r="C646" s="344" t="str">
        <f t="shared" si="36"/>
        <v>Fraction of Industrial Fuel Use Shifted to Other Fuels</v>
      </c>
      <c r="D646" s="9" t="s">
        <v>3210</v>
      </c>
      <c r="E646" s="53" t="s">
        <v>2799</v>
      </c>
      <c r="F646" s="188" t="s">
        <v>3172</v>
      </c>
      <c r="G646" s="53" t="s">
        <v>3223</v>
      </c>
      <c r="H646" s="54">
        <v>1425</v>
      </c>
      <c r="I646" s="53" t="s">
        <v>46</v>
      </c>
      <c r="J646" s="342" t="str">
        <f>IF(ISBLANK(INDEX('Policy Characteristics'!D:D,MATCH($C646,'Policy Characteristics'!$C:$C,0))),"",INDEX('Policy Characteristics'!D:D,MATCH($C646,'Policy Characteristics'!$C:$C,0)))</f>
        <v>Electrification + Hydrogen</v>
      </c>
      <c r="K646" s="340" t="str">
        <f>IF(ISBLANK(INDEX('Policy Characteristics'!E:E,MATCH($C646,'Policy Characteristics'!$C:$C,0))),"",INDEX('Policy Characteristics'!E:E,MATCH($C646,'Policy Characteristics'!$C:$C,0)))</f>
        <v>indst fuel type shifting</v>
      </c>
      <c r="L646" s="362">
        <f>IF(ISBLANK(INDEX('Policy Characteristics'!F:F,MATCH($C646,'Policy Characteristics'!$C:$C,0))),"",INDEX('Policy Characteristics'!F:F,MATCH($C646,'Policy Characteristics'!$C:$C,0)))</f>
        <v>0</v>
      </c>
      <c r="M646" s="362">
        <f>IF(ISBLANK(INDEX('Policy Characteristics'!G:G,MATCH($C646,'Policy Characteristics'!$C:$C,0))),"",INDEX('Policy Characteristics'!G:G,MATCH($C646,'Policy Characteristics'!$C:$C,0)))</f>
        <v>1</v>
      </c>
      <c r="N646" s="362">
        <f>IF(ISBLANK(INDEX('Policy Characteristics'!H:H,MATCH($C646,'Policy Characteristics'!$C:$C,0))),"",INDEX('Policy Characteristics'!H:H,MATCH($C646,'Policy Characteristics'!$C:$C,0)))</f>
        <v>0.01</v>
      </c>
      <c r="O646" s="340" t="str">
        <f>IF(ISBLANK(INDEX('Policy Characteristics'!I:I,MATCH($C646,'Policy Characteristics'!$C:$C,0))),"",INDEX('Policy Characteristics'!I:I,MATCH($C646,'Policy Characteristics'!$C:$C,0)))</f>
        <v>% of fuel shifted</v>
      </c>
      <c r="P646" s="340"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6" s="340" t="str">
        <f>IF(ISBLANK(INDEX('Policy Characteristics'!K:K,MATCH($C646,'Policy Characteristics'!$C:$C,0))),"",INDEX('Policy Characteristics'!K:K,MATCH($C646,'Policy Characteristics'!$C:$C,0)))</f>
        <v>industry-ag-main.html#fuel-switching</v>
      </c>
      <c r="R646" s="340" t="str">
        <f>IF(ISBLANK(INDEX('Policy Characteristics'!L:L,MATCH($C646,'Policy Characteristics'!$C:$C,0))),"",INDEX('Policy Characteristics'!L:L,MATCH($C646,'Policy Characteristics'!$C:$C,0)))</f>
        <v>industry-elec-and-hydrogen.html</v>
      </c>
    </row>
    <row r="647" spans="1:18" ht="30" x14ac:dyDescent="0.25">
      <c r="A647" s="340" t="str">
        <f>IF(ISBLANK(INDEX('Policy Characteristics'!A:A,MATCH($C647,'Policy Characteristics'!$C:$C,0))),"",INDEX('Policy Characteristics'!A:A,MATCH($C647,'Policy Characteristics'!$C:$C,0)))</f>
        <v>Industry</v>
      </c>
      <c r="B647" s="340" t="str">
        <f>IF(ISBLANK(INDEX('Policy Characteristics'!B:B,MATCH($C647,'Policy Characteristics'!$C:$C,0))),"",INDEX('Policy Characteristics'!B:B,MATCH($C647,'Policy Characteristics'!$C:$C,0)))</f>
        <v>Electrification + Hydrogen</v>
      </c>
      <c r="C647" s="344" t="str">
        <f t="shared" si="36"/>
        <v>Fraction of Industrial Fuel Use Shifted to Other Fuels</v>
      </c>
      <c r="D647" s="9" t="s">
        <v>3210</v>
      </c>
      <c r="E647" s="53" t="s">
        <v>2800</v>
      </c>
      <c r="F647" s="188" t="s">
        <v>3172</v>
      </c>
      <c r="G647" s="53" t="s">
        <v>3224</v>
      </c>
      <c r="H647" s="54">
        <v>1426</v>
      </c>
      <c r="I647" s="53" t="s">
        <v>46</v>
      </c>
      <c r="J647" s="342" t="str">
        <f>IF(ISBLANK(INDEX('Policy Characteristics'!D:D,MATCH($C647,'Policy Characteristics'!$C:$C,0))),"",INDEX('Policy Characteristics'!D:D,MATCH($C647,'Policy Characteristics'!$C:$C,0)))</f>
        <v>Electrification + Hydrogen</v>
      </c>
      <c r="K647" s="340" t="str">
        <f>IF(ISBLANK(INDEX('Policy Characteristics'!E:E,MATCH($C647,'Policy Characteristics'!$C:$C,0))),"",INDEX('Policy Characteristics'!E:E,MATCH($C647,'Policy Characteristics'!$C:$C,0)))</f>
        <v>indst fuel type shifting</v>
      </c>
      <c r="L647" s="362">
        <f>IF(ISBLANK(INDEX('Policy Characteristics'!F:F,MATCH($C647,'Policy Characteristics'!$C:$C,0))),"",INDEX('Policy Characteristics'!F:F,MATCH($C647,'Policy Characteristics'!$C:$C,0)))</f>
        <v>0</v>
      </c>
      <c r="M647" s="362">
        <f>IF(ISBLANK(INDEX('Policy Characteristics'!G:G,MATCH($C647,'Policy Characteristics'!$C:$C,0))),"",INDEX('Policy Characteristics'!G:G,MATCH($C647,'Policy Characteristics'!$C:$C,0)))</f>
        <v>1</v>
      </c>
      <c r="N647" s="362">
        <f>IF(ISBLANK(INDEX('Policy Characteristics'!H:H,MATCH($C647,'Policy Characteristics'!$C:$C,0))),"",INDEX('Policy Characteristics'!H:H,MATCH($C647,'Policy Characteristics'!$C:$C,0)))</f>
        <v>0.01</v>
      </c>
      <c r="O647" s="340" t="str">
        <f>IF(ISBLANK(INDEX('Policy Characteristics'!I:I,MATCH($C647,'Policy Characteristics'!$C:$C,0))),"",INDEX('Policy Characteristics'!I:I,MATCH($C647,'Policy Characteristics'!$C:$C,0)))</f>
        <v>% of fuel shifted</v>
      </c>
      <c r="P647" s="340"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7" s="340" t="str">
        <f>IF(ISBLANK(INDEX('Policy Characteristics'!K:K,MATCH($C647,'Policy Characteristics'!$C:$C,0))),"",INDEX('Policy Characteristics'!K:K,MATCH($C647,'Policy Characteristics'!$C:$C,0)))</f>
        <v>industry-ag-main.html#fuel-switching</v>
      </c>
      <c r="R647" s="340" t="str">
        <f>IF(ISBLANK(INDEX('Policy Characteristics'!L:L,MATCH($C647,'Policy Characteristics'!$C:$C,0))),"",INDEX('Policy Characteristics'!L:L,MATCH($C647,'Policy Characteristics'!$C:$C,0)))</f>
        <v>industry-elec-and-hydrogen.html</v>
      </c>
    </row>
    <row r="648" spans="1:18" ht="30" x14ac:dyDescent="0.25">
      <c r="A648" s="340" t="str">
        <f>IF(ISBLANK(INDEX('Policy Characteristics'!A:A,MATCH($C648,'Policy Characteristics'!$C:$C,0))),"",INDEX('Policy Characteristics'!A:A,MATCH($C648,'Policy Characteristics'!$C:$C,0)))</f>
        <v>Industry</v>
      </c>
      <c r="B648" s="340" t="str">
        <f>IF(ISBLANK(INDEX('Policy Characteristics'!B:B,MATCH($C648,'Policy Characteristics'!$C:$C,0))),"",INDEX('Policy Characteristics'!B:B,MATCH($C648,'Policy Characteristics'!$C:$C,0)))</f>
        <v>Electrification + Hydrogen</v>
      </c>
      <c r="C648" s="344" t="str">
        <f t="shared" si="36"/>
        <v>Fraction of Industrial Fuel Use Shifted to Other Fuels</v>
      </c>
      <c r="D648" s="9" t="s">
        <v>3210</v>
      </c>
      <c r="E648" s="53" t="s">
        <v>2797</v>
      </c>
      <c r="F648" s="188" t="s">
        <v>3172</v>
      </c>
      <c r="G648" s="53" t="s">
        <v>3225</v>
      </c>
      <c r="H648" s="54">
        <v>1427</v>
      </c>
      <c r="I648" s="53" t="s">
        <v>45</v>
      </c>
      <c r="J648" s="342" t="str">
        <f>IF(ISBLANK(INDEX('Policy Characteristics'!D:D,MATCH($C648,'Policy Characteristics'!$C:$C,0))),"",INDEX('Policy Characteristics'!D:D,MATCH($C648,'Policy Characteristics'!$C:$C,0)))</f>
        <v>Electrification + Hydrogen</v>
      </c>
      <c r="K648" s="340" t="str">
        <f>IF(ISBLANK(INDEX('Policy Characteristics'!E:E,MATCH($C648,'Policy Characteristics'!$C:$C,0))),"",INDEX('Policy Characteristics'!E:E,MATCH($C648,'Policy Characteristics'!$C:$C,0)))</f>
        <v>indst fuel type shifting</v>
      </c>
      <c r="L648" s="362">
        <f>IF(ISBLANK(INDEX('Policy Characteristics'!F:F,MATCH($C648,'Policy Characteristics'!$C:$C,0))),"",INDEX('Policy Characteristics'!F:F,MATCH($C648,'Policy Characteristics'!$C:$C,0)))</f>
        <v>0</v>
      </c>
      <c r="M648" s="362">
        <f>IF(ISBLANK(INDEX('Policy Characteristics'!G:G,MATCH($C648,'Policy Characteristics'!$C:$C,0))),"",INDEX('Policy Characteristics'!G:G,MATCH($C648,'Policy Characteristics'!$C:$C,0)))</f>
        <v>1</v>
      </c>
      <c r="N648" s="362">
        <f>IF(ISBLANK(INDEX('Policy Characteristics'!H:H,MATCH($C648,'Policy Characteristics'!$C:$C,0))),"",INDEX('Policy Characteristics'!H:H,MATCH($C648,'Policy Characteristics'!$C:$C,0)))</f>
        <v>0.01</v>
      </c>
      <c r="O648" s="340" t="str">
        <f>IF(ISBLANK(INDEX('Policy Characteristics'!I:I,MATCH($C648,'Policy Characteristics'!$C:$C,0))),"",INDEX('Policy Characteristics'!I:I,MATCH($C648,'Policy Characteristics'!$C:$C,0)))</f>
        <v>% of fuel shifted</v>
      </c>
      <c r="P648" s="340"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8" s="340" t="str">
        <f>IF(ISBLANK(INDEX('Policy Characteristics'!K:K,MATCH($C648,'Policy Characteristics'!$C:$C,0))),"",INDEX('Policy Characteristics'!K:K,MATCH($C648,'Policy Characteristics'!$C:$C,0)))</f>
        <v>industry-ag-main.html#fuel-switching</v>
      </c>
      <c r="R648" s="340" t="str">
        <f>IF(ISBLANK(INDEX('Policy Characteristics'!L:L,MATCH($C648,'Policy Characteristics'!$C:$C,0))),"",INDEX('Policy Characteristics'!L:L,MATCH($C648,'Policy Characteristics'!$C:$C,0)))</f>
        <v>industry-elec-and-hydrogen.html</v>
      </c>
    </row>
    <row r="649" spans="1:18" ht="30" x14ac:dyDescent="0.25">
      <c r="A649" s="340" t="str">
        <f>IF(ISBLANK(INDEX('Policy Characteristics'!A:A,MATCH($C649,'Policy Characteristics'!$C:$C,0))),"",INDEX('Policy Characteristics'!A:A,MATCH($C649,'Policy Characteristics'!$C:$C,0)))</f>
        <v>Industry</v>
      </c>
      <c r="B649" s="340" t="str">
        <f>IF(ISBLANK(INDEX('Policy Characteristics'!B:B,MATCH($C649,'Policy Characteristics'!$C:$C,0))),"",INDEX('Policy Characteristics'!B:B,MATCH($C649,'Policy Characteristics'!$C:$C,0)))</f>
        <v>Electrification + Hydrogen</v>
      </c>
      <c r="C649" s="344" t="str">
        <f t="shared" si="36"/>
        <v>Fraction of Industrial Fuel Use Shifted to Other Fuels</v>
      </c>
      <c r="D649" s="9" t="s">
        <v>3211</v>
      </c>
      <c r="E649" s="53" t="s">
        <v>2444</v>
      </c>
      <c r="F649" s="188" t="s">
        <v>3173</v>
      </c>
      <c r="G649" s="53" t="s">
        <v>3216</v>
      </c>
      <c r="H649" s="54">
        <v>1428</v>
      </c>
      <c r="I649" s="53" t="s">
        <v>45</v>
      </c>
      <c r="J649" s="342" t="str">
        <f>IF(ISBLANK(INDEX('Policy Characteristics'!D:D,MATCH($C649,'Policy Characteristics'!$C:$C,0))),"",INDEX('Policy Characteristics'!D:D,MATCH($C649,'Policy Characteristics'!$C:$C,0)))</f>
        <v>Electrification + Hydrogen</v>
      </c>
      <c r="K649" s="340" t="str">
        <f>IF(ISBLANK(INDEX('Policy Characteristics'!E:E,MATCH($C649,'Policy Characteristics'!$C:$C,0))),"",INDEX('Policy Characteristics'!E:E,MATCH($C649,'Policy Characteristics'!$C:$C,0)))</f>
        <v>indst fuel type shifting</v>
      </c>
      <c r="L649" s="362">
        <f>IF(ISBLANK(INDEX('Policy Characteristics'!F:F,MATCH($C649,'Policy Characteristics'!$C:$C,0))),"",INDEX('Policy Characteristics'!F:F,MATCH($C649,'Policy Characteristics'!$C:$C,0)))</f>
        <v>0</v>
      </c>
      <c r="M649" s="362">
        <f>IF(ISBLANK(INDEX('Policy Characteristics'!G:G,MATCH($C649,'Policy Characteristics'!$C:$C,0))),"",INDEX('Policy Characteristics'!G:G,MATCH($C649,'Policy Characteristics'!$C:$C,0)))</f>
        <v>1</v>
      </c>
      <c r="N649" s="362">
        <f>IF(ISBLANK(INDEX('Policy Characteristics'!H:H,MATCH($C649,'Policy Characteristics'!$C:$C,0))),"",INDEX('Policy Characteristics'!H:H,MATCH($C649,'Policy Characteristics'!$C:$C,0)))</f>
        <v>0.01</v>
      </c>
      <c r="O649" s="340" t="str">
        <f>IF(ISBLANK(INDEX('Policy Characteristics'!I:I,MATCH($C649,'Policy Characteristics'!$C:$C,0))),"",INDEX('Policy Characteristics'!I:I,MATCH($C649,'Policy Characteristics'!$C:$C,0)))</f>
        <v>% of fuel shifted</v>
      </c>
      <c r="P649" s="340"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9" s="340" t="str">
        <f>IF(ISBLANK(INDEX('Policy Characteristics'!K:K,MATCH($C649,'Policy Characteristics'!$C:$C,0))),"",INDEX('Policy Characteristics'!K:K,MATCH($C649,'Policy Characteristics'!$C:$C,0)))</f>
        <v>industry-ag-main.html#fuel-switching</v>
      </c>
      <c r="R649" s="340" t="str">
        <f>IF(ISBLANK(INDEX('Policy Characteristics'!L:L,MATCH($C649,'Policy Characteristics'!$C:$C,0))),"",INDEX('Policy Characteristics'!L:L,MATCH($C649,'Policy Characteristics'!$C:$C,0)))</f>
        <v>industry-elec-and-hydrogen.html</v>
      </c>
    </row>
    <row r="650" spans="1:18" ht="30" x14ac:dyDescent="0.25">
      <c r="A650" s="340" t="str">
        <f>IF(ISBLANK(INDEX('Policy Characteristics'!A:A,MATCH($C650,'Policy Characteristics'!$C:$C,0))),"",INDEX('Policy Characteristics'!A:A,MATCH($C650,'Policy Characteristics'!$C:$C,0)))</f>
        <v>Industry</v>
      </c>
      <c r="B650" s="340" t="str">
        <f>IF(ISBLANK(INDEX('Policy Characteristics'!B:B,MATCH($C650,'Policy Characteristics'!$C:$C,0))),"",INDEX('Policy Characteristics'!B:B,MATCH($C650,'Policy Characteristics'!$C:$C,0)))</f>
        <v>Electrification + Hydrogen</v>
      </c>
      <c r="C650" s="344" t="str">
        <f t="shared" si="36"/>
        <v>Fraction of Industrial Fuel Use Shifted to Other Fuels</v>
      </c>
      <c r="D650" s="9" t="s">
        <v>3211</v>
      </c>
      <c r="E650" s="53" t="s">
        <v>2445</v>
      </c>
      <c r="F650" s="188" t="s">
        <v>3173</v>
      </c>
      <c r="G650" s="53" t="s">
        <v>3217</v>
      </c>
      <c r="H650" s="54">
        <v>1429</v>
      </c>
      <c r="I650" s="53" t="s">
        <v>46</v>
      </c>
      <c r="J650" s="342" t="str">
        <f>IF(ISBLANK(INDEX('Policy Characteristics'!D:D,MATCH($C650,'Policy Characteristics'!$C:$C,0))),"",INDEX('Policy Characteristics'!D:D,MATCH($C650,'Policy Characteristics'!$C:$C,0)))</f>
        <v>Electrification + Hydrogen</v>
      </c>
      <c r="K650" s="340" t="str">
        <f>IF(ISBLANK(INDEX('Policy Characteristics'!E:E,MATCH($C650,'Policy Characteristics'!$C:$C,0))),"",INDEX('Policy Characteristics'!E:E,MATCH($C650,'Policy Characteristics'!$C:$C,0)))</f>
        <v>indst fuel type shifting</v>
      </c>
      <c r="L650" s="362">
        <f>IF(ISBLANK(INDEX('Policy Characteristics'!F:F,MATCH($C650,'Policy Characteristics'!$C:$C,0))),"",INDEX('Policy Characteristics'!F:F,MATCH($C650,'Policy Characteristics'!$C:$C,0)))</f>
        <v>0</v>
      </c>
      <c r="M650" s="362">
        <f>IF(ISBLANK(INDEX('Policy Characteristics'!G:G,MATCH($C650,'Policy Characteristics'!$C:$C,0))),"",INDEX('Policy Characteristics'!G:G,MATCH($C650,'Policy Characteristics'!$C:$C,0)))</f>
        <v>1</v>
      </c>
      <c r="N650" s="362">
        <f>IF(ISBLANK(INDEX('Policy Characteristics'!H:H,MATCH($C650,'Policy Characteristics'!$C:$C,0))),"",INDEX('Policy Characteristics'!H:H,MATCH($C650,'Policy Characteristics'!$C:$C,0)))</f>
        <v>0.01</v>
      </c>
      <c r="O650" s="340" t="str">
        <f>IF(ISBLANK(INDEX('Policy Characteristics'!I:I,MATCH($C650,'Policy Characteristics'!$C:$C,0))),"",INDEX('Policy Characteristics'!I:I,MATCH($C650,'Policy Characteristics'!$C:$C,0)))</f>
        <v>% of fuel shifted</v>
      </c>
      <c r="P650" s="340"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0" s="340" t="str">
        <f>IF(ISBLANK(INDEX('Policy Characteristics'!K:K,MATCH($C650,'Policy Characteristics'!$C:$C,0))),"",INDEX('Policy Characteristics'!K:K,MATCH($C650,'Policy Characteristics'!$C:$C,0)))</f>
        <v>industry-ag-main.html#fuel-switching</v>
      </c>
      <c r="R650" s="340" t="str">
        <f>IF(ISBLANK(INDEX('Policy Characteristics'!L:L,MATCH($C650,'Policy Characteristics'!$C:$C,0))),"",INDEX('Policy Characteristics'!L:L,MATCH($C650,'Policy Characteristics'!$C:$C,0)))</f>
        <v>industry-elec-and-hydrogen.html</v>
      </c>
    </row>
    <row r="651" spans="1:18" ht="30" x14ac:dyDescent="0.25">
      <c r="A651" s="340" t="str">
        <f>IF(ISBLANK(INDEX('Policy Characteristics'!A:A,MATCH($C651,'Policy Characteristics'!$C:$C,0))),"",INDEX('Policy Characteristics'!A:A,MATCH($C651,'Policy Characteristics'!$C:$C,0)))</f>
        <v>Industry</v>
      </c>
      <c r="B651" s="340" t="str">
        <f>IF(ISBLANK(INDEX('Policy Characteristics'!B:B,MATCH($C651,'Policy Characteristics'!$C:$C,0))),"",INDEX('Policy Characteristics'!B:B,MATCH($C651,'Policy Characteristics'!$C:$C,0)))</f>
        <v>Electrification + Hydrogen</v>
      </c>
      <c r="C651" s="344" t="str">
        <f t="shared" si="36"/>
        <v>Fraction of Industrial Fuel Use Shifted to Other Fuels</v>
      </c>
      <c r="D651" s="9" t="s">
        <v>3211</v>
      </c>
      <c r="E651" s="53" t="s">
        <v>2446</v>
      </c>
      <c r="F651" s="188" t="s">
        <v>3173</v>
      </c>
      <c r="G651" s="53" t="s">
        <v>3218</v>
      </c>
      <c r="H651" s="54">
        <v>1430</v>
      </c>
      <c r="I651" s="53" t="s">
        <v>46</v>
      </c>
      <c r="J651" s="342" t="str">
        <f>IF(ISBLANK(INDEX('Policy Characteristics'!D:D,MATCH($C651,'Policy Characteristics'!$C:$C,0))),"",INDEX('Policy Characteristics'!D:D,MATCH($C651,'Policy Characteristics'!$C:$C,0)))</f>
        <v>Electrification + Hydrogen</v>
      </c>
      <c r="K651" s="340" t="str">
        <f>IF(ISBLANK(INDEX('Policy Characteristics'!E:E,MATCH($C651,'Policy Characteristics'!$C:$C,0))),"",INDEX('Policy Characteristics'!E:E,MATCH($C651,'Policy Characteristics'!$C:$C,0)))</f>
        <v>indst fuel type shifting</v>
      </c>
      <c r="L651" s="362">
        <f>IF(ISBLANK(INDEX('Policy Characteristics'!F:F,MATCH($C651,'Policy Characteristics'!$C:$C,0))),"",INDEX('Policy Characteristics'!F:F,MATCH($C651,'Policy Characteristics'!$C:$C,0)))</f>
        <v>0</v>
      </c>
      <c r="M651" s="362">
        <f>IF(ISBLANK(INDEX('Policy Characteristics'!G:G,MATCH($C651,'Policy Characteristics'!$C:$C,0))),"",INDEX('Policy Characteristics'!G:G,MATCH($C651,'Policy Characteristics'!$C:$C,0)))</f>
        <v>1</v>
      </c>
      <c r="N651" s="362">
        <f>IF(ISBLANK(INDEX('Policy Characteristics'!H:H,MATCH($C651,'Policy Characteristics'!$C:$C,0))),"",INDEX('Policy Characteristics'!H:H,MATCH($C651,'Policy Characteristics'!$C:$C,0)))</f>
        <v>0.01</v>
      </c>
      <c r="O651" s="340" t="str">
        <f>IF(ISBLANK(INDEX('Policy Characteristics'!I:I,MATCH($C651,'Policy Characteristics'!$C:$C,0))),"",INDEX('Policy Characteristics'!I:I,MATCH($C651,'Policy Characteristics'!$C:$C,0)))</f>
        <v>% of fuel shifted</v>
      </c>
      <c r="P651" s="340"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1" s="340" t="str">
        <f>IF(ISBLANK(INDEX('Policy Characteristics'!K:K,MATCH($C651,'Policy Characteristics'!$C:$C,0))),"",INDEX('Policy Characteristics'!K:K,MATCH($C651,'Policy Characteristics'!$C:$C,0)))</f>
        <v>industry-ag-main.html#fuel-switching</v>
      </c>
      <c r="R651" s="340" t="str">
        <f>IF(ISBLANK(INDEX('Policy Characteristics'!L:L,MATCH($C651,'Policy Characteristics'!$C:$C,0))),"",INDEX('Policy Characteristics'!L:L,MATCH($C651,'Policy Characteristics'!$C:$C,0)))</f>
        <v>industry-elec-and-hydrogen.html</v>
      </c>
    </row>
    <row r="652" spans="1:18" ht="30" x14ac:dyDescent="0.25">
      <c r="A652" s="340" t="str">
        <f>IF(ISBLANK(INDEX('Policy Characteristics'!A:A,MATCH($C652,'Policy Characteristics'!$C:$C,0))),"",INDEX('Policy Characteristics'!A:A,MATCH($C652,'Policy Characteristics'!$C:$C,0)))</f>
        <v>Industry</v>
      </c>
      <c r="B652" s="340" t="str">
        <f>IF(ISBLANK(INDEX('Policy Characteristics'!B:B,MATCH($C652,'Policy Characteristics'!$C:$C,0))),"",INDEX('Policy Characteristics'!B:B,MATCH($C652,'Policy Characteristics'!$C:$C,0)))</f>
        <v>Electrification + Hydrogen</v>
      </c>
      <c r="C652" s="344" t="str">
        <f t="shared" si="36"/>
        <v>Fraction of Industrial Fuel Use Shifted to Other Fuels</v>
      </c>
      <c r="D652" s="9" t="s">
        <v>3211</v>
      </c>
      <c r="E652" s="53" t="s">
        <v>2447</v>
      </c>
      <c r="F652" s="188" t="s">
        <v>3173</v>
      </c>
      <c r="G652" s="53" t="s">
        <v>3219</v>
      </c>
      <c r="H652" s="54">
        <v>1431</v>
      </c>
      <c r="I652" s="53" t="s">
        <v>46</v>
      </c>
      <c r="J652" s="342" t="str">
        <f>IF(ISBLANK(INDEX('Policy Characteristics'!D:D,MATCH($C652,'Policy Characteristics'!$C:$C,0))),"",INDEX('Policy Characteristics'!D:D,MATCH($C652,'Policy Characteristics'!$C:$C,0)))</f>
        <v>Electrification + Hydrogen</v>
      </c>
      <c r="K652" s="340" t="str">
        <f>IF(ISBLANK(INDEX('Policy Characteristics'!E:E,MATCH($C652,'Policy Characteristics'!$C:$C,0))),"",INDEX('Policy Characteristics'!E:E,MATCH($C652,'Policy Characteristics'!$C:$C,0)))</f>
        <v>indst fuel type shifting</v>
      </c>
      <c r="L652" s="362">
        <f>IF(ISBLANK(INDEX('Policy Characteristics'!F:F,MATCH($C652,'Policy Characteristics'!$C:$C,0))),"",INDEX('Policy Characteristics'!F:F,MATCH($C652,'Policy Characteristics'!$C:$C,0)))</f>
        <v>0</v>
      </c>
      <c r="M652" s="362">
        <f>IF(ISBLANK(INDEX('Policy Characteristics'!G:G,MATCH($C652,'Policy Characteristics'!$C:$C,0))),"",INDEX('Policy Characteristics'!G:G,MATCH($C652,'Policy Characteristics'!$C:$C,0)))</f>
        <v>1</v>
      </c>
      <c r="N652" s="362">
        <f>IF(ISBLANK(INDEX('Policy Characteristics'!H:H,MATCH($C652,'Policy Characteristics'!$C:$C,0))),"",INDEX('Policy Characteristics'!H:H,MATCH($C652,'Policy Characteristics'!$C:$C,0)))</f>
        <v>0.01</v>
      </c>
      <c r="O652" s="340" t="str">
        <f>IF(ISBLANK(INDEX('Policy Characteristics'!I:I,MATCH($C652,'Policy Characteristics'!$C:$C,0))),"",INDEX('Policy Characteristics'!I:I,MATCH($C652,'Policy Characteristics'!$C:$C,0)))</f>
        <v>% of fuel shifted</v>
      </c>
      <c r="P652" s="340"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2" s="340" t="str">
        <f>IF(ISBLANK(INDEX('Policy Characteristics'!K:K,MATCH($C652,'Policy Characteristics'!$C:$C,0))),"",INDEX('Policy Characteristics'!K:K,MATCH($C652,'Policy Characteristics'!$C:$C,0)))</f>
        <v>industry-ag-main.html#fuel-switching</v>
      </c>
      <c r="R652" s="340" t="str">
        <f>IF(ISBLANK(INDEX('Policy Characteristics'!L:L,MATCH($C652,'Policy Characteristics'!$C:$C,0))),"",INDEX('Policy Characteristics'!L:L,MATCH($C652,'Policy Characteristics'!$C:$C,0)))</f>
        <v>industry-elec-and-hydrogen.html</v>
      </c>
    </row>
    <row r="653" spans="1:18" ht="30" x14ac:dyDescent="0.25">
      <c r="A653" s="340" t="str">
        <f>IF(ISBLANK(INDEX('Policy Characteristics'!A:A,MATCH($C653,'Policy Characteristics'!$C:$C,0))),"",INDEX('Policy Characteristics'!A:A,MATCH($C653,'Policy Characteristics'!$C:$C,0)))</f>
        <v>Industry</v>
      </c>
      <c r="B653" s="340" t="str">
        <f>IF(ISBLANK(INDEX('Policy Characteristics'!B:B,MATCH($C653,'Policy Characteristics'!$C:$C,0))),"",INDEX('Policy Characteristics'!B:B,MATCH($C653,'Policy Characteristics'!$C:$C,0)))</f>
        <v>Electrification + Hydrogen</v>
      </c>
      <c r="C653" s="344" t="str">
        <f t="shared" si="36"/>
        <v>Fraction of Industrial Fuel Use Shifted to Other Fuels</v>
      </c>
      <c r="D653" s="9" t="s">
        <v>3211</v>
      </c>
      <c r="E653" s="53" t="s">
        <v>2448</v>
      </c>
      <c r="F653" s="188" t="s">
        <v>3173</v>
      </c>
      <c r="G653" s="53" t="s">
        <v>3220</v>
      </c>
      <c r="H653" s="54">
        <v>1432</v>
      </c>
      <c r="I653" s="53" t="s">
        <v>46</v>
      </c>
      <c r="J653" s="342" t="str">
        <f>IF(ISBLANK(INDEX('Policy Characteristics'!D:D,MATCH($C653,'Policy Characteristics'!$C:$C,0))),"",INDEX('Policy Characteristics'!D:D,MATCH($C653,'Policy Characteristics'!$C:$C,0)))</f>
        <v>Electrification + Hydrogen</v>
      </c>
      <c r="K653" s="340" t="str">
        <f>IF(ISBLANK(INDEX('Policy Characteristics'!E:E,MATCH($C653,'Policy Characteristics'!$C:$C,0))),"",INDEX('Policy Characteristics'!E:E,MATCH($C653,'Policy Characteristics'!$C:$C,0)))</f>
        <v>indst fuel type shifting</v>
      </c>
      <c r="L653" s="362">
        <f>IF(ISBLANK(INDEX('Policy Characteristics'!F:F,MATCH($C653,'Policy Characteristics'!$C:$C,0))),"",INDEX('Policy Characteristics'!F:F,MATCH($C653,'Policy Characteristics'!$C:$C,0)))</f>
        <v>0</v>
      </c>
      <c r="M653" s="362">
        <f>IF(ISBLANK(INDEX('Policy Characteristics'!G:G,MATCH($C653,'Policy Characteristics'!$C:$C,0))),"",INDEX('Policy Characteristics'!G:G,MATCH($C653,'Policy Characteristics'!$C:$C,0)))</f>
        <v>1</v>
      </c>
      <c r="N653" s="362">
        <f>IF(ISBLANK(INDEX('Policy Characteristics'!H:H,MATCH($C653,'Policy Characteristics'!$C:$C,0))),"",INDEX('Policy Characteristics'!H:H,MATCH($C653,'Policy Characteristics'!$C:$C,0)))</f>
        <v>0.01</v>
      </c>
      <c r="O653" s="340" t="str">
        <f>IF(ISBLANK(INDEX('Policy Characteristics'!I:I,MATCH($C653,'Policy Characteristics'!$C:$C,0))),"",INDEX('Policy Characteristics'!I:I,MATCH($C653,'Policy Characteristics'!$C:$C,0)))</f>
        <v>% of fuel shifted</v>
      </c>
      <c r="P653" s="340"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3" s="340" t="str">
        <f>IF(ISBLANK(INDEX('Policy Characteristics'!K:K,MATCH($C653,'Policy Characteristics'!$C:$C,0))),"",INDEX('Policy Characteristics'!K:K,MATCH($C653,'Policy Characteristics'!$C:$C,0)))</f>
        <v>industry-ag-main.html#fuel-switching</v>
      </c>
      <c r="R653" s="340" t="str">
        <f>IF(ISBLANK(INDEX('Policy Characteristics'!L:L,MATCH($C653,'Policy Characteristics'!$C:$C,0))),"",INDEX('Policy Characteristics'!L:L,MATCH($C653,'Policy Characteristics'!$C:$C,0)))</f>
        <v>industry-elec-and-hydrogen.html</v>
      </c>
    </row>
    <row r="654" spans="1:18" ht="30" x14ac:dyDescent="0.25">
      <c r="A654" s="340" t="str">
        <f>IF(ISBLANK(INDEX('Policy Characteristics'!A:A,MATCH($C654,'Policy Characteristics'!$C:$C,0))),"",INDEX('Policy Characteristics'!A:A,MATCH($C654,'Policy Characteristics'!$C:$C,0)))</f>
        <v>Industry</v>
      </c>
      <c r="B654" s="340" t="str">
        <f>IF(ISBLANK(INDEX('Policy Characteristics'!B:B,MATCH($C654,'Policy Characteristics'!$C:$C,0))),"",INDEX('Policy Characteristics'!B:B,MATCH($C654,'Policy Characteristics'!$C:$C,0)))</f>
        <v>Electrification + Hydrogen</v>
      </c>
      <c r="C654" s="344" t="str">
        <f t="shared" si="36"/>
        <v>Fraction of Industrial Fuel Use Shifted to Other Fuels</v>
      </c>
      <c r="D654" s="9" t="s">
        <v>3211</v>
      </c>
      <c r="E654" s="53" t="s">
        <v>2449</v>
      </c>
      <c r="F654" s="188" t="s">
        <v>3173</v>
      </c>
      <c r="G654" s="53" t="s">
        <v>3221</v>
      </c>
      <c r="H654" s="54">
        <v>1433</v>
      </c>
      <c r="I654" s="53" t="s">
        <v>46</v>
      </c>
      <c r="J654" s="342" t="str">
        <f>IF(ISBLANK(INDEX('Policy Characteristics'!D:D,MATCH($C654,'Policy Characteristics'!$C:$C,0))),"",INDEX('Policy Characteristics'!D:D,MATCH($C654,'Policy Characteristics'!$C:$C,0)))</f>
        <v>Electrification + Hydrogen</v>
      </c>
      <c r="K654" s="340" t="str">
        <f>IF(ISBLANK(INDEX('Policy Characteristics'!E:E,MATCH($C654,'Policy Characteristics'!$C:$C,0))),"",INDEX('Policy Characteristics'!E:E,MATCH($C654,'Policy Characteristics'!$C:$C,0)))</f>
        <v>indst fuel type shifting</v>
      </c>
      <c r="L654" s="362">
        <f>IF(ISBLANK(INDEX('Policy Characteristics'!F:F,MATCH($C654,'Policy Characteristics'!$C:$C,0))),"",INDEX('Policy Characteristics'!F:F,MATCH($C654,'Policy Characteristics'!$C:$C,0)))</f>
        <v>0</v>
      </c>
      <c r="M654" s="362">
        <f>IF(ISBLANK(INDEX('Policy Characteristics'!G:G,MATCH($C654,'Policy Characteristics'!$C:$C,0))),"",INDEX('Policy Characteristics'!G:G,MATCH($C654,'Policy Characteristics'!$C:$C,0)))</f>
        <v>1</v>
      </c>
      <c r="N654" s="362">
        <f>IF(ISBLANK(INDEX('Policy Characteristics'!H:H,MATCH($C654,'Policy Characteristics'!$C:$C,0))),"",INDEX('Policy Characteristics'!H:H,MATCH($C654,'Policy Characteristics'!$C:$C,0)))</f>
        <v>0.01</v>
      </c>
      <c r="O654" s="340" t="str">
        <f>IF(ISBLANK(INDEX('Policy Characteristics'!I:I,MATCH($C654,'Policy Characteristics'!$C:$C,0))),"",INDEX('Policy Characteristics'!I:I,MATCH($C654,'Policy Characteristics'!$C:$C,0)))</f>
        <v>% of fuel shifted</v>
      </c>
      <c r="P654" s="340"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4" s="340" t="str">
        <f>IF(ISBLANK(INDEX('Policy Characteristics'!K:K,MATCH($C654,'Policy Characteristics'!$C:$C,0))),"",INDEX('Policy Characteristics'!K:K,MATCH($C654,'Policy Characteristics'!$C:$C,0)))</f>
        <v>industry-ag-main.html#fuel-switching</v>
      </c>
      <c r="R654" s="340" t="str">
        <f>IF(ISBLANK(INDEX('Policy Characteristics'!L:L,MATCH($C654,'Policy Characteristics'!$C:$C,0))),"",INDEX('Policy Characteristics'!L:L,MATCH($C654,'Policy Characteristics'!$C:$C,0)))</f>
        <v>industry-elec-and-hydrogen.html</v>
      </c>
    </row>
    <row r="655" spans="1:18" ht="30" x14ac:dyDescent="0.25">
      <c r="A655" s="340" t="str">
        <f>IF(ISBLANK(INDEX('Policy Characteristics'!A:A,MATCH($C655,'Policy Characteristics'!$C:$C,0))),"",INDEX('Policy Characteristics'!A:A,MATCH($C655,'Policy Characteristics'!$C:$C,0)))</f>
        <v>Industry</v>
      </c>
      <c r="B655" s="340" t="str">
        <f>IF(ISBLANK(INDEX('Policy Characteristics'!B:B,MATCH($C655,'Policy Characteristics'!$C:$C,0))),"",INDEX('Policy Characteristics'!B:B,MATCH($C655,'Policy Characteristics'!$C:$C,0)))</f>
        <v>Electrification + Hydrogen</v>
      </c>
      <c r="C655" s="344" t="str">
        <f t="shared" si="36"/>
        <v>Fraction of Industrial Fuel Use Shifted to Other Fuels</v>
      </c>
      <c r="D655" s="9" t="s">
        <v>3211</v>
      </c>
      <c r="E655" s="53" t="s">
        <v>2798</v>
      </c>
      <c r="F655" s="188" t="s">
        <v>3173</v>
      </c>
      <c r="G655" s="53" t="s">
        <v>3222</v>
      </c>
      <c r="H655" s="54">
        <v>1434</v>
      </c>
      <c r="I655" s="53" t="s">
        <v>46</v>
      </c>
      <c r="J655" s="342" t="str">
        <f>IF(ISBLANK(INDEX('Policy Characteristics'!D:D,MATCH($C655,'Policy Characteristics'!$C:$C,0))),"",INDEX('Policy Characteristics'!D:D,MATCH($C655,'Policy Characteristics'!$C:$C,0)))</f>
        <v>Electrification + Hydrogen</v>
      </c>
      <c r="K655" s="340" t="str">
        <f>IF(ISBLANK(INDEX('Policy Characteristics'!E:E,MATCH($C655,'Policy Characteristics'!$C:$C,0))),"",INDEX('Policy Characteristics'!E:E,MATCH($C655,'Policy Characteristics'!$C:$C,0)))</f>
        <v>indst fuel type shifting</v>
      </c>
      <c r="L655" s="362">
        <f>IF(ISBLANK(INDEX('Policy Characteristics'!F:F,MATCH($C655,'Policy Characteristics'!$C:$C,0))),"",INDEX('Policy Characteristics'!F:F,MATCH($C655,'Policy Characteristics'!$C:$C,0)))</f>
        <v>0</v>
      </c>
      <c r="M655" s="362">
        <f>IF(ISBLANK(INDEX('Policy Characteristics'!G:G,MATCH($C655,'Policy Characteristics'!$C:$C,0))),"",INDEX('Policy Characteristics'!G:G,MATCH($C655,'Policy Characteristics'!$C:$C,0)))</f>
        <v>1</v>
      </c>
      <c r="N655" s="362">
        <f>IF(ISBLANK(INDEX('Policy Characteristics'!H:H,MATCH($C655,'Policy Characteristics'!$C:$C,0))),"",INDEX('Policy Characteristics'!H:H,MATCH($C655,'Policy Characteristics'!$C:$C,0)))</f>
        <v>0.01</v>
      </c>
      <c r="O655" s="340" t="str">
        <f>IF(ISBLANK(INDEX('Policy Characteristics'!I:I,MATCH($C655,'Policy Characteristics'!$C:$C,0))),"",INDEX('Policy Characteristics'!I:I,MATCH($C655,'Policy Characteristics'!$C:$C,0)))</f>
        <v>% of fuel shifted</v>
      </c>
      <c r="P655" s="340"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5" s="340" t="str">
        <f>IF(ISBLANK(INDEX('Policy Characteristics'!K:K,MATCH($C655,'Policy Characteristics'!$C:$C,0))),"",INDEX('Policy Characteristics'!K:K,MATCH($C655,'Policy Characteristics'!$C:$C,0)))</f>
        <v>industry-ag-main.html#fuel-switching</v>
      </c>
      <c r="R655" s="340" t="str">
        <f>IF(ISBLANK(INDEX('Policy Characteristics'!L:L,MATCH($C655,'Policy Characteristics'!$C:$C,0))),"",INDEX('Policy Characteristics'!L:L,MATCH($C655,'Policy Characteristics'!$C:$C,0)))</f>
        <v>industry-elec-and-hydrogen.html</v>
      </c>
    </row>
    <row r="656" spans="1:18" ht="30" x14ac:dyDescent="0.25">
      <c r="A656" s="340" t="str">
        <f>IF(ISBLANK(INDEX('Policy Characteristics'!A:A,MATCH($C656,'Policy Characteristics'!$C:$C,0))),"",INDEX('Policy Characteristics'!A:A,MATCH($C656,'Policy Characteristics'!$C:$C,0)))</f>
        <v>Industry</v>
      </c>
      <c r="B656" s="340" t="str">
        <f>IF(ISBLANK(INDEX('Policy Characteristics'!B:B,MATCH($C656,'Policy Characteristics'!$C:$C,0))),"",INDEX('Policy Characteristics'!B:B,MATCH($C656,'Policy Characteristics'!$C:$C,0)))</f>
        <v>Electrification + Hydrogen</v>
      </c>
      <c r="C656" s="344" t="str">
        <f t="shared" si="36"/>
        <v>Fraction of Industrial Fuel Use Shifted to Other Fuels</v>
      </c>
      <c r="D656" s="9" t="s">
        <v>3211</v>
      </c>
      <c r="E656" s="53" t="s">
        <v>2799</v>
      </c>
      <c r="F656" s="188" t="s">
        <v>3173</v>
      </c>
      <c r="G656" s="53" t="s">
        <v>3223</v>
      </c>
      <c r="H656" s="54">
        <v>1435</v>
      </c>
      <c r="I656" s="53" t="s">
        <v>46</v>
      </c>
      <c r="J656" s="342" t="str">
        <f>IF(ISBLANK(INDEX('Policy Characteristics'!D:D,MATCH($C656,'Policy Characteristics'!$C:$C,0))),"",INDEX('Policy Characteristics'!D:D,MATCH($C656,'Policy Characteristics'!$C:$C,0)))</f>
        <v>Electrification + Hydrogen</v>
      </c>
      <c r="K656" s="340" t="str">
        <f>IF(ISBLANK(INDEX('Policy Characteristics'!E:E,MATCH($C656,'Policy Characteristics'!$C:$C,0))),"",INDEX('Policy Characteristics'!E:E,MATCH($C656,'Policy Characteristics'!$C:$C,0)))</f>
        <v>indst fuel type shifting</v>
      </c>
      <c r="L656" s="362">
        <f>IF(ISBLANK(INDEX('Policy Characteristics'!F:F,MATCH($C656,'Policy Characteristics'!$C:$C,0))),"",INDEX('Policy Characteristics'!F:F,MATCH($C656,'Policy Characteristics'!$C:$C,0)))</f>
        <v>0</v>
      </c>
      <c r="M656" s="362">
        <f>IF(ISBLANK(INDEX('Policy Characteristics'!G:G,MATCH($C656,'Policy Characteristics'!$C:$C,0))),"",INDEX('Policy Characteristics'!G:G,MATCH($C656,'Policy Characteristics'!$C:$C,0)))</f>
        <v>1</v>
      </c>
      <c r="N656" s="362">
        <f>IF(ISBLANK(INDEX('Policy Characteristics'!H:H,MATCH($C656,'Policy Characteristics'!$C:$C,0))),"",INDEX('Policy Characteristics'!H:H,MATCH($C656,'Policy Characteristics'!$C:$C,0)))</f>
        <v>0.01</v>
      </c>
      <c r="O656" s="340" t="str">
        <f>IF(ISBLANK(INDEX('Policy Characteristics'!I:I,MATCH($C656,'Policy Characteristics'!$C:$C,0))),"",INDEX('Policy Characteristics'!I:I,MATCH($C656,'Policy Characteristics'!$C:$C,0)))</f>
        <v>% of fuel shifted</v>
      </c>
      <c r="P656" s="340"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6" s="340" t="str">
        <f>IF(ISBLANK(INDEX('Policy Characteristics'!K:K,MATCH($C656,'Policy Characteristics'!$C:$C,0))),"",INDEX('Policy Characteristics'!K:K,MATCH($C656,'Policy Characteristics'!$C:$C,0)))</f>
        <v>industry-ag-main.html#fuel-switching</v>
      </c>
      <c r="R656" s="340" t="str">
        <f>IF(ISBLANK(INDEX('Policy Characteristics'!L:L,MATCH($C656,'Policy Characteristics'!$C:$C,0))),"",INDEX('Policy Characteristics'!L:L,MATCH($C656,'Policy Characteristics'!$C:$C,0)))</f>
        <v>industry-elec-and-hydrogen.html</v>
      </c>
    </row>
    <row r="657" spans="1:18" ht="30" x14ac:dyDescent="0.25">
      <c r="A657" s="340" t="str">
        <f>IF(ISBLANK(INDEX('Policy Characteristics'!A:A,MATCH($C657,'Policy Characteristics'!$C:$C,0))),"",INDEX('Policy Characteristics'!A:A,MATCH($C657,'Policy Characteristics'!$C:$C,0)))</f>
        <v>Industry</v>
      </c>
      <c r="B657" s="340" t="str">
        <f>IF(ISBLANK(INDEX('Policy Characteristics'!B:B,MATCH($C657,'Policy Characteristics'!$C:$C,0))),"",INDEX('Policy Characteristics'!B:B,MATCH($C657,'Policy Characteristics'!$C:$C,0)))</f>
        <v>Electrification + Hydrogen</v>
      </c>
      <c r="C657" s="344" t="str">
        <f t="shared" si="36"/>
        <v>Fraction of Industrial Fuel Use Shifted to Other Fuels</v>
      </c>
      <c r="D657" s="9" t="s">
        <v>3211</v>
      </c>
      <c r="E657" s="53" t="s">
        <v>2800</v>
      </c>
      <c r="F657" s="188" t="s">
        <v>3173</v>
      </c>
      <c r="G657" s="53" t="s">
        <v>3224</v>
      </c>
      <c r="H657" s="54">
        <v>1436</v>
      </c>
      <c r="I657" s="53" t="s">
        <v>46</v>
      </c>
      <c r="J657" s="342" t="str">
        <f>IF(ISBLANK(INDEX('Policy Characteristics'!D:D,MATCH($C657,'Policy Characteristics'!$C:$C,0))),"",INDEX('Policy Characteristics'!D:D,MATCH($C657,'Policy Characteristics'!$C:$C,0)))</f>
        <v>Electrification + Hydrogen</v>
      </c>
      <c r="K657" s="340" t="str">
        <f>IF(ISBLANK(INDEX('Policy Characteristics'!E:E,MATCH($C657,'Policy Characteristics'!$C:$C,0))),"",INDEX('Policy Characteristics'!E:E,MATCH($C657,'Policy Characteristics'!$C:$C,0)))</f>
        <v>indst fuel type shifting</v>
      </c>
      <c r="L657" s="362">
        <f>IF(ISBLANK(INDEX('Policy Characteristics'!F:F,MATCH($C657,'Policy Characteristics'!$C:$C,0))),"",INDEX('Policy Characteristics'!F:F,MATCH($C657,'Policy Characteristics'!$C:$C,0)))</f>
        <v>0</v>
      </c>
      <c r="M657" s="362">
        <f>IF(ISBLANK(INDEX('Policy Characteristics'!G:G,MATCH($C657,'Policy Characteristics'!$C:$C,0))),"",INDEX('Policy Characteristics'!G:G,MATCH($C657,'Policy Characteristics'!$C:$C,0)))</f>
        <v>1</v>
      </c>
      <c r="N657" s="362">
        <f>IF(ISBLANK(INDEX('Policy Characteristics'!H:H,MATCH($C657,'Policy Characteristics'!$C:$C,0))),"",INDEX('Policy Characteristics'!H:H,MATCH($C657,'Policy Characteristics'!$C:$C,0)))</f>
        <v>0.01</v>
      </c>
      <c r="O657" s="340" t="str">
        <f>IF(ISBLANK(INDEX('Policy Characteristics'!I:I,MATCH($C657,'Policy Characteristics'!$C:$C,0))),"",INDEX('Policy Characteristics'!I:I,MATCH($C657,'Policy Characteristics'!$C:$C,0)))</f>
        <v>% of fuel shifted</v>
      </c>
      <c r="P657" s="340"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7" s="340" t="str">
        <f>IF(ISBLANK(INDEX('Policy Characteristics'!K:K,MATCH($C657,'Policy Characteristics'!$C:$C,0))),"",INDEX('Policy Characteristics'!K:K,MATCH($C657,'Policy Characteristics'!$C:$C,0)))</f>
        <v>industry-ag-main.html#fuel-switching</v>
      </c>
      <c r="R657" s="340" t="str">
        <f>IF(ISBLANK(INDEX('Policy Characteristics'!L:L,MATCH($C657,'Policy Characteristics'!$C:$C,0))),"",INDEX('Policy Characteristics'!L:L,MATCH($C657,'Policy Characteristics'!$C:$C,0)))</f>
        <v>industry-elec-and-hydrogen.html</v>
      </c>
    </row>
    <row r="658" spans="1:18" ht="30" x14ac:dyDescent="0.25">
      <c r="A658" s="340" t="str">
        <f>IF(ISBLANK(INDEX('Policy Characteristics'!A:A,MATCH($C658,'Policy Characteristics'!$C:$C,0))),"",INDEX('Policy Characteristics'!A:A,MATCH($C658,'Policy Characteristics'!$C:$C,0)))</f>
        <v>Industry</v>
      </c>
      <c r="B658" s="340" t="str">
        <f>IF(ISBLANK(INDEX('Policy Characteristics'!B:B,MATCH($C658,'Policy Characteristics'!$C:$C,0))),"",INDEX('Policy Characteristics'!B:B,MATCH($C658,'Policy Characteristics'!$C:$C,0)))</f>
        <v>Electrification + Hydrogen</v>
      </c>
      <c r="C658" s="344" t="str">
        <f t="shared" si="36"/>
        <v>Fraction of Industrial Fuel Use Shifted to Other Fuels</v>
      </c>
      <c r="D658" s="9" t="s">
        <v>3211</v>
      </c>
      <c r="E658" s="53" t="s">
        <v>2797</v>
      </c>
      <c r="F658" s="188" t="s">
        <v>3173</v>
      </c>
      <c r="G658" s="53" t="s">
        <v>3225</v>
      </c>
      <c r="H658" s="54">
        <v>1437</v>
      </c>
      <c r="I658" s="53" t="s">
        <v>45</v>
      </c>
      <c r="J658" s="342" t="str">
        <f>IF(ISBLANK(INDEX('Policy Characteristics'!D:D,MATCH($C658,'Policy Characteristics'!$C:$C,0))),"",INDEX('Policy Characteristics'!D:D,MATCH($C658,'Policy Characteristics'!$C:$C,0)))</f>
        <v>Electrification + Hydrogen</v>
      </c>
      <c r="K658" s="340" t="str">
        <f>IF(ISBLANK(INDEX('Policy Characteristics'!E:E,MATCH($C658,'Policy Characteristics'!$C:$C,0))),"",INDEX('Policy Characteristics'!E:E,MATCH($C658,'Policy Characteristics'!$C:$C,0)))</f>
        <v>indst fuel type shifting</v>
      </c>
      <c r="L658" s="362">
        <f>IF(ISBLANK(INDEX('Policy Characteristics'!F:F,MATCH($C658,'Policy Characteristics'!$C:$C,0))),"",INDEX('Policy Characteristics'!F:F,MATCH($C658,'Policy Characteristics'!$C:$C,0)))</f>
        <v>0</v>
      </c>
      <c r="M658" s="362">
        <f>IF(ISBLANK(INDEX('Policy Characteristics'!G:G,MATCH($C658,'Policy Characteristics'!$C:$C,0))),"",INDEX('Policy Characteristics'!G:G,MATCH($C658,'Policy Characteristics'!$C:$C,0)))</f>
        <v>1</v>
      </c>
      <c r="N658" s="362">
        <f>IF(ISBLANK(INDEX('Policy Characteristics'!H:H,MATCH($C658,'Policy Characteristics'!$C:$C,0))),"",INDEX('Policy Characteristics'!H:H,MATCH($C658,'Policy Characteristics'!$C:$C,0)))</f>
        <v>0.01</v>
      </c>
      <c r="O658" s="340" t="str">
        <f>IF(ISBLANK(INDEX('Policy Characteristics'!I:I,MATCH($C658,'Policy Characteristics'!$C:$C,0))),"",INDEX('Policy Characteristics'!I:I,MATCH($C658,'Policy Characteristics'!$C:$C,0)))</f>
        <v>% of fuel shifted</v>
      </c>
      <c r="P658" s="340"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8" s="340" t="str">
        <f>IF(ISBLANK(INDEX('Policy Characteristics'!K:K,MATCH($C658,'Policy Characteristics'!$C:$C,0))),"",INDEX('Policy Characteristics'!K:K,MATCH($C658,'Policy Characteristics'!$C:$C,0)))</f>
        <v>industry-ag-main.html#fuel-switching</v>
      </c>
      <c r="R658" s="340" t="str">
        <f>IF(ISBLANK(INDEX('Policy Characteristics'!L:L,MATCH($C658,'Policy Characteristics'!$C:$C,0))),"",INDEX('Policy Characteristics'!L:L,MATCH($C658,'Policy Characteristics'!$C:$C,0)))</f>
        <v>industry-elec-and-hydrogen.html</v>
      </c>
    </row>
    <row r="659" spans="1:18" x14ac:dyDescent="0.25">
      <c r="A659" s="340" t="str">
        <f>IF(ISBLANK(INDEX('Policy Characteristics'!A:A,MATCH($C659,'Policy Characteristics'!$C:$C,0))),"",INDEX('Policy Characteristics'!A:A,MATCH($C659,'Policy Characteristics'!$C:$C,0)))</f>
        <v>Industry</v>
      </c>
      <c r="B659" s="340" t="str">
        <f>IF(ISBLANK(INDEX('Policy Characteristics'!B:B,MATCH($C659,'Policy Characteristics'!$C:$C,0))),"",INDEX('Policy Characteristics'!B:B,MATCH($C659,'Policy Characteristics'!$C:$C,0)))</f>
        <v>Electrification + Hydrogen</v>
      </c>
      <c r="C659" s="344" t="str">
        <f t="shared" si="36"/>
        <v>Fraction of Industrial Fuel Use Shifted to Other Fuels</v>
      </c>
      <c r="D659" s="9" t="s">
        <v>3212</v>
      </c>
      <c r="E659" s="53" t="s">
        <v>2444</v>
      </c>
      <c r="F659" s="188" t="s">
        <v>3215</v>
      </c>
      <c r="G659" s="53" t="s">
        <v>3216</v>
      </c>
      <c r="H659" s="54">
        <v>1438</v>
      </c>
      <c r="I659" s="53" t="s">
        <v>46</v>
      </c>
      <c r="J659" s="342" t="str">
        <f>IF(ISBLANK(INDEX('Policy Characteristics'!D:D,MATCH($C659,'Policy Characteristics'!$C:$C,0))),"",INDEX('Policy Characteristics'!D:D,MATCH($C659,'Policy Characteristics'!$C:$C,0)))</f>
        <v>Electrification + Hydrogen</v>
      </c>
      <c r="K659" s="340" t="str">
        <f>IF(ISBLANK(INDEX('Policy Characteristics'!E:E,MATCH($C659,'Policy Characteristics'!$C:$C,0))),"",INDEX('Policy Characteristics'!E:E,MATCH($C659,'Policy Characteristics'!$C:$C,0)))</f>
        <v>indst fuel type shifting</v>
      </c>
      <c r="L659" s="362">
        <f>IF(ISBLANK(INDEX('Policy Characteristics'!F:F,MATCH($C659,'Policy Characteristics'!$C:$C,0))),"",INDEX('Policy Characteristics'!F:F,MATCH($C659,'Policy Characteristics'!$C:$C,0)))</f>
        <v>0</v>
      </c>
      <c r="M659" s="362">
        <f>IF(ISBLANK(INDEX('Policy Characteristics'!G:G,MATCH($C659,'Policy Characteristics'!$C:$C,0))),"",INDEX('Policy Characteristics'!G:G,MATCH($C659,'Policy Characteristics'!$C:$C,0)))</f>
        <v>1</v>
      </c>
      <c r="N659" s="362">
        <f>IF(ISBLANK(INDEX('Policy Characteristics'!H:H,MATCH($C659,'Policy Characteristics'!$C:$C,0))),"",INDEX('Policy Characteristics'!H:H,MATCH($C659,'Policy Characteristics'!$C:$C,0)))</f>
        <v>0.01</v>
      </c>
      <c r="O659" s="340" t="str">
        <f>IF(ISBLANK(INDEX('Policy Characteristics'!I:I,MATCH($C659,'Policy Characteristics'!$C:$C,0))),"",INDEX('Policy Characteristics'!I:I,MATCH($C659,'Policy Characteristics'!$C:$C,0)))</f>
        <v>% of fuel shifted</v>
      </c>
      <c r="P659" s="340"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9" s="340" t="str">
        <f>IF(ISBLANK(INDEX('Policy Characteristics'!K:K,MATCH($C659,'Policy Characteristics'!$C:$C,0))),"",INDEX('Policy Characteristics'!K:K,MATCH($C659,'Policy Characteristics'!$C:$C,0)))</f>
        <v>industry-ag-main.html#fuel-switching</v>
      </c>
      <c r="R659" s="340" t="str">
        <f>IF(ISBLANK(INDEX('Policy Characteristics'!L:L,MATCH($C659,'Policy Characteristics'!$C:$C,0))),"",INDEX('Policy Characteristics'!L:L,MATCH($C659,'Policy Characteristics'!$C:$C,0)))</f>
        <v>industry-elec-and-hydrogen.html</v>
      </c>
    </row>
    <row r="660" spans="1:18" x14ac:dyDescent="0.25">
      <c r="A660" s="340" t="str">
        <f>IF(ISBLANK(INDEX('Policy Characteristics'!A:A,MATCH($C660,'Policy Characteristics'!$C:$C,0))),"",INDEX('Policy Characteristics'!A:A,MATCH($C660,'Policy Characteristics'!$C:$C,0)))</f>
        <v>Industry</v>
      </c>
      <c r="B660" s="340" t="str">
        <f>IF(ISBLANK(INDEX('Policy Characteristics'!B:B,MATCH($C660,'Policy Characteristics'!$C:$C,0))),"",INDEX('Policy Characteristics'!B:B,MATCH($C660,'Policy Characteristics'!$C:$C,0)))</f>
        <v>Electrification + Hydrogen</v>
      </c>
      <c r="C660" s="344" t="str">
        <f t="shared" si="36"/>
        <v>Fraction of Industrial Fuel Use Shifted to Other Fuels</v>
      </c>
      <c r="D660" s="9" t="s">
        <v>3212</v>
      </c>
      <c r="E660" s="53" t="s">
        <v>2445</v>
      </c>
      <c r="F660" s="188" t="s">
        <v>3215</v>
      </c>
      <c r="G660" s="53" t="s">
        <v>3217</v>
      </c>
      <c r="H660" s="54">
        <v>1439</v>
      </c>
      <c r="I660" s="53" t="s">
        <v>46</v>
      </c>
      <c r="J660" s="342" t="str">
        <f>IF(ISBLANK(INDEX('Policy Characteristics'!D:D,MATCH($C660,'Policy Characteristics'!$C:$C,0))),"",INDEX('Policy Characteristics'!D:D,MATCH($C660,'Policy Characteristics'!$C:$C,0)))</f>
        <v>Electrification + Hydrogen</v>
      </c>
      <c r="K660" s="340" t="str">
        <f>IF(ISBLANK(INDEX('Policy Characteristics'!E:E,MATCH($C660,'Policy Characteristics'!$C:$C,0))),"",INDEX('Policy Characteristics'!E:E,MATCH($C660,'Policy Characteristics'!$C:$C,0)))</f>
        <v>indst fuel type shifting</v>
      </c>
      <c r="L660" s="362">
        <f>IF(ISBLANK(INDEX('Policy Characteristics'!F:F,MATCH($C660,'Policy Characteristics'!$C:$C,0))),"",INDEX('Policy Characteristics'!F:F,MATCH($C660,'Policy Characteristics'!$C:$C,0)))</f>
        <v>0</v>
      </c>
      <c r="M660" s="362">
        <f>IF(ISBLANK(INDEX('Policy Characteristics'!G:G,MATCH($C660,'Policy Characteristics'!$C:$C,0))),"",INDEX('Policy Characteristics'!G:G,MATCH($C660,'Policy Characteristics'!$C:$C,0)))</f>
        <v>1</v>
      </c>
      <c r="N660" s="362">
        <f>IF(ISBLANK(INDEX('Policy Characteristics'!H:H,MATCH($C660,'Policy Characteristics'!$C:$C,0))),"",INDEX('Policy Characteristics'!H:H,MATCH($C660,'Policy Characteristics'!$C:$C,0)))</f>
        <v>0.01</v>
      </c>
      <c r="O660" s="340" t="str">
        <f>IF(ISBLANK(INDEX('Policy Characteristics'!I:I,MATCH($C660,'Policy Characteristics'!$C:$C,0))),"",INDEX('Policy Characteristics'!I:I,MATCH($C660,'Policy Characteristics'!$C:$C,0)))</f>
        <v>% of fuel shifted</v>
      </c>
      <c r="P660" s="340"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0" s="340" t="str">
        <f>IF(ISBLANK(INDEX('Policy Characteristics'!K:K,MATCH($C660,'Policy Characteristics'!$C:$C,0))),"",INDEX('Policy Characteristics'!K:K,MATCH($C660,'Policy Characteristics'!$C:$C,0)))</f>
        <v>industry-ag-main.html#fuel-switching</v>
      </c>
      <c r="R660" s="340" t="str">
        <f>IF(ISBLANK(INDEX('Policy Characteristics'!L:L,MATCH($C660,'Policy Characteristics'!$C:$C,0))),"",INDEX('Policy Characteristics'!L:L,MATCH($C660,'Policy Characteristics'!$C:$C,0)))</f>
        <v>industry-elec-and-hydrogen.html</v>
      </c>
    </row>
    <row r="661" spans="1:18" x14ac:dyDescent="0.25">
      <c r="A661" s="340" t="str">
        <f>IF(ISBLANK(INDEX('Policy Characteristics'!A:A,MATCH($C661,'Policy Characteristics'!$C:$C,0))),"",INDEX('Policy Characteristics'!A:A,MATCH($C661,'Policy Characteristics'!$C:$C,0)))</f>
        <v>Industry</v>
      </c>
      <c r="B661" s="340" t="str">
        <f>IF(ISBLANK(INDEX('Policy Characteristics'!B:B,MATCH($C661,'Policy Characteristics'!$C:$C,0))),"",INDEX('Policy Characteristics'!B:B,MATCH($C661,'Policy Characteristics'!$C:$C,0)))</f>
        <v>Electrification + Hydrogen</v>
      </c>
      <c r="C661" s="344" t="str">
        <f t="shared" si="36"/>
        <v>Fraction of Industrial Fuel Use Shifted to Other Fuels</v>
      </c>
      <c r="D661" s="9" t="s">
        <v>3212</v>
      </c>
      <c r="E661" s="53" t="s">
        <v>2446</v>
      </c>
      <c r="F661" s="188" t="s">
        <v>3215</v>
      </c>
      <c r="G661" s="53" t="s">
        <v>3218</v>
      </c>
      <c r="H661" s="54">
        <v>1440</v>
      </c>
      <c r="I661" s="53" t="s">
        <v>46</v>
      </c>
      <c r="J661" s="342" t="str">
        <f>IF(ISBLANK(INDEX('Policy Characteristics'!D:D,MATCH($C661,'Policy Characteristics'!$C:$C,0))),"",INDEX('Policy Characteristics'!D:D,MATCH($C661,'Policy Characteristics'!$C:$C,0)))</f>
        <v>Electrification + Hydrogen</v>
      </c>
      <c r="K661" s="340" t="str">
        <f>IF(ISBLANK(INDEX('Policy Characteristics'!E:E,MATCH($C661,'Policy Characteristics'!$C:$C,0))),"",INDEX('Policy Characteristics'!E:E,MATCH($C661,'Policy Characteristics'!$C:$C,0)))</f>
        <v>indst fuel type shifting</v>
      </c>
      <c r="L661" s="362">
        <f>IF(ISBLANK(INDEX('Policy Characteristics'!F:F,MATCH($C661,'Policy Characteristics'!$C:$C,0))),"",INDEX('Policy Characteristics'!F:F,MATCH($C661,'Policy Characteristics'!$C:$C,0)))</f>
        <v>0</v>
      </c>
      <c r="M661" s="362">
        <f>IF(ISBLANK(INDEX('Policy Characteristics'!G:G,MATCH($C661,'Policy Characteristics'!$C:$C,0))),"",INDEX('Policy Characteristics'!G:G,MATCH($C661,'Policy Characteristics'!$C:$C,0)))</f>
        <v>1</v>
      </c>
      <c r="N661" s="362">
        <f>IF(ISBLANK(INDEX('Policy Characteristics'!H:H,MATCH($C661,'Policy Characteristics'!$C:$C,0))),"",INDEX('Policy Characteristics'!H:H,MATCH($C661,'Policy Characteristics'!$C:$C,0)))</f>
        <v>0.01</v>
      </c>
      <c r="O661" s="340" t="str">
        <f>IF(ISBLANK(INDEX('Policy Characteristics'!I:I,MATCH($C661,'Policy Characteristics'!$C:$C,0))),"",INDEX('Policy Characteristics'!I:I,MATCH($C661,'Policy Characteristics'!$C:$C,0)))</f>
        <v>% of fuel shifted</v>
      </c>
      <c r="P661" s="340"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1" s="340" t="str">
        <f>IF(ISBLANK(INDEX('Policy Characteristics'!K:K,MATCH($C661,'Policy Characteristics'!$C:$C,0))),"",INDEX('Policy Characteristics'!K:K,MATCH($C661,'Policy Characteristics'!$C:$C,0)))</f>
        <v>industry-ag-main.html#fuel-switching</v>
      </c>
      <c r="R661" s="340" t="str">
        <f>IF(ISBLANK(INDEX('Policy Characteristics'!L:L,MATCH($C661,'Policy Characteristics'!$C:$C,0))),"",INDEX('Policy Characteristics'!L:L,MATCH($C661,'Policy Characteristics'!$C:$C,0)))</f>
        <v>industry-elec-and-hydrogen.html</v>
      </c>
    </row>
    <row r="662" spans="1:18" x14ac:dyDescent="0.25">
      <c r="A662" s="340" t="str">
        <f>IF(ISBLANK(INDEX('Policy Characteristics'!A:A,MATCH($C662,'Policy Characteristics'!$C:$C,0))),"",INDEX('Policy Characteristics'!A:A,MATCH($C662,'Policy Characteristics'!$C:$C,0)))</f>
        <v>Industry</v>
      </c>
      <c r="B662" s="340" t="str">
        <f>IF(ISBLANK(INDEX('Policy Characteristics'!B:B,MATCH($C662,'Policy Characteristics'!$C:$C,0))),"",INDEX('Policy Characteristics'!B:B,MATCH($C662,'Policy Characteristics'!$C:$C,0)))</f>
        <v>Electrification + Hydrogen</v>
      </c>
      <c r="C662" s="344" t="str">
        <f t="shared" si="36"/>
        <v>Fraction of Industrial Fuel Use Shifted to Other Fuels</v>
      </c>
      <c r="D662" s="9" t="s">
        <v>3212</v>
      </c>
      <c r="E662" s="53" t="s">
        <v>2447</v>
      </c>
      <c r="F662" s="188" t="s">
        <v>3215</v>
      </c>
      <c r="G662" s="53" t="s">
        <v>3219</v>
      </c>
      <c r="H662" s="54">
        <v>1441</v>
      </c>
      <c r="I662" s="53" t="s">
        <v>46</v>
      </c>
      <c r="J662" s="342" t="str">
        <f>IF(ISBLANK(INDEX('Policy Characteristics'!D:D,MATCH($C662,'Policy Characteristics'!$C:$C,0))),"",INDEX('Policy Characteristics'!D:D,MATCH($C662,'Policy Characteristics'!$C:$C,0)))</f>
        <v>Electrification + Hydrogen</v>
      </c>
      <c r="K662" s="340" t="str">
        <f>IF(ISBLANK(INDEX('Policy Characteristics'!E:E,MATCH($C662,'Policy Characteristics'!$C:$C,0))),"",INDEX('Policy Characteristics'!E:E,MATCH($C662,'Policy Characteristics'!$C:$C,0)))</f>
        <v>indst fuel type shifting</v>
      </c>
      <c r="L662" s="362">
        <f>IF(ISBLANK(INDEX('Policy Characteristics'!F:F,MATCH($C662,'Policy Characteristics'!$C:$C,0))),"",INDEX('Policy Characteristics'!F:F,MATCH($C662,'Policy Characteristics'!$C:$C,0)))</f>
        <v>0</v>
      </c>
      <c r="M662" s="362">
        <f>IF(ISBLANK(INDEX('Policy Characteristics'!G:G,MATCH($C662,'Policy Characteristics'!$C:$C,0))),"",INDEX('Policy Characteristics'!G:G,MATCH($C662,'Policy Characteristics'!$C:$C,0)))</f>
        <v>1</v>
      </c>
      <c r="N662" s="362">
        <f>IF(ISBLANK(INDEX('Policy Characteristics'!H:H,MATCH($C662,'Policy Characteristics'!$C:$C,0))),"",INDEX('Policy Characteristics'!H:H,MATCH($C662,'Policy Characteristics'!$C:$C,0)))</f>
        <v>0.01</v>
      </c>
      <c r="O662" s="340" t="str">
        <f>IF(ISBLANK(INDEX('Policy Characteristics'!I:I,MATCH($C662,'Policy Characteristics'!$C:$C,0))),"",INDEX('Policy Characteristics'!I:I,MATCH($C662,'Policy Characteristics'!$C:$C,0)))</f>
        <v>% of fuel shifted</v>
      </c>
      <c r="P662" s="340"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2" s="340" t="str">
        <f>IF(ISBLANK(INDEX('Policy Characteristics'!K:K,MATCH($C662,'Policy Characteristics'!$C:$C,0))),"",INDEX('Policy Characteristics'!K:K,MATCH($C662,'Policy Characteristics'!$C:$C,0)))</f>
        <v>industry-ag-main.html#fuel-switching</v>
      </c>
      <c r="R662" s="340" t="str">
        <f>IF(ISBLANK(INDEX('Policy Characteristics'!L:L,MATCH($C662,'Policy Characteristics'!$C:$C,0))),"",INDEX('Policy Characteristics'!L:L,MATCH($C662,'Policy Characteristics'!$C:$C,0)))</f>
        <v>industry-elec-and-hydrogen.html</v>
      </c>
    </row>
    <row r="663" spans="1:18" x14ac:dyDescent="0.25">
      <c r="A663" s="340" t="str">
        <f>IF(ISBLANK(INDEX('Policy Characteristics'!A:A,MATCH($C663,'Policy Characteristics'!$C:$C,0))),"",INDEX('Policy Characteristics'!A:A,MATCH($C663,'Policy Characteristics'!$C:$C,0)))</f>
        <v>Industry</v>
      </c>
      <c r="B663" s="340" t="str">
        <f>IF(ISBLANK(INDEX('Policy Characteristics'!B:B,MATCH($C663,'Policy Characteristics'!$C:$C,0))),"",INDEX('Policy Characteristics'!B:B,MATCH($C663,'Policy Characteristics'!$C:$C,0)))</f>
        <v>Electrification + Hydrogen</v>
      </c>
      <c r="C663" s="344" t="str">
        <f t="shared" si="36"/>
        <v>Fraction of Industrial Fuel Use Shifted to Other Fuels</v>
      </c>
      <c r="D663" s="9" t="s">
        <v>3212</v>
      </c>
      <c r="E663" s="53" t="s">
        <v>2448</v>
      </c>
      <c r="F663" s="188" t="s">
        <v>3215</v>
      </c>
      <c r="G663" s="53" t="s">
        <v>3220</v>
      </c>
      <c r="H663" s="54">
        <v>1442</v>
      </c>
      <c r="I663" s="53" t="s">
        <v>46</v>
      </c>
      <c r="J663" s="342" t="str">
        <f>IF(ISBLANK(INDEX('Policy Characteristics'!D:D,MATCH($C663,'Policy Characteristics'!$C:$C,0))),"",INDEX('Policy Characteristics'!D:D,MATCH($C663,'Policy Characteristics'!$C:$C,0)))</f>
        <v>Electrification + Hydrogen</v>
      </c>
      <c r="K663" s="340" t="str">
        <f>IF(ISBLANK(INDEX('Policy Characteristics'!E:E,MATCH($C663,'Policy Characteristics'!$C:$C,0))),"",INDEX('Policy Characteristics'!E:E,MATCH($C663,'Policy Characteristics'!$C:$C,0)))</f>
        <v>indst fuel type shifting</v>
      </c>
      <c r="L663" s="362">
        <f>IF(ISBLANK(INDEX('Policy Characteristics'!F:F,MATCH($C663,'Policy Characteristics'!$C:$C,0))),"",INDEX('Policy Characteristics'!F:F,MATCH($C663,'Policy Characteristics'!$C:$C,0)))</f>
        <v>0</v>
      </c>
      <c r="M663" s="362">
        <f>IF(ISBLANK(INDEX('Policy Characteristics'!G:G,MATCH($C663,'Policy Characteristics'!$C:$C,0))),"",INDEX('Policy Characteristics'!G:G,MATCH($C663,'Policy Characteristics'!$C:$C,0)))</f>
        <v>1</v>
      </c>
      <c r="N663" s="362">
        <f>IF(ISBLANK(INDEX('Policy Characteristics'!H:H,MATCH($C663,'Policy Characteristics'!$C:$C,0))),"",INDEX('Policy Characteristics'!H:H,MATCH($C663,'Policy Characteristics'!$C:$C,0)))</f>
        <v>0.01</v>
      </c>
      <c r="O663" s="340" t="str">
        <f>IF(ISBLANK(INDEX('Policy Characteristics'!I:I,MATCH($C663,'Policy Characteristics'!$C:$C,0))),"",INDEX('Policy Characteristics'!I:I,MATCH($C663,'Policy Characteristics'!$C:$C,0)))</f>
        <v>% of fuel shifted</v>
      </c>
      <c r="P663" s="340"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3" s="340" t="str">
        <f>IF(ISBLANK(INDEX('Policy Characteristics'!K:K,MATCH($C663,'Policy Characteristics'!$C:$C,0))),"",INDEX('Policy Characteristics'!K:K,MATCH($C663,'Policy Characteristics'!$C:$C,0)))</f>
        <v>industry-ag-main.html#fuel-switching</v>
      </c>
      <c r="R663" s="340" t="str">
        <f>IF(ISBLANK(INDEX('Policy Characteristics'!L:L,MATCH($C663,'Policy Characteristics'!$C:$C,0))),"",INDEX('Policy Characteristics'!L:L,MATCH($C663,'Policy Characteristics'!$C:$C,0)))</f>
        <v>industry-elec-and-hydrogen.html</v>
      </c>
    </row>
    <row r="664" spans="1:18" ht="30" x14ac:dyDescent="0.25">
      <c r="A664" s="340" t="str">
        <f>IF(ISBLANK(INDEX('Policy Characteristics'!A:A,MATCH($C664,'Policy Characteristics'!$C:$C,0))),"",INDEX('Policy Characteristics'!A:A,MATCH($C664,'Policy Characteristics'!$C:$C,0)))</f>
        <v>Industry</v>
      </c>
      <c r="B664" s="340" t="str">
        <f>IF(ISBLANK(INDEX('Policy Characteristics'!B:B,MATCH($C664,'Policy Characteristics'!$C:$C,0))),"",INDEX('Policy Characteristics'!B:B,MATCH($C664,'Policy Characteristics'!$C:$C,0)))</f>
        <v>Electrification + Hydrogen</v>
      </c>
      <c r="C664" s="344" t="str">
        <f t="shared" si="36"/>
        <v>Fraction of Industrial Fuel Use Shifted to Other Fuels</v>
      </c>
      <c r="D664" s="9" t="s">
        <v>3212</v>
      </c>
      <c r="E664" s="53" t="s">
        <v>2449</v>
      </c>
      <c r="F664" s="188" t="s">
        <v>3215</v>
      </c>
      <c r="G664" s="53" t="s">
        <v>3221</v>
      </c>
      <c r="H664" s="54">
        <v>1443</v>
      </c>
      <c r="I664" s="53" t="s">
        <v>46</v>
      </c>
      <c r="J664" s="342" t="str">
        <f>IF(ISBLANK(INDEX('Policy Characteristics'!D:D,MATCH($C664,'Policy Characteristics'!$C:$C,0))),"",INDEX('Policy Characteristics'!D:D,MATCH($C664,'Policy Characteristics'!$C:$C,0)))</f>
        <v>Electrification + Hydrogen</v>
      </c>
      <c r="K664" s="340" t="str">
        <f>IF(ISBLANK(INDEX('Policy Characteristics'!E:E,MATCH($C664,'Policy Characteristics'!$C:$C,0))),"",INDEX('Policy Characteristics'!E:E,MATCH($C664,'Policy Characteristics'!$C:$C,0)))</f>
        <v>indst fuel type shifting</v>
      </c>
      <c r="L664" s="362">
        <f>IF(ISBLANK(INDEX('Policy Characteristics'!F:F,MATCH($C664,'Policy Characteristics'!$C:$C,0))),"",INDEX('Policy Characteristics'!F:F,MATCH($C664,'Policy Characteristics'!$C:$C,0)))</f>
        <v>0</v>
      </c>
      <c r="M664" s="362">
        <f>IF(ISBLANK(INDEX('Policy Characteristics'!G:G,MATCH($C664,'Policy Characteristics'!$C:$C,0))),"",INDEX('Policy Characteristics'!G:G,MATCH($C664,'Policy Characteristics'!$C:$C,0)))</f>
        <v>1</v>
      </c>
      <c r="N664" s="362">
        <f>IF(ISBLANK(INDEX('Policy Characteristics'!H:H,MATCH($C664,'Policy Characteristics'!$C:$C,0))),"",INDEX('Policy Characteristics'!H:H,MATCH($C664,'Policy Characteristics'!$C:$C,0)))</f>
        <v>0.01</v>
      </c>
      <c r="O664" s="340" t="str">
        <f>IF(ISBLANK(INDEX('Policy Characteristics'!I:I,MATCH($C664,'Policy Characteristics'!$C:$C,0))),"",INDEX('Policy Characteristics'!I:I,MATCH($C664,'Policy Characteristics'!$C:$C,0)))</f>
        <v>% of fuel shifted</v>
      </c>
      <c r="P664" s="340"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4" s="340" t="str">
        <f>IF(ISBLANK(INDEX('Policy Characteristics'!K:K,MATCH($C664,'Policy Characteristics'!$C:$C,0))),"",INDEX('Policy Characteristics'!K:K,MATCH($C664,'Policy Characteristics'!$C:$C,0)))</f>
        <v>industry-ag-main.html#fuel-switching</v>
      </c>
      <c r="R664" s="340" t="str">
        <f>IF(ISBLANK(INDEX('Policy Characteristics'!L:L,MATCH($C664,'Policy Characteristics'!$C:$C,0))),"",INDEX('Policy Characteristics'!L:L,MATCH($C664,'Policy Characteristics'!$C:$C,0)))</f>
        <v>industry-elec-and-hydrogen.html</v>
      </c>
    </row>
    <row r="665" spans="1:18" x14ac:dyDescent="0.25">
      <c r="A665" s="340" t="str">
        <f>IF(ISBLANK(INDEX('Policy Characteristics'!A:A,MATCH($C665,'Policy Characteristics'!$C:$C,0))),"",INDEX('Policy Characteristics'!A:A,MATCH($C665,'Policy Characteristics'!$C:$C,0)))</f>
        <v>Industry</v>
      </c>
      <c r="B665" s="340" t="str">
        <f>IF(ISBLANK(INDEX('Policy Characteristics'!B:B,MATCH($C665,'Policy Characteristics'!$C:$C,0))),"",INDEX('Policy Characteristics'!B:B,MATCH($C665,'Policy Characteristics'!$C:$C,0)))</f>
        <v>Electrification + Hydrogen</v>
      </c>
      <c r="C665" s="344" t="str">
        <f t="shared" si="36"/>
        <v>Fraction of Industrial Fuel Use Shifted to Other Fuels</v>
      </c>
      <c r="D665" s="9" t="s">
        <v>3212</v>
      </c>
      <c r="E665" s="53" t="s">
        <v>2798</v>
      </c>
      <c r="F665" s="188" t="s">
        <v>3215</v>
      </c>
      <c r="G665" s="53" t="s">
        <v>3222</v>
      </c>
      <c r="H665" s="54">
        <v>1444</v>
      </c>
      <c r="I665" s="53" t="s">
        <v>46</v>
      </c>
      <c r="J665" s="342" t="str">
        <f>IF(ISBLANK(INDEX('Policy Characteristics'!D:D,MATCH($C665,'Policy Characteristics'!$C:$C,0))),"",INDEX('Policy Characteristics'!D:D,MATCH($C665,'Policy Characteristics'!$C:$C,0)))</f>
        <v>Electrification + Hydrogen</v>
      </c>
      <c r="K665" s="340" t="str">
        <f>IF(ISBLANK(INDEX('Policy Characteristics'!E:E,MATCH($C665,'Policy Characteristics'!$C:$C,0))),"",INDEX('Policy Characteristics'!E:E,MATCH($C665,'Policy Characteristics'!$C:$C,0)))</f>
        <v>indst fuel type shifting</v>
      </c>
      <c r="L665" s="362">
        <f>IF(ISBLANK(INDEX('Policy Characteristics'!F:F,MATCH($C665,'Policy Characteristics'!$C:$C,0))),"",INDEX('Policy Characteristics'!F:F,MATCH($C665,'Policy Characteristics'!$C:$C,0)))</f>
        <v>0</v>
      </c>
      <c r="M665" s="362">
        <f>IF(ISBLANK(INDEX('Policy Characteristics'!G:G,MATCH($C665,'Policy Characteristics'!$C:$C,0))),"",INDEX('Policy Characteristics'!G:G,MATCH($C665,'Policy Characteristics'!$C:$C,0)))</f>
        <v>1</v>
      </c>
      <c r="N665" s="362">
        <f>IF(ISBLANK(INDEX('Policy Characteristics'!H:H,MATCH($C665,'Policy Characteristics'!$C:$C,0))),"",INDEX('Policy Characteristics'!H:H,MATCH($C665,'Policy Characteristics'!$C:$C,0)))</f>
        <v>0.01</v>
      </c>
      <c r="O665" s="340" t="str">
        <f>IF(ISBLANK(INDEX('Policy Characteristics'!I:I,MATCH($C665,'Policy Characteristics'!$C:$C,0))),"",INDEX('Policy Characteristics'!I:I,MATCH($C665,'Policy Characteristics'!$C:$C,0)))</f>
        <v>% of fuel shifted</v>
      </c>
      <c r="P665" s="340"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5" s="340" t="str">
        <f>IF(ISBLANK(INDEX('Policy Characteristics'!K:K,MATCH($C665,'Policy Characteristics'!$C:$C,0))),"",INDEX('Policy Characteristics'!K:K,MATCH($C665,'Policy Characteristics'!$C:$C,0)))</f>
        <v>industry-ag-main.html#fuel-switching</v>
      </c>
      <c r="R665" s="340" t="str">
        <f>IF(ISBLANK(INDEX('Policy Characteristics'!L:L,MATCH($C665,'Policy Characteristics'!$C:$C,0))),"",INDEX('Policy Characteristics'!L:L,MATCH($C665,'Policy Characteristics'!$C:$C,0)))</f>
        <v>industry-elec-and-hydrogen.html</v>
      </c>
    </row>
    <row r="666" spans="1:18" ht="30" x14ac:dyDescent="0.25">
      <c r="A666" s="340" t="str">
        <f>IF(ISBLANK(INDEX('Policy Characteristics'!A:A,MATCH($C666,'Policy Characteristics'!$C:$C,0))),"",INDEX('Policy Characteristics'!A:A,MATCH($C666,'Policy Characteristics'!$C:$C,0)))</f>
        <v>Industry</v>
      </c>
      <c r="B666" s="340" t="str">
        <f>IF(ISBLANK(INDEX('Policy Characteristics'!B:B,MATCH($C666,'Policy Characteristics'!$C:$C,0))),"",INDEX('Policy Characteristics'!B:B,MATCH($C666,'Policy Characteristics'!$C:$C,0)))</f>
        <v>Electrification + Hydrogen</v>
      </c>
      <c r="C666" s="344" t="str">
        <f t="shared" si="36"/>
        <v>Fraction of Industrial Fuel Use Shifted to Other Fuels</v>
      </c>
      <c r="D666" s="9" t="s">
        <v>3212</v>
      </c>
      <c r="E666" s="53" t="s">
        <v>2799</v>
      </c>
      <c r="F666" s="188" t="s">
        <v>3215</v>
      </c>
      <c r="G666" s="53" t="s">
        <v>3223</v>
      </c>
      <c r="H666" s="54">
        <v>1445</v>
      </c>
      <c r="I666" s="53" t="s">
        <v>46</v>
      </c>
      <c r="J666" s="342" t="str">
        <f>IF(ISBLANK(INDEX('Policy Characteristics'!D:D,MATCH($C666,'Policy Characteristics'!$C:$C,0))),"",INDEX('Policy Characteristics'!D:D,MATCH($C666,'Policy Characteristics'!$C:$C,0)))</f>
        <v>Electrification + Hydrogen</v>
      </c>
      <c r="K666" s="340" t="str">
        <f>IF(ISBLANK(INDEX('Policy Characteristics'!E:E,MATCH($C666,'Policy Characteristics'!$C:$C,0))),"",INDEX('Policy Characteristics'!E:E,MATCH($C666,'Policy Characteristics'!$C:$C,0)))</f>
        <v>indst fuel type shifting</v>
      </c>
      <c r="L666" s="362">
        <f>IF(ISBLANK(INDEX('Policy Characteristics'!F:F,MATCH($C666,'Policy Characteristics'!$C:$C,0))),"",INDEX('Policy Characteristics'!F:F,MATCH($C666,'Policy Characteristics'!$C:$C,0)))</f>
        <v>0</v>
      </c>
      <c r="M666" s="362">
        <f>IF(ISBLANK(INDEX('Policy Characteristics'!G:G,MATCH($C666,'Policy Characteristics'!$C:$C,0))),"",INDEX('Policy Characteristics'!G:G,MATCH($C666,'Policy Characteristics'!$C:$C,0)))</f>
        <v>1</v>
      </c>
      <c r="N666" s="362">
        <f>IF(ISBLANK(INDEX('Policy Characteristics'!H:H,MATCH($C666,'Policy Characteristics'!$C:$C,0))),"",INDEX('Policy Characteristics'!H:H,MATCH($C666,'Policy Characteristics'!$C:$C,0)))</f>
        <v>0.01</v>
      </c>
      <c r="O666" s="340" t="str">
        <f>IF(ISBLANK(INDEX('Policy Characteristics'!I:I,MATCH($C666,'Policy Characteristics'!$C:$C,0))),"",INDEX('Policy Characteristics'!I:I,MATCH($C666,'Policy Characteristics'!$C:$C,0)))</f>
        <v>% of fuel shifted</v>
      </c>
      <c r="P666" s="340"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6" s="340" t="str">
        <f>IF(ISBLANK(INDEX('Policy Characteristics'!K:K,MATCH($C666,'Policy Characteristics'!$C:$C,0))),"",INDEX('Policy Characteristics'!K:K,MATCH($C666,'Policy Characteristics'!$C:$C,0)))</f>
        <v>industry-ag-main.html#fuel-switching</v>
      </c>
      <c r="R666" s="340" t="str">
        <f>IF(ISBLANK(INDEX('Policy Characteristics'!L:L,MATCH($C666,'Policy Characteristics'!$C:$C,0))),"",INDEX('Policy Characteristics'!L:L,MATCH($C666,'Policy Characteristics'!$C:$C,0)))</f>
        <v>industry-elec-and-hydrogen.html</v>
      </c>
    </row>
    <row r="667" spans="1:18" ht="30" x14ac:dyDescent="0.25">
      <c r="A667" s="340" t="str">
        <f>IF(ISBLANK(INDEX('Policy Characteristics'!A:A,MATCH($C667,'Policy Characteristics'!$C:$C,0))),"",INDEX('Policy Characteristics'!A:A,MATCH($C667,'Policy Characteristics'!$C:$C,0)))</f>
        <v>Industry</v>
      </c>
      <c r="B667" s="340" t="str">
        <f>IF(ISBLANK(INDEX('Policy Characteristics'!B:B,MATCH($C667,'Policy Characteristics'!$C:$C,0))),"",INDEX('Policy Characteristics'!B:B,MATCH($C667,'Policy Characteristics'!$C:$C,0)))</f>
        <v>Electrification + Hydrogen</v>
      </c>
      <c r="C667" s="344" t="str">
        <f t="shared" si="36"/>
        <v>Fraction of Industrial Fuel Use Shifted to Other Fuels</v>
      </c>
      <c r="D667" s="9" t="s">
        <v>3212</v>
      </c>
      <c r="E667" s="53" t="s">
        <v>2800</v>
      </c>
      <c r="F667" s="188" t="s">
        <v>3215</v>
      </c>
      <c r="G667" s="53" t="s">
        <v>3224</v>
      </c>
      <c r="H667" s="54">
        <v>1446</v>
      </c>
      <c r="I667" s="53" t="s">
        <v>46</v>
      </c>
      <c r="J667" s="342" t="str">
        <f>IF(ISBLANK(INDEX('Policy Characteristics'!D:D,MATCH($C667,'Policy Characteristics'!$C:$C,0))),"",INDEX('Policy Characteristics'!D:D,MATCH($C667,'Policy Characteristics'!$C:$C,0)))</f>
        <v>Electrification + Hydrogen</v>
      </c>
      <c r="K667" s="340" t="str">
        <f>IF(ISBLANK(INDEX('Policy Characteristics'!E:E,MATCH($C667,'Policy Characteristics'!$C:$C,0))),"",INDEX('Policy Characteristics'!E:E,MATCH($C667,'Policy Characteristics'!$C:$C,0)))</f>
        <v>indst fuel type shifting</v>
      </c>
      <c r="L667" s="362">
        <f>IF(ISBLANK(INDEX('Policy Characteristics'!F:F,MATCH($C667,'Policy Characteristics'!$C:$C,0))),"",INDEX('Policy Characteristics'!F:F,MATCH($C667,'Policy Characteristics'!$C:$C,0)))</f>
        <v>0</v>
      </c>
      <c r="M667" s="362">
        <f>IF(ISBLANK(INDEX('Policy Characteristics'!G:G,MATCH($C667,'Policy Characteristics'!$C:$C,0))),"",INDEX('Policy Characteristics'!G:G,MATCH($C667,'Policy Characteristics'!$C:$C,0)))</f>
        <v>1</v>
      </c>
      <c r="N667" s="362">
        <f>IF(ISBLANK(INDEX('Policy Characteristics'!H:H,MATCH($C667,'Policy Characteristics'!$C:$C,0))),"",INDEX('Policy Characteristics'!H:H,MATCH($C667,'Policy Characteristics'!$C:$C,0)))</f>
        <v>0.01</v>
      </c>
      <c r="O667" s="340" t="str">
        <f>IF(ISBLANK(INDEX('Policy Characteristics'!I:I,MATCH($C667,'Policy Characteristics'!$C:$C,0))),"",INDEX('Policy Characteristics'!I:I,MATCH($C667,'Policy Characteristics'!$C:$C,0)))</f>
        <v>% of fuel shifted</v>
      </c>
      <c r="P667" s="340"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7" s="340" t="str">
        <f>IF(ISBLANK(INDEX('Policy Characteristics'!K:K,MATCH($C667,'Policy Characteristics'!$C:$C,0))),"",INDEX('Policy Characteristics'!K:K,MATCH($C667,'Policy Characteristics'!$C:$C,0)))</f>
        <v>industry-ag-main.html#fuel-switching</v>
      </c>
      <c r="R667" s="340" t="str">
        <f>IF(ISBLANK(INDEX('Policy Characteristics'!L:L,MATCH($C667,'Policy Characteristics'!$C:$C,0))),"",INDEX('Policy Characteristics'!L:L,MATCH($C667,'Policy Characteristics'!$C:$C,0)))</f>
        <v>industry-elec-and-hydrogen.html</v>
      </c>
    </row>
    <row r="668" spans="1:18" x14ac:dyDescent="0.25">
      <c r="A668" s="340" t="str">
        <f>IF(ISBLANK(INDEX('Policy Characteristics'!A:A,MATCH($C668,'Policy Characteristics'!$C:$C,0))),"",INDEX('Policy Characteristics'!A:A,MATCH($C668,'Policy Characteristics'!$C:$C,0)))</f>
        <v>Industry</v>
      </c>
      <c r="B668" s="340" t="str">
        <f>IF(ISBLANK(INDEX('Policy Characteristics'!B:B,MATCH($C668,'Policy Characteristics'!$C:$C,0))),"",INDEX('Policy Characteristics'!B:B,MATCH($C668,'Policy Characteristics'!$C:$C,0)))</f>
        <v>Electrification + Hydrogen</v>
      </c>
      <c r="C668" s="344" t="str">
        <f t="shared" si="36"/>
        <v>Fraction of Industrial Fuel Use Shifted to Other Fuels</v>
      </c>
      <c r="D668" s="9" t="s">
        <v>3212</v>
      </c>
      <c r="E668" s="53" t="s">
        <v>2797</v>
      </c>
      <c r="F668" s="188" t="s">
        <v>3215</v>
      </c>
      <c r="G668" s="53" t="s">
        <v>3225</v>
      </c>
      <c r="H668" s="54">
        <v>1447</v>
      </c>
      <c r="I668" s="53" t="s">
        <v>46</v>
      </c>
      <c r="J668" s="342" t="str">
        <f>IF(ISBLANK(INDEX('Policy Characteristics'!D:D,MATCH($C668,'Policy Characteristics'!$C:$C,0))),"",INDEX('Policy Characteristics'!D:D,MATCH($C668,'Policy Characteristics'!$C:$C,0)))</f>
        <v>Electrification + Hydrogen</v>
      </c>
      <c r="K668" s="340" t="str">
        <f>IF(ISBLANK(INDEX('Policy Characteristics'!E:E,MATCH($C668,'Policy Characteristics'!$C:$C,0))),"",INDEX('Policy Characteristics'!E:E,MATCH($C668,'Policy Characteristics'!$C:$C,0)))</f>
        <v>indst fuel type shifting</v>
      </c>
      <c r="L668" s="362">
        <f>IF(ISBLANK(INDEX('Policy Characteristics'!F:F,MATCH($C668,'Policy Characteristics'!$C:$C,0))),"",INDEX('Policy Characteristics'!F:F,MATCH($C668,'Policy Characteristics'!$C:$C,0)))</f>
        <v>0</v>
      </c>
      <c r="M668" s="362">
        <f>IF(ISBLANK(INDEX('Policy Characteristics'!G:G,MATCH($C668,'Policy Characteristics'!$C:$C,0))),"",INDEX('Policy Characteristics'!G:G,MATCH($C668,'Policy Characteristics'!$C:$C,0)))</f>
        <v>1</v>
      </c>
      <c r="N668" s="362">
        <f>IF(ISBLANK(INDEX('Policy Characteristics'!H:H,MATCH($C668,'Policy Characteristics'!$C:$C,0))),"",INDEX('Policy Characteristics'!H:H,MATCH($C668,'Policy Characteristics'!$C:$C,0)))</f>
        <v>0.01</v>
      </c>
      <c r="O668" s="340" t="str">
        <f>IF(ISBLANK(INDEX('Policy Characteristics'!I:I,MATCH($C668,'Policy Characteristics'!$C:$C,0))),"",INDEX('Policy Characteristics'!I:I,MATCH($C668,'Policy Characteristics'!$C:$C,0)))</f>
        <v>% of fuel shifted</v>
      </c>
      <c r="P668" s="340"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8" s="340" t="str">
        <f>IF(ISBLANK(INDEX('Policy Characteristics'!K:K,MATCH($C668,'Policy Characteristics'!$C:$C,0))),"",INDEX('Policy Characteristics'!K:K,MATCH($C668,'Policy Characteristics'!$C:$C,0)))</f>
        <v>industry-ag-main.html#fuel-switching</v>
      </c>
      <c r="R668" s="340" t="str">
        <f>IF(ISBLANK(INDEX('Policy Characteristics'!L:L,MATCH($C668,'Policy Characteristics'!$C:$C,0))),"",INDEX('Policy Characteristics'!L:L,MATCH($C668,'Policy Characteristics'!$C:$C,0)))</f>
        <v>industry-elec-and-hydrogen.html</v>
      </c>
    </row>
    <row r="669" spans="1:18" x14ac:dyDescent="0.25">
      <c r="A669" s="340" t="str">
        <f>IF(ISBLANK(INDEX('Policy Characteristics'!A:A,MATCH($C669,'Policy Characteristics'!$C:$C,0))),"",INDEX('Policy Characteristics'!A:A,MATCH($C669,'Policy Characteristics'!$C:$C,0)))</f>
        <v>Industry</v>
      </c>
      <c r="B669" s="340" t="str">
        <f>IF(ISBLANK(INDEX('Policy Characteristics'!B:B,MATCH($C669,'Policy Characteristics'!$C:$C,0))),"",INDEX('Policy Characteristics'!B:B,MATCH($C669,'Policy Characteristics'!$C:$C,0)))</f>
        <v>Electrification + Hydrogen</v>
      </c>
      <c r="C669" s="344" t="str">
        <f t="shared" si="36"/>
        <v>Fraction of Industrial Fuel Use Shifted to Other Fuels</v>
      </c>
      <c r="D669" s="9" t="s">
        <v>3213</v>
      </c>
      <c r="E669" s="53" t="s">
        <v>2444</v>
      </c>
      <c r="F669" s="188" t="s">
        <v>3174</v>
      </c>
      <c r="G669" s="53" t="s">
        <v>3216</v>
      </c>
      <c r="H669" s="54">
        <v>1448</v>
      </c>
      <c r="I669" s="53" t="s">
        <v>45</v>
      </c>
      <c r="J669" s="342" t="str">
        <f>IF(ISBLANK(INDEX('Policy Characteristics'!D:D,MATCH($C669,'Policy Characteristics'!$C:$C,0))),"",INDEX('Policy Characteristics'!D:D,MATCH($C669,'Policy Characteristics'!$C:$C,0)))</f>
        <v>Electrification + Hydrogen</v>
      </c>
      <c r="K669" s="340" t="str">
        <f>IF(ISBLANK(INDEX('Policy Characteristics'!E:E,MATCH($C669,'Policy Characteristics'!$C:$C,0))),"",INDEX('Policy Characteristics'!E:E,MATCH($C669,'Policy Characteristics'!$C:$C,0)))</f>
        <v>indst fuel type shifting</v>
      </c>
      <c r="L669" s="362">
        <f>IF(ISBLANK(INDEX('Policy Characteristics'!F:F,MATCH($C669,'Policy Characteristics'!$C:$C,0))),"",INDEX('Policy Characteristics'!F:F,MATCH($C669,'Policy Characteristics'!$C:$C,0)))</f>
        <v>0</v>
      </c>
      <c r="M669" s="362">
        <f>IF(ISBLANK(INDEX('Policy Characteristics'!G:G,MATCH($C669,'Policy Characteristics'!$C:$C,0))),"",INDEX('Policy Characteristics'!G:G,MATCH($C669,'Policy Characteristics'!$C:$C,0)))</f>
        <v>1</v>
      </c>
      <c r="N669" s="362">
        <f>IF(ISBLANK(INDEX('Policy Characteristics'!H:H,MATCH($C669,'Policy Characteristics'!$C:$C,0))),"",INDEX('Policy Characteristics'!H:H,MATCH($C669,'Policy Characteristics'!$C:$C,0)))</f>
        <v>0.01</v>
      </c>
      <c r="O669" s="340" t="str">
        <f>IF(ISBLANK(INDEX('Policy Characteristics'!I:I,MATCH($C669,'Policy Characteristics'!$C:$C,0))),"",INDEX('Policy Characteristics'!I:I,MATCH($C669,'Policy Characteristics'!$C:$C,0)))</f>
        <v>% of fuel shifted</v>
      </c>
      <c r="P669" s="340"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9" s="340" t="str">
        <f>IF(ISBLANK(INDEX('Policy Characteristics'!K:K,MATCH($C669,'Policy Characteristics'!$C:$C,0))),"",INDEX('Policy Characteristics'!K:K,MATCH($C669,'Policy Characteristics'!$C:$C,0)))</f>
        <v>industry-ag-main.html#fuel-switching</v>
      </c>
      <c r="R669" s="340" t="str">
        <f>IF(ISBLANK(INDEX('Policy Characteristics'!L:L,MATCH($C669,'Policy Characteristics'!$C:$C,0))),"",INDEX('Policy Characteristics'!L:L,MATCH($C669,'Policy Characteristics'!$C:$C,0)))</f>
        <v>industry-elec-and-hydrogen.html</v>
      </c>
    </row>
    <row r="670" spans="1:18" x14ac:dyDescent="0.25">
      <c r="A670" s="340" t="str">
        <f>IF(ISBLANK(INDEX('Policy Characteristics'!A:A,MATCH($C670,'Policy Characteristics'!$C:$C,0))),"",INDEX('Policy Characteristics'!A:A,MATCH($C670,'Policy Characteristics'!$C:$C,0)))</f>
        <v>Industry</v>
      </c>
      <c r="B670" s="340" t="str">
        <f>IF(ISBLANK(INDEX('Policy Characteristics'!B:B,MATCH($C670,'Policy Characteristics'!$C:$C,0))),"",INDEX('Policy Characteristics'!B:B,MATCH($C670,'Policy Characteristics'!$C:$C,0)))</f>
        <v>Electrification + Hydrogen</v>
      </c>
      <c r="C670" s="344" t="str">
        <f t="shared" si="36"/>
        <v>Fraction of Industrial Fuel Use Shifted to Other Fuels</v>
      </c>
      <c r="D670" s="9" t="s">
        <v>3213</v>
      </c>
      <c r="E670" s="53" t="s">
        <v>2445</v>
      </c>
      <c r="F670" s="188" t="s">
        <v>3174</v>
      </c>
      <c r="G670" s="53" t="s">
        <v>3217</v>
      </c>
      <c r="H670" s="54">
        <v>1449</v>
      </c>
      <c r="I670" s="53" t="s">
        <v>46</v>
      </c>
      <c r="J670" s="342" t="str">
        <f>IF(ISBLANK(INDEX('Policy Characteristics'!D:D,MATCH($C670,'Policy Characteristics'!$C:$C,0))),"",INDEX('Policy Characteristics'!D:D,MATCH($C670,'Policy Characteristics'!$C:$C,0)))</f>
        <v>Electrification + Hydrogen</v>
      </c>
      <c r="K670" s="340" t="str">
        <f>IF(ISBLANK(INDEX('Policy Characteristics'!E:E,MATCH($C670,'Policy Characteristics'!$C:$C,0))),"",INDEX('Policy Characteristics'!E:E,MATCH($C670,'Policy Characteristics'!$C:$C,0)))</f>
        <v>indst fuel type shifting</v>
      </c>
      <c r="L670" s="362">
        <f>IF(ISBLANK(INDEX('Policy Characteristics'!F:F,MATCH($C670,'Policy Characteristics'!$C:$C,0))),"",INDEX('Policy Characteristics'!F:F,MATCH($C670,'Policy Characteristics'!$C:$C,0)))</f>
        <v>0</v>
      </c>
      <c r="M670" s="362">
        <f>IF(ISBLANK(INDEX('Policy Characteristics'!G:G,MATCH($C670,'Policy Characteristics'!$C:$C,0))),"",INDEX('Policy Characteristics'!G:G,MATCH($C670,'Policy Characteristics'!$C:$C,0)))</f>
        <v>1</v>
      </c>
      <c r="N670" s="362">
        <f>IF(ISBLANK(INDEX('Policy Characteristics'!H:H,MATCH($C670,'Policy Characteristics'!$C:$C,0))),"",INDEX('Policy Characteristics'!H:H,MATCH($C670,'Policy Characteristics'!$C:$C,0)))</f>
        <v>0.01</v>
      </c>
      <c r="O670" s="340" t="str">
        <f>IF(ISBLANK(INDEX('Policy Characteristics'!I:I,MATCH($C670,'Policy Characteristics'!$C:$C,0))),"",INDEX('Policy Characteristics'!I:I,MATCH($C670,'Policy Characteristics'!$C:$C,0)))</f>
        <v>% of fuel shifted</v>
      </c>
      <c r="P670" s="340"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0" s="340" t="str">
        <f>IF(ISBLANK(INDEX('Policy Characteristics'!K:K,MATCH($C670,'Policy Characteristics'!$C:$C,0))),"",INDEX('Policy Characteristics'!K:K,MATCH($C670,'Policy Characteristics'!$C:$C,0)))</f>
        <v>industry-ag-main.html#fuel-switching</v>
      </c>
      <c r="R670" s="340" t="str">
        <f>IF(ISBLANK(INDEX('Policy Characteristics'!L:L,MATCH($C670,'Policy Characteristics'!$C:$C,0))),"",INDEX('Policy Characteristics'!L:L,MATCH($C670,'Policy Characteristics'!$C:$C,0)))</f>
        <v>industry-elec-and-hydrogen.html</v>
      </c>
    </row>
    <row r="671" spans="1:18" x14ac:dyDescent="0.25">
      <c r="A671" s="340" t="str">
        <f>IF(ISBLANK(INDEX('Policy Characteristics'!A:A,MATCH($C671,'Policy Characteristics'!$C:$C,0))),"",INDEX('Policy Characteristics'!A:A,MATCH($C671,'Policy Characteristics'!$C:$C,0)))</f>
        <v>Industry</v>
      </c>
      <c r="B671" s="340" t="str">
        <f>IF(ISBLANK(INDEX('Policy Characteristics'!B:B,MATCH($C671,'Policy Characteristics'!$C:$C,0))),"",INDEX('Policy Characteristics'!B:B,MATCH($C671,'Policy Characteristics'!$C:$C,0)))</f>
        <v>Electrification + Hydrogen</v>
      </c>
      <c r="C671" s="344" t="str">
        <f t="shared" si="36"/>
        <v>Fraction of Industrial Fuel Use Shifted to Other Fuels</v>
      </c>
      <c r="D671" s="9" t="s">
        <v>3213</v>
      </c>
      <c r="E671" s="53" t="s">
        <v>2446</v>
      </c>
      <c r="F671" s="188" t="s">
        <v>3174</v>
      </c>
      <c r="G671" s="53" t="s">
        <v>3218</v>
      </c>
      <c r="H671" s="54">
        <v>1450</v>
      </c>
      <c r="I671" s="53" t="s">
        <v>46</v>
      </c>
      <c r="J671" s="342" t="str">
        <f>IF(ISBLANK(INDEX('Policy Characteristics'!D:D,MATCH($C671,'Policy Characteristics'!$C:$C,0))),"",INDEX('Policy Characteristics'!D:D,MATCH($C671,'Policy Characteristics'!$C:$C,0)))</f>
        <v>Electrification + Hydrogen</v>
      </c>
      <c r="K671" s="340" t="str">
        <f>IF(ISBLANK(INDEX('Policy Characteristics'!E:E,MATCH($C671,'Policy Characteristics'!$C:$C,0))),"",INDEX('Policy Characteristics'!E:E,MATCH($C671,'Policy Characteristics'!$C:$C,0)))</f>
        <v>indst fuel type shifting</v>
      </c>
      <c r="L671" s="362">
        <f>IF(ISBLANK(INDEX('Policy Characteristics'!F:F,MATCH($C671,'Policy Characteristics'!$C:$C,0))),"",INDEX('Policy Characteristics'!F:F,MATCH($C671,'Policy Characteristics'!$C:$C,0)))</f>
        <v>0</v>
      </c>
      <c r="M671" s="362">
        <f>IF(ISBLANK(INDEX('Policy Characteristics'!G:G,MATCH($C671,'Policy Characteristics'!$C:$C,0))),"",INDEX('Policy Characteristics'!G:G,MATCH($C671,'Policy Characteristics'!$C:$C,0)))</f>
        <v>1</v>
      </c>
      <c r="N671" s="362">
        <f>IF(ISBLANK(INDEX('Policy Characteristics'!H:H,MATCH($C671,'Policy Characteristics'!$C:$C,0))),"",INDEX('Policy Characteristics'!H:H,MATCH($C671,'Policy Characteristics'!$C:$C,0)))</f>
        <v>0.01</v>
      </c>
      <c r="O671" s="340" t="str">
        <f>IF(ISBLANK(INDEX('Policy Characteristics'!I:I,MATCH($C671,'Policy Characteristics'!$C:$C,0))),"",INDEX('Policy Characteristics'!I:I,MATCH($C671,'Policy Characteristics'!$C:$C,0)))</f>
        <v>% of fuel shifted</v>
      </c>
      <c r="P671" s="340"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1" s="340" t="str">
        <f>IF(ISBLANK(INDEX('Policy Characteristics'!K:K,MATCH($C671,'Policy Characteristics'!$C:$C,0))),"",INDEX('Policy Characteristics'!K:K,MATCH($C671,'Policy Characteristics'!$C:$C,0)))</f>
        <v>industry-ag-main.html#fuel-switching</v>
      </c>
      <c r="R671" s="340" t="str">
        <f>IF(ISBLANK(INDEX('Policy Characteristics'!L:L,MATCH($C671,'Policy Characteristics'!$C:$C,0))),"",INDEX('Policy Characteristics'!L:L,MATCH($C671,'Policy Characteristics'!$C:$C,0)))</f>
        <v>industry-elec-and-hydrogen.html</v>
      </c>
    </row>
    <row r="672" spans="1:18" x14ac:dyDescent="0.25">
      <c r="A672" s="340" t="str">
        <f>IF(ISBLANK(INDEX('Policy Characteristics'!A:A,MATCH($C672,'Policy Characteristics'!$C:$C,0))),"",INDEX('Policy Characteristics'!A:A,MATCH($C672,'Policy Characteristics'!$C:$C,0)))</f>
        <v>Industry</v>
      </c>
      <c r="B672" s="340" t="str">
        <f>IF(ISBLANK(INDEX('Policy Characteristics'!B:B,MATCH($C672,'Policy Characteristics'!$C:$C,0))),"",INDEX('Policy Characteristics'!B:B,MATCH($C672,'Policy Characteristics'!$C:$C,0)))</f>
        <v>Electrification + Hydrogen</v>
      </c>
      <c r="C672" s="344" t="str">
        <f t="shared" si="36"/>
        <v>Fraction of Industrial Fuel Use Shifted to Other Fuels</v>
      </c>
      <c r="D672" s="9" t="s">
        <v>3213</v>
      </c>
      <c r="E672" s="53" t="s">
        <v>2447</v>
      </c>
      <c r="F672" s="188" t="s">
        <v>3174</v>
      </c>
      <c r="G672" s="53" t="s">
        <v>3219</v>
      </c>
      <c r="H672" s="54">
        <v>1451</v>
      </c>
      <c r="I672" s="53" t="s">
        <v>46</v>
      </c>
      <c r="J672" s="342" t="str">
        <f>IF(ISBLANK(INDEX('Policy Characteristics'!D:D,MATCH($C672,'Policy Characteristics'!$C:$C,0))),"",INDEX('Policy Characteristics'!D:D,MATCH($C672,'Policy Characteristics'!$C:$C,0)))</f>
        <v>Electrification + Hydrogen</v>
      </c>
      <c r="K672" s="340" t="str">
        <f>IF(ISBLANK(INDEX('Policy Characteristics'!E:E,MATCH($C672,'Policy Characteristics'!$C:$C,0))),"",INDEX('Policy Characteristics'!E:E,MATCH($C672,'Policy Characteristics'!$C:$C,0)))</f>
        <v>indst fuel type shifting</v>
      </c>
      <c r="L672" s="362">
        <f>IF(ISBLANK(INDEX('Policy Characteristics'!F:F,MATCH($C672,'Policy Characteristics'!$C:$C,0))),"",INDEX('Policy Characteristics'!F:F,MATCH($C672,'Policy Characteristics'!$C:$C,0)))</f>
        <v>0</v>
      </c>
      <c r="M672" s="362">
        <f>IF(ISBLANK(INDEX('Policy Characteristics'!G:G,MATCH($C672,'Policy Characteristics'!$C:$C,0))),"",INDEX('Policy Characteristics'!G:G,MATCH($C672,'Policy Characteristics'!$C:$C,0)))</f>
        <v>1</v>
      </c>
      <c r="N672" s="362">
        <f>IF(ISBLANK(INDEX('Policy Characteristics'!H:H,MATCH($C672,'Policy Characteristics'!$C:$C,0))),"",INDEX('Policy Characteristics'!H:H,MATCH($C672,'Policy Characteristics'!$C:$C,0)))</f>
        <v>0.01</v>
      </c>
      <c r="O672" s="340" t="str">
        <f>IF(ISBLANK(INDEX('Policy Characteristics'!I:I,MATCH($C672,'Policy Characteristics'!$C:$C,0))),"",INDEX('Policy Characteristics'!I:I,MATCH($C672,'Policy Characteristics'!$C:$C,0)))</f>
        <v>% of fuel shifted</v>
      </c>
      <c r="P672" s="340"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2" s="340" t="str">
        <f>IF(ISBLANK(INDEX('Policy Characteristics'!K:K,MATCH($C672,'Policy Characteristics'!$C:$C,0))),"",INDEX('Policy Characteristics'!K:K,MATCH($C672,'Policy Characteristics'!$C:$C,0)))</f>
        <v>industry-ag-main.html#fuel-switching</v>
      </c>
      <c r="R672" s="340" t="str">
        <f>IF(ISBLANK(INDEX('Policy Characteristics'!L:L,MATCH($C672,'Policy Characteristics'!$C:$C,0))),"",INDEX('Policy Characteristics'!L:L,MATCH($C672,'Policy Characteristics'!$C:$C,0)))</f>
        <v>industry-elec-and-hydrogen.html</v>
      </c>
    </row>
    <row r="673" spans="1:18" x14ac:dyDescent="0.25">
      <c r="A673" s="340" t="str">
        <f>IF(ISBLANK(INDEX('Policy Characteristics'!A:A,MATCH($C673,'Policy Characteristics'!$C:$C,0))),"",INDEX('Policy Characteristics'!A:A,MATCH($C673,'Policy Characteristics'!$C:$C,0)))</f>
        <v>Industry</v>
      </c>
      <c r="B673" s="340" t="str">
        <f>IF(ISBLANK(INDEX('Policy Characteristics'!B:B,MATCH($C673,'Policy Characteristics'!$C:$C,0))),"",INDEX('Policy Characteristics'!B:B,MATCH($C673,'Policy Characteristics'!$C:$C,0)))</f>
        <v>Electrification + Hydrogen</v>
      </c>
      <c r="C673" s="344" t="str">
        <f t="shared" si="36"/>
        <v>Fraction of Industrial Fuel Use Shifted to Other Fuels</v>
      </c>
      <c r="D673" s="9" t="s">
        <v>3213</v>
      </c>
      <c r="E673" s="53" t="s">
        <v>2448</v>
      </c>
      <c r="F673" s="188" t="s">
        <v>3174</v>
      </c>
      <c r="G673" s="53" t="s">
        <v>3220</v>
      </c>
      <c r="H673" s="54">
        <v>1452</v>
      </c>
      <c r="I673" s="53" t="s">
        <v>46</v>
      </c>
      <c r="J673" s="342" t="str">
        <f>IF(ISBLANK(INDEX('Policy Characteristics'!D:D,MATCH($C673,'Policy Characteristics'!$C:$C,0))),"",INDEX('Policy Characteristics'!D:D,MATCH($C673,'Policy Characteristics'!$C:$C,0)))</f>
        <v>Electrification + Hydrogen</v>
      </c>
      <c r="K673" s="340" t="str">
        <f>IF(ISBLANK(INDEX('Policy Characteristics'!E:E,MATCH($C673,'Policy Characteristics'!$C:$C,0))),"",INDEX('Policy Characteristics'!E:E,MATCH($C673,'Policy Characteristics'!$C:$C,0)))</f>
        <v>indst fuel type shifting</v>
      </c>
      <c r="L673" s="362">
        <f>IF(ISBLANK(INDEX('Policy Characteristics'!F:F,MATCH($C673,'Policy Characteristics'!$C:$C,0))),"",INDEX('Policy Characteristics'!F:F,MATCH($C673,'Policy Characteristics'!$C:$C,0)))</f>
        <v>0</v>
      </c>
      <c r="M673" s="362">
        <f>IF(ISBLANK(INDEX('Policy Characteristics'!G:G,MATCH($C673,'Policy Characteristics'!$C:$C,0))),"",INDEX('Policy Characteristics'!G:G,MATCH($C673,'Policy Characteristics'!$C:$C,0)))</f>
        <v>1</v>
      </c>
      <c r="N673" s="362">
        <f>IF(ISBLANK(INDEX('Policy Characteristics'!H:H,MATCH($C673,'Policy Characteristics'!$C:$C,0))),"",INDEX('Policy Characteristics'!H:H,MATCH($C673,'Policy Characteristics'!$C:$C,0)))</f>
        <v>0.01</v>
      </c>
      <c r="O673" s="340" t="str">
        <f>IF(ISBLANK(INDEX('Policy Characteristics'!I:I,MATCH($C673,'Policy Characteristics'!$C:$C,0))),"",INDEX('Policy Characteristics'!I:I,MATCH($C673,'Policy Characteristics'!$C:$C,0)))</f>
        <v>% of fuel shifted</v>
      </c>
      <c r="P673" s="340"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3" s="340" t="str">
        <f>IF(ISBLANK(INDEX('Policy Characteristics'!K:K,MATCH($C673,'Policy Characteristics'!$C:$C,0))),"",INDEX('Policy Characteristics'!K:K,MATCH($C673,'Policy Characteristics'!$C:$C,0)))</f>
        <v>industry-ag-main.html#fuel-switching</v>
      </c>
      <c r="R673" s="340" t="str">
        <f>IF(ISBLANK(INDEX('Policy Characteristics'!L:L,MATCH($C673,'Policy Characteristics'!$C:$C,0))),"",INDEX('Policy Characteristics'!L:L,MATCH($C673,'Policy Characteristics'!$C:$C,0)))</f>
        <v>industry-elec-and-hydrogen.html</v>
      </c>
    </row>
    <row r="674" spans="1:18" ht="30" x14ac:dyDescent="0.25">
      <c r="A674" s="340" t="str">
        <f>IF(ISBLANK(INDEX('Policy Characteristics'!A:A,MATCH($C674,'Policy Characteristics'!$C:$C,0))),"",INDEX('Policy Characteristics'!A:A,MATCH($C674,'Policy Characteristics'!$C:$C,0)))</f>
        <v>Industry</v>
      </c>
      <c r="B674" s="340" t="str">
        <f>IF(ISBLANK(INDEX('Policy Characteristics'!B:B,MATCH($C674,'Policy Characteristics'!$C:$C,0))),"",INDEX('Policy Characteristics'!B:B,MATCH($C674,'Policy Characteristics'!$C:$C,0)))</f>
        <v>Electrification + Hydrogen</v>
      </c>
      <c r="C674" s="344" t="str">
        <f t="shared" si="36"/>
        <v>Fraction of Industrial Fuel Use Shifted to Other Fuels</v>
      </c>
      <c r="D674" s="9" t="s">
        <v>3213</v>
      </c>
      <c r="E674" s="53" t="s">
        <v>2449</v>
      </c>
      <c r="F674" s="188" t="s">
        <v>3174</v>
      </c>
      <c r="G674" s="53" t="s">
        <v>3221</v>
      </c>
      <c r="H674" s="54">
        <v>1453</v>
      </c>
      <c r="I674" s="53" t="s">
        <v>46</v>
      </c>
      <c r="J674" s="342" t="str">
        <f>IF(ISBLANK(INDEX('Policy Characteristics'!D:D,MATCH($C674,'Policy Characteristics'!$C:$C,0))),"",INDEX('Policy Characteristics'!D:D,MATCH($C674,'Policy Characteristics'!$C:$C,0)))</f>
        <v>Electrification + Hydrogen</v>
      </c>
      <c r="K674" s="340" t="str">
        <f>IF(ISBLANK(INDEX('Policy Characteristics'!E:E,MATCH($C674,'Policy Characteristics'!$C:$C,0))),"",INDEX('Policy Characteristics'!E:E,MATCH($C674,'Policy Characteristics'!$C:$C,0)))</f>
        <v>indst fuel type shifting</v>
      </c>
      <c r="L674" s="362">
        <f>IF(ISBLANK(INDEX('Policy Characteristics'!F:F,MATCH($C674,'Policy Characteristics'!$C:$C,0))),"",INDEX('Policy Characteristics'!F:F,MATCH($C674,'Policy Characteristics'!$C:$C,0)))</f>
        <v>0</v>
      </c>
      <c r="M674" s="362">
        <f>IF(ISBLANK(INDEX('Policy Characteristics'!G:G,MATCH($C674,'Policy Characteristics'!$C:$C,0))),"",INDEX('Policy Characteristics'!G:G,MATCH($C674,'Policy Characteristics'!$C:$C,0)))</f>
        <v>1</v>
      </c>
      <c r="N674" s="362">
        <f>IF(ISBLANK(INDEX('Policy Characteristics'!H:H,MATCH($C674,'Policy Characteristics'!$C:$C,0))),"",INDEX('Policy Characteristics'!H:H,MATCH($C674,'Policy Characteristics'!$C:$C,0)))</f>
        <v>0.01</v>
      </c>
      <c r="O674" s="340" t="str">
        <f>IF(ISBLANK(INDEX('Policy Characteristics'!I:I,MATCH($C674,'Policy Characteristics'!$C:$C,0))),"",INDEX('Policy Characteristics'!I:I,MATCH($C674,'Policy Characteristics'!$C:$C,0)))</f>
        <v>% of fuel shifted</v>
      </c>
      <c r="P674" s="340"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4" s="340" t="str">
        <f>IF(ISBLANK(INDEX('Policy Characteristics'!K:K,MATCH($C674,'Policy Characteristics'!$C:$C,0))),"",INDEX('Policy Characteristics'!K:K,MATCH($C674,'Policy Characteristics'!$C:$C,0)))</f>
        <v>industry-ag-main.html#fuel-switching</v>
      </c>
      <c r="R674" s="340" t="str">
        <f>IF(ISBLANK(INDEX('Policy Characteristics'!L:L,MATCH($C674,'Policy Characteristics'!$C:$C,0))),"",INDEX('Policy Characteristics'!L:L,MATCH($C674,'Policy Characteristics'!$C:$C,0)))</f>
        <v>industry-elec-and-hydrogen.html</v>
      </c>
    </row>
    <row r="675" spans="1:18" x14ac:dyDescent="0.25">
      <c r="A675" s="340" t="str">
        <f>IF(ISBLANK(INDEX('Policy Characteristics'!A:A,MATCH($C675,'Policy Characteristics'!$C:$C,0))),"",INDEX('Policy Characteristics'!A:A,MATCH($C675,'Policy Characteristics'!$C:$C,0)))</f>
        <v>Industry</v>
      </c>
      <c r="B675" s="340" t="str">
        <f>IF(ISBLANK(INDEX('Policy Characteristics'!B:B,MATCH($C675,'Policy Characteristics'!$C:$C,0))),"",INDEX('Policy Characteristics'!B:B,MATCH($C675,'Policy Characteristics'!$C:$C,0)))</f>
        <v>Electrification + Hydrogen</v>
      </c>
      <c r="C675" s="344" t="str">
        <f t="shared" si="36"/>
        <v>Fraction of Industrial Fuel Use Shifted to Other Fuels</v>
      </c>
      <c r="D675" s="9" t="s">
        <v>3213</v>
      </c>
      <c r="E675" s="53" t="s">
        <v>2798</v>
      </c>
      <c r="F675" s="188" t="s">
        <v>3174</v>
      </c>
      <c r="G675" s="53" t="s">
        <v>3222</v>
      </c>
      <c r="H675" s="54">
        <v>1454</v>
      </c>
      <c r="I675" s="53" t="s">
        <v>46</v>
      </c>
      <c r="J675" s="342" t="str">
        <f>IF(ISBLANK(INDEX('Policy Characteristics'!D:D,MATCH($C675,'Policy Characteristics'!$C:$C,0))),"",INDEX('Policy Characteristics'!D:D,MATCH($C675,'Policy Characteristics'!$C:$C,0)))</f>
        <v>Electrification + Hydrogen</v>
      </c>
      <c r="K675" s="340" t="str">
        <f>IF(ISBLANK(INDEX('Policy Characteristics'!E:E,MATCH($C675,'Policy Characteristics'!$C:$C,0))),"",INDEX('Policy Characteristics'!E:E,MATCH($C675,'Policy Characteristics'!$C:$C,0)))</f>
        <v>indst fuel type shifting</v>
      </c>
      <c r="L675" s="362">
        <f>IF(ISBLANK(INDEX('Policy Characteristics'!F:F,MATCH($C675,'Policy Characteristics'!$C:$C,0))),"",INDEX('Policy Characteristics'!F:F,MATCH($C675,'Policy Characteristics'!$C:$C,0)))</f>
        <v>0</v>
      </c>
      <c r="M675" s="362">
        <f>IF(ISBLANK(INDEX('Policy Characteristics'!G:G,MATCH($C675,'Policy Characteristics'!$C:$C,0))),"",INDEX('Policy Characteristics'!G:G,MATCH($C675,'Policy Characteristics'!$C:$C,0)))</f>
        <v>1</v>
      </c>
      <c r="N675" s="362">
        <f>IF(ISBLANK(INDEX('Policy Characteristics'!H:H,MATCH($C675,'Policy Characteristics'!$C:$C,0))),"",INDEX('Policy Characteristics'!H:H,MATCH($C675,'Policy Characteristics'!$C:$C,0)))</f>
        <v>0.01</v>
      </c>
      <c r="O675" s="340" t="str">
        <f>IF(ISBLANK(INDEX('Policy Characteristics'!I:I,MATCH($C675,'Policy Characteristics'!$C:$C,0))),"",INDEX('Policy Characteristics'!I:I,MATCH($C675,'Policy Characteristics'!$C:$C,0)))</f>
        <v>% of fuel shifted</v>
      </c>
      <c r="P675" s="340"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5" s="340" t="str">
        <f>IF(ISBLANK(INDEX('Policy Characteristics'!K:K,MATCH($C675,'Policy Characteristics'!$C:$C,0))),"",INDEX('Policy Characteristics'!K:K,MATCH($C675,'Policy Characteristics'!$C:$C,0)))</f>
        <v>industry-ag-main.html#fuel-switching</v>
      </c>
      <c r="R675" s="340" t="str">
        <f>IF(ISBLANK(INDEX('Policy Characteristics'!L:L,MATCH($C675,'Policy Characteristics'!$C:$C,0))),"",INDEX('Policy Characteristics'!L:L,MATCH($C675,'Policy Characteristics'!$C:$C,0)))</f>
        <v>industry-elec-and-hydrogen.html</v>
      </c>
    </row>
    <row r="676" spans="1:18" ht="30" x14ac:dyDescent="0.25">
      <c r="A676" s="340" t="str">
        <f>IF(ISBLANK(INDEX('Policy Characteristics'!A:A,MATCH($C676,'Policy Characteristics'!$C:$C,0))),"",INDEX('Policy Characteristics'!A:A,MATCH($C676,'Policy Characteristics'!$C:$C,0)))</f>
        <v>Industry</v>
      </c>
      <c r="B676" s="340" t="str">
        <f>IF(ISBLANK(INDEX('Policy Characteristics'!B:B,MATCH($C676,'Policy Characteristics'!$C:$C,0))),"",INDEX('Policy Characteristics'!B:B,MATCH($C676,'Policy Characteristics'!$C:$C,0)))</f>
        <v>Electrification + Hydrogen</v>
      </c>
      <c r="C676" s="344" t="str">
        <f t="shared" si="36"/>
        <v>Fraction of Industrial Fuel Use Shifted to Other Fuels</v>
      </c>
      <c r="D676" s="9" t="s">
        <v>3213</v>
      </c>
      <c r="E676" s="53" t="s">
        <v>2799</v>
      </c>
      <c r="F676" s="188" t="s">
        <v>3174</v>
      </c>
      <c r="G676" s="53" t="s">
        <v>3223</v>
      </c>
      <c r="H676" s="54">
        <v>1455</v>
      </c>
      <c r="I676" s="53" t="s">
        <v>46</v>
      </c>
      <c r="J676" s="342" t="str">
        <f>IF(ISBLANK(INDEX('Policy Characteristics'!D:D,MATCH($C676,'Policy Characteristics'!$C:$C,0))),"",INDEX('Policy Characteristics'!D:D,MATCH($C676,'Policy Characteristics'!$C:$C,0)))</f>
        <v>Electrification + Hydrogen</v>
      </c>
      <c r="K676" s="340" t="str">
        <f>IF(ISBLANK(INDEX('Policy Characteristics'!E:E,MATCH($C676,'Policy Characteristics'!$C:$C,0))),"",INDEX('Policy Characteristics'!E:E,MATCH($C676,'Policy Characteristics'!$C:$C,0)))</f>
        <v>indst fuel type shifting</v>
      </c>
      <c r="L676" s="362">
        <f>IF(ISBLANK(INDEX('Policy Characteristics'!F:F,MATCH($C676,'Policy Characteristics'!$C:$C,0))),"",INDEX('Policy Characteristics'!F:F,MATCH($C676,'Policy Characteristics'!$C:$C,0)))</f>
        <v>0</v>
      </c>
      <c r="M676" s="362">
        <f>IF(ISBLANK(INDEX('Policy Characteristics'!G:G,MATCH($C676,'Policy Characteristics'!$C:$C,0))),"",INDEX('Policy Characteristics'!G:G,MATCH($C676,'Policy Characteristics'!$C:$C,0)))</f>
        <v>1</v>
      </c>
      <c r="N676" s="362">
        <f>IF(ISBLANK(INDEX('Policy Characteristics'!H:H,MATCH($C676,'Policy Characteristics'!$C:$C,0))),"",INDEX('Policy Characteristics'!H:H,MATCH($C676,'Policy Characteristics'!$C:$C,0)))</f>
        <v>0.01</v>
      </c>
      <c r="O676" s="340" t="str">
        <f>IF(ISBLANK(INDEX('Policy Characteristics'!I:I,MATCH($C676,'Policy Characteristics'!$C:$C,0))),"",INDEX('Policy Characteristics'!I:I,MATCH($C676,'Policy Characteristics'!$C:$C,0)))</f>
        <v>% of fuel shifted</v>
      </c>
      <c r="P676" s="340"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6" s="340" t="str">
        <f>IF(ISBLANK(INDEX('Policy Characteristics'!K:K,MATCH($C676,'Policy Characteristics'!$C:$C,0))),"",INDEX('Policy Characteristics'!K:K,MATCH($C676,'Policy Characteristics'!$C:$C,0)))</f>
        <v>industry-ag-main.html#fuel-switching</v>
      </c>
      <c r="R676" s="340" t="str">
        <f>IF(ISBLANK(INDEX('Policy Characteristics'!L:L,MATCH($C676,'Policy Characteristics'!$C:$C,0))),"",INDEX('Policy Characteristics'!L:L,MATCH($C676,'Policy Characteristics'!$C:$C,0)))</f>
        <v>industry-elec-and-hydrogen.html</v>
      </c>
    </row>
    <row r="677" spans="1:18" ht="30" x14ac:dyDescent="0.25">
      <c r="A677" s="340" t="str">
        <f>IF(ISBLANK(INDEX('Policy Characteristics'!A:A,MATCH($C677,'Policy Characteristics'!$C:$C,0))),"",INDEX('Policy Characteristics'!A:A,MATCH($C677,'Policy Characteristics'!$C:$C,0)))</f>
        <v>Industry</v>
      </c>
      <c r="B677" s="340" t="str">
        <f>IF(ISBLANK(INDEX('Policy Characteristics'!B:B,MATCH($C677,'Policy Characteristics'!$C:$C,0))),"",INDEX('Policy Characteristics'!B:B,MATCH($C677,'Policy Characteristics'!$C:$C,0)))</f>
        <v>Electrification + Hydrogen</v>
      </c>
      <c r="C677" s="344" t="str">
        <f t="shared" si="36"/>
        <v>Fraction of Industrial Fuel Use Shifted to Other Fuels</v>
      </c>
      <c r="D677" s="9" t="s">
        <v>3213</v>
      </c>
      <c r="E677" s="53" t="s">
        <v>2800</v>
      </c>
      <c r="F677" s="188" t="s">
        <v>3174</v>
      </c>
      <c r="G677" s="53" t="s">
        <v>3224</v>
      </c>
      <c r="H677" s="54">
        <v>1456</v>
      </c>
      <c r="I677" s="53" t="s">
        <v>46</v>
      </c>
      <c r="J677" s="342" t="str">
        <f>IF(ISBLANK(INDEX('Policy Characteristics'!D:D,MATCH($C677,'Policy Characteristics'!$C:$C,0))),"",INDEX('Policy Characteristics'!D:D,MATCH($C677,'Policy Characteristics'!$C:$C,0)))</f>
        <v>Electrification + Hydrogen</v>
      </c>
      <c r="K677" s="340" t="str">
        <f>IF(ISBLANK(INDEX('Policy Characteristics'!E:E,MATCH($C677,'Policy Characteristics'!$C:$C,0))),"",INDEX('Policy Characteristics'!E:E,MATCH($C677,'Policy Characteristics'!$C:$C,0)))</f>
        <v>indst fuel type shifting</v>
      </c>
      <c r="L677" s="362">
        <f>IF(ISBLANK(INDEX('Policy Characteristics'!F:F,MATCH($C677,'Policy Characteristics'!$C:$C,0))),"",INDEX('Policy Characteristics'!F:F,MATCH($C677,'Policy Characteristics'!$C:$C,0)))</f>
        <v>0</v>
      </c>
      <c r="M677" s="362">
        <f>IF(ISBLANK(INDEX('Policy Characteristics'!G:G,MATCH($C677,'Policy Characteristics'!$C:$C,0))),"",INDEX('Policy Characteristics'!G:G,MATCH($C677,'Policy Characteristics'!$C:$C,0)))</f>
        <v>1</v>
      </c>
      <c r="N677" s="362">
        <f>IF(ISBLANK(INDEX('Policy Characteristics'!H:H,MATCH($C677,'Policy Characteristics'!$C:$C,0))),"",INDEX('Policy Characteristics'!H:H,MATCH($C677,'Policy Characteristics'!$C:$C,0)))</f>
        <v>0.01</v>
      </c>
      <c r="O677" s="340" t="str">
        <f>IF(ISBLANK(INDEX('Policy Characteristics'!I:I,MATCH($C677,'Policy Characteristics'!$C:$C,0))),"",INDEX('Policy Characteristics'!I:I,MATCH($C677,'Policy Characteristics'!$C:$C,0)))</f>
        <v>% of fuel shifted</v>
      </c>
      <c r="P677" s="340"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7" s="340" t="str">
        <f>IF(ISBLANK(INDEX('Policy Characteristics'!K:K,MATCH($C677,'Policy Characteristics'!$C:$C,0))),"",INDEX('Policy Characteristics'!K:K,MATCH($C677,'Policy Characteristics'!$C:$C,0)))</f>
        <v>industry-ag-main.html#fuel-switching</v>
      </c>
      <c r="R677" s="340" t="str">
        <f>IF(ISBLANK(INDEX('Policy Characteristics'!L:L,MATCH($C677,'Policy Characteristics'!$C:$C,0))),"",INDEX('Policy Characteristics'!L:L,MATCH($C677,'Policy Characteristics'!$C:$C,0)))</f>
        <v>industry-elec-and-hydrogen.html</v>
      </c>
    </row>
    <row r="678" spans="1:18" x14ac:dyDescent="0.25">
      <c r="A678" s="340" t="str">
        <f>IF(ISBLANK(INDEX('Policy Characteristics'!A:A,MATCH($C678,'Policy Characteristics'!$C:$C,0))),"",INDEX('Policy Characteristics'!A:A,MATCH($C678,'Policy Characteristics'!$C:$C,0)))</f>
        <v>Industry</v>
      </c>
      <c r="B678" s="340" t="str">
        <f>IF(ISBLANK(INDEX('Policy Characteristics'!B:B,MATCH($C678,'Policy Characteristics'!$C:$C,0))),"",INDEX('Policy Characteristics'!B:B,MATCH($C678,'Policy Characteristics'!$C:$C,0)))</f>
        <v>Electrification + Hydrogen</v>
      </c>
      <c r="C678" s="344" t="str">
        <f t="shared" si="36"/>
        <v>Fraction of Industrial Fuel Use Shifted to Other Fuels</v>
      </c>
      <c r="D678" s="9" t="s">
        <v>3213</v>
      </c>
      <c r="E678" s="53" t="s">
        <v>2797</v>
      </c>
      <c r="F678" s="188" t="s">
        <v>3174</v>
      </c>
      <c r="G678" s="53" t="s">
        <v>3225</v>
      </c>
      <c r="H678" s="54">
        <v>1457</v>
      </c>
      <c r="I678" s="53" t="s">
        <v>45</v>
      </c>
      <c r="J678" s="342" t="str">
        <f>IF(ISBLANK(INDEX('Policy Characteristics'!D:D,MATCH($C678,'Policy Characteristics'!$C:$C,0))),"",INDEX('Policy Characteristics'!D:D,MATCH($C678,'Policy Characteristics'!$C:$C,0)))</f>
        <v>Electrification + Hydrogen</v>
      </c>
      <c r="K678" s="340" t="str">
        <f>IF(ISBLANK(INDEX('Policy Characteristics'!E:E,MATCH($C678,'Policy Characteristics'!$C:$C,0))),"",INDEX('Policy Characteristics'!E:E,MATCH($C678,'Policy Characteristics'!$C:$C,0)))</f>
        <v>indst fuel type shifting</v>
      </c>
      <c r="L678" s="362">
        <f>IF(ISBLANK(INDEX('Policy Characteristics'!F:F,MATCH($C678,'Policy Characteristics'!$C:$C,0))),"",INDEX('Policy Characteristics'!F:F,MATCH($C678,'Policy Characteristics'!$C:$C,0)))</f>
        <v>0</v>
      </c>
      <c r="M678" s="362">
        <f>IF(ISBLANK(INDEX('Policy Characteristics'!G:G,MATCH($C678,'Policy Characteristics'!$C:$C,0))),"",INDEX('Policy Characteristics'!G:G,MATCH($C678,'Policy Characteristics'!$C:$C,0)))</f>
        <v>1</v>
      </c>
      <c r="N678" s="362">
        <f>IF(ISBLANK(INDEX('Policy Characteristics'!H:H,MATCH($C678,'Policy Characteristics'!$C:$C,0))),"",INDEX('Policy Characteristics'!H:H,MATCH($C678,'Policy Characteristics'!$C:$C,0)))</f>
        <v>0.01</v>
      </c>
      <c r="O678" s="340" t="str">
        <f>IF(ISBLANK(INDEX('Policy Characteristics'!I:I,MATCH($C678,'Policy Characteristics'!$C:$C,0))),"",INDEX('Policy Characteristics'!I:I,MATCH($C678,'Policy Characteristics'!$C:$C,0)))</f>
        <v>% of fuel shifted</v>
      </c>
      <c r="P678" s="340"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8" s="340" t="str">
        <f>IF(ISBLANK(INDEX('Policy Characteristics'!K:K,MATCH($C678,'Policy Characteristics'!$C:$C,0))),"",INDEX('Policy Characteristics'!K:K,MATCH($C678,'Policy Characteristics'!$C:$C,0)))</f>
        <v>industry-ag-main.html#fuel-switching</v>
      </c>
      <c r="R678" s="340" t="str">
        <f>IF(ISBLANK(INDEX('Policy Characteristics'!L:L,MATCH($C678,'Policy Characteristics'!$C:$C,0))),"",INDEX('Policy Characteristics'!L:L,MATCH($C678,'Policy Characteristics'!$C:$C,0)))</f>
        <v>industry-elec-and-hydrogen.html</v>
      </c>
    </row>
    <row r="679" spans="1:18" s="2" customFormat="1" x14ac:dyDescent="0.25">
      <c r="A679" s="340" t="str">
        <f>IF(ISBLANK(INDEX('Policy Characteristics'!A:A,MATCH($C679,'Policy Characteristics'!$C:$C,0))),"",INDEX('Policy Characteristics'!A:A,MATCH($C679,'Policy Characteristics'!$C:$C,0)))</f>
        <v>Industry</v>
      </c>
      <c r="B679" s="340" t="str">
        <f>IF(ISBLANK(INDEX('Policy Characteristics'!B:B,MATCH($C679,'Policy Characteristics'!$C:$C,0))),"",INDEX('Policy Characteristics'!B:B,MATCH($C679,'Policy Characteristics'!$C:$C,0)))</f>
        <v>F-Gas Substitution</v>
      </c>
      <c r="C679" s="343" t="s">
        <v>2877</v>
      </c>
      <c r="D679" s="9"/>
      <c r="E679" s="9"/>
      <c r="F679" s="9"/>
      <c r="G679" s="9"/>
      <c r="H679" s="56">
        <v>58</v>
      </c>
      <c r="I679" s="9" t="s">
        <v>45</v>
      </c>
      <c r="J679" s="342" t="str">
        <f>IF(ISBLANK(INDEX('Policy Characteristics'!D:D,MATCH($C679,'Policy Characteristics'!$C:$C,0))),"",INDEX('Policy Characteristics'!D:D,MATCH($C679,'Policy Characteristics'!$C:$C,0)))</f>
        <v>F-gas Measures</v>
      </c>
      <c r="K679" s="340" t="str">
        <f>IF(ISBLANK(INDEX('Policy Characteristics'!E:E,MATCH($C679,'Policy Characteristics'!$C:$C,0))),"",INDEX('Policy Characteristics'!E:E,MATCH($C679,'Policy Characteristics'!$C:$C,0)))</f>
        <v>indst f gas substitution</v>
      </c>
      <c r="L679" s="362">
        <f>IF(ISBLANK(INDEX('Policy Characteristics'!F:F,MATCH($C679,'Policy Characteristics'!$C:$C,0))),"",INDEX('Policy Characteristics'!F:F,MATCH($C679,'Policy Characteristics'!$C:$C,0)))</f>
        <v>0</v>
      </c>
      <c r="M679" s="362">
        <f>IF(ISBLANK(INDEX('Policy Characteristics'!G:G,MATCH($C679,'Policy Characteristics'!$C:$C,0))),"",INDEX('Policy Characteristics'!G:G,MATCH($C679,'Policy Characteristics'!$C:$C,0)))</f>
        <v>1</v>
      </c>
      <c r="N679" s="362">
        <f>IF(ISBLANK(INDEX('Policy Characteristics'!H:H,MATCH($C679,'Policy Characteristics'!$C:$C,0))),"",INDEX('Policy Characteristics'!H:H,MATCH($C679,'Policy Characteristics'!$C:$C,0)))</f>
        <v>0.01</v>
      </c>
      <c r="O679" s="340" t="str">
        <f>IF(ISBLANK(INDEX('Policy Characteristics'!I:I,MATCH($C679,'Policy Characteristics'!$C:$C,0))),"",INDEX('Policy Characteristics'!I:I,MATCH($C679,'Policy Characteristics'!$C:$C,0)))</f>
        <v>% of potential achieved</v>
      </c>
      <c r="P679" s="340" t="str">
        <f>IF(ISBLANK(INDEX('Policy Characteristics'!J:J,MATCH($C679,'Policy Characteristics'!$C:$C,0))),"",INDEX('Policy Characteristics'!J:J,MATCH($C679,'Policy Characteristics'!$C:$C,0)))</f>
        <v>**Description:** This policy reduces emissions of high-GWP, fluorinated gases (F-gases) from the industry sector by substituting less-harmful chemicals. // **Guidance for setting values: ** If this policy is fully implemented, F-gas emissions in 2050 are reduced by 77%.</v>
      </c>
      <c r="Q679" s="340" t="str">
        <f>IF(ISBLANK(INDEX('Policy Characteristics'!K:K,MATCH($C679,'Policy Characteristics'!$C:$C,0))),"",INDEX('Policy Characteristics'!K:K,MATCH($C679,'Policy Characteristics'!$C:$C,0)))</f>
        <v>industry-ag-main.html#avoid-f-gases</v>
      </c>
      <c r="R679" s="340" t="str">
        <f>IF(ISBLANK(INDEX('Policy Characteristics'!L:L,MATCH($C679,'Policy Characteristics'!$C:$C,0))),"",INDEX('Policy Characteristics'!L:L,MATCH($C679,'Policy Characteristics'!$C:$C,0)))</f>
        <v>avoid-f-gases.html</v>
      </c>
    </row>
    <row r="680" spans="1:18" s="2" customFormat="1" x14ac:dyDescent="0.25">
      <c r="A680" s="340" t="str">
        <f>IF(ISBLANK(INDEX('Policy Characteristics'!A:A,MATCH($C680,'Policy Characteristics'!$C:$C,0))),"",INDEX('Policy Characteristics'!A:A,MATCH($C680,'Policy Characteristics'!$C:$C,0)))</f>
        <v>Industry</v>
      </c>
      <c r="B680" s="340" t="str">
        <f>IF(ISBLANK(INDEX('Policy Characteristics'!B:B,MATCH($C680,'Policy Characteristics'!$C:$C,0))),"",INDEX('Policy Characteristics'!B:B,MATCH($C680,'Policy Characteristics'!$C:$C,0)))</f>
        <v>F-Gas Destruction</v>
      </c>
      <c r="C680" s="343" t="s">
        <v>2878</v>
      </c>
      <c r="D680" s="9"/>
      <c r="E680" s="9"/>
      <c r="F680" s="9"/>
      <c r="G680" s="9"/>
      <c r="H680" s="56">
        <v>510</v>
      </c>
      <c r="I680" s="9" t="s">
        <v>45</v>
      </c>
      <c r="J680" s="342" t="str">
        <f>IF(ISBLANK(INDEX('Policy Characteristics'!D:D,MATCH($C680,'Policy Characteristics'!$C:$C,0))),"",INDEX('Policy Characteristics'!D:D,MATCH($C680,'Policy Characteristics'!$C:$C,0)))</f>
        <v>F-gas Measures</v>
      </c>
      <c r="K680" s="340" t="str">
        <f>IF(ISBLANK(INDEX('Policy Characteristics'!E:E,MATCH($C680,'Policy Characteristics'!$C:$C,0))),"",INDEX('Policy Characteristics'!E:E,MATCH($C680,'Policy Characteristics'!$C:$C,0)))</f>
        <v>indst f gas destruction</v>
      </c>
      <c r="L680" s="362">
        <f>IF(ISBLANK(INDEX('Policy Characteristics'!F:F,MATCH($C680,'Policy Characteristics'!$C:$C,0))),"",INDEX('Policy Characteristics'!F:F,MATCH($C680,'Policy Characteristics'!$C:$C,0)))</f>
        <v>0</v>
      </c>
      <c r="M680" s="362">
        <f>IF(ISBLANK(INDEX('Policy Characteristics'!G:G,MATCH($C680,'Policy Characteristics'!$C:$C,0))),"",INDEX('Policy Characteristics'!G:G,MATCH($C680,'Policy Characteristics'!$C:$C,0)))</f>
        <v>1</v>
      </c>
      <c r="N680" s="362">
        <f>IF(ISBLANK(INDEX('Policy Characteristics'!H:H,MATCH($C680,'Policy Characteristics'!$C:$C,0))),"",INDEX('Policy Characteristics'!H:H,MATCH($C680,'Policy Characteristics'!$C:$C,0)))</f>
        <v>0.01</v>
      </c>
      <c r="O680" s="340" t="str">
        <f>IF(ISBLANK(INDEX('Policy Characteristics'!I:I,MATCH($C680,'Policy Characteristics'!$C:$C,0))),"",INDEX('Policy Characteristics'!I:I,MATCH($C680,'Policy Characteristics'!$C:$C,0)))</f>
        <v>% of potential achieved</v>
      </c>
      <c r="P680" s="340" t="str">
        <f>IF(ISBLANK(INDEX('Policy Characteristics'!J:J,MATCH($C680,'Policy Characteristics'!$C:$C,0))),"",INDEX('Policy Characteristics'!J:J,MATCH($C680,'Policy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c r="Q680" s="340" t="str">
        <f>IF(ISBLANK(INDEX('Policy Characteristics'!K:K,MATCH($C680,'Policy Characteristics'!$C:$C,0))),"",INDEX('Policy Characteristics'!K:K,MATCH($C680,'Policy Characteristics'!$C:$C,0)))</f>
        <v>industry-ag-main.html#avoid-f-gases</v>
      </c>
      <c r="R680" s="340" t="str">
        <f>IF(ISBLANK(INDEX('Policy Characteristics'!L:L,MATCH($C680,'Policy Characteristics'!$C:$C,0))),"",INDEX('Policy Characteristics'!L:L,MATCH($C680,'Policy Characteristics'!$C:$C,0)))</f>
        <v>avoid-f-gases.html</v>
      </c>
    </row>
    <row r="681" spans="1:18" s="2" customFormat="1" x14ac:dyDescent="0.25">
      <c r="A681" s="340" t="str">
        <f>IF(ISBLANK(INDEX('Policy Characteristics'!A:A,MATCH($C681,'Policy Characteristics'!$C:$C,0))),"",INDEX('Policy Characteristics'!A:A,MATCH($C681,'Policy Characteristics'!$C:$C,0)))</f>
        <v>Industry</v>
      </c>
      <c r="B681" s="340" t="str">
        <f>IF(ISBLANK(INDEX('Policy Characteristics'!B:B,MATCH($C681,'Policy Characteristics'!$C:$C,0))),"",INDEX('Policy Characteristics'!B:B,MATCH($C681,'Policy Characteristics'!$C:$C,0)))</f>
        <v>F-Gas Recovery</v>
      </c>
      <c r="C681" s="343" t="s">
        <v>2879</v>
      </c>
      <c r="D681" s="9"/>
      <c r="E681" s="9"/>
      <c r="F681" s="9"/>
      <c r="G681" s="9"/>
      <c r="H681" s="56">
        <v>511</v>
      </c>
      <c r="I681" s="9" t="s">
        <v>45</v>
      </c>
      <c r="J681" s="342" t="str">
        <f>IF(ISBLANK(INDEX('Policy Characteristics'!D:D,MATCH($C681,'Policy Characteristics'!$C:$C,0))),"",INDEX('Policy Characteristics'!D:D,MATCH($C681,'Policy Characteristics'!$C:$C,0)))</f>
        <v>F-gas Measures</v>
      </c>
      <c r="K681" s="340" t="str">
        <f>IF(ISBLANK(INDEX('Policy Characteristics'!E:E,MATCH($C681,'Policy Characteristics'!$C:$C,0))),"",INDEX('Policy Characteristics'!E:E,MATCH($C681,'Policy Characteristics'!$C:$C,0)))</f>
        <v>indst f gas recovery</v>
      </c>
      <c r="L681" s="362">
        <f>IF(ISBLANK(INDEX('Policy Characteristics'!F:F,MATCH($C681,'Policy Characteristics'!$C:$C,0))),"",INDEX('Policy Characteristics'!F:F,MATCH($C681,'Policy Characteristics'!$C:$C,0)))</f>
        <v>0</v>
      </c>
      <c r="M681" s="362">
        <f>IF(ISBLANK(INDEX('Policy Characteristics'!G:G,MATCH($C681,'Policy Characteristics'!$C:$C,0))),"",INDEX('Policy Characteristics'!G:G,MATCH($C681,'Policy Characteristics'!$C:$C,0)))</f>
        <v>1</v>
      </c>
      <c r="N681" s="362">
        <f>IF(ISBLANK(INDEX('Policy Characteristics'!H:H,MATCH($C681,'Policy Characteristics'!$C:$C,0))),"",INDEX('Policy Characteristics'!H:H,MATCH($C681,'Policy Characteristics'!$C:$C,0)))</f>
        <v>0.01</v>
      </c>
      <c r="O681" s="340" t="str">
        <f>IF(ISBLANK(INDEX('Policy Characteristics'!I:I,MATCH($C681,'Policy Characteristics'!$C:$C,0))),"",INDEX('Policy Characteristics'!I:I,MATCH($C681,'Policy Characteristics'!$C:$C,0)))</f>
        <v>% of potential achieved</v>
      </c>
      <c r="P681" s="340" t="str">
        <f>IF(ISBLANK(INDEX('Policy Characteristics'!J:J,MATCH($C681,'Policy Characteristics'!$C:$C,0))),"",INDEX('Policy Characteristics'!J:J,MATCH($C681,'Policy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c r="Q681" s="340" t="str">
        <f>IF(ISBLANK(INDEX('Policy Characteristics'!K:K,MATCH($C681,'Policy Characteristics'!$C:$C,0))),"",INDEX('Policy Characteristics'!K:K,MATCH($C681,'Policy Characteristics'!$C:$C,0)))</f>
        <v>industry-ag-main.html#avoid-f-gases</v>
      </c>
      <c r="R681" s="340" t="str">
        <f>IF(ISBLANK(INDEX('Policy Characteristics'!L:L,MATCH($C681,'Policy Characteristics'!$C:$C,0))),"",INDEX('Policy Characteristics'!L:L,MATCH($C681,'Policy Characteristics'!$C:$C,0)))</f>
        <v>avoid-f-gases.html</v>
      </c>
    </row>
    <row r="682" spans="1:18" s="2" customFormat="1" x14ac:dyDescent="0.25">
      <c r="A682" s="340" t="str">
        <f>IF(ISBLANK(INDEX('Policy Characteristics'!A:A,MATCH($C682,'Policy Characteristics'!$C:$C,0))),"",INDEX('Policy Characteristics'!A:A,MATCH($C682,'Policy Characteristics'!$C:$C,0)))</f>
        <v>Industry</v>
      </c>
      <c r="B682" s="340" t="str">
        <f>IF(ISBLANK(INDEX('Policy Characteristics'!B:B,MATCH($C682,'Policy Characteristics'!$C:$C,0))),"",INDEX('Policy Characteristics'!B:B,MATCH($C682,'Policy Characteristics'!$C:$C,0)))</f>
        <v>F-Gas Eqpt. Maintenance &amp; Retrofits</v>
      </c>
      <c r="C682" s="343" t="s">
        <v>2880</v>
      </c>
      <c r="D682" s="9"/>
      <c r="E682" s="9"/>
      <c r="F682" s="9"/>
      <c r="G682" s="9"/>
      <c r="H682" s="56">
        <v>512</v>
      </c>
      <c r="I682" s="9" t="s">
        <v>45</v>
      </c>
      <c r="J682" s="342" t="str">
        <f>IF(ISBLANK(INDEX('Policy Characteristics'!D:D,MATCH($C682,'Policy Characteristics'!$C:$C,0))),"",INDEX('Policy Characteristics'!D:D,MATCH($C682,'Policy Characteristics'!$C:$C,0)))</f>
        <v>F-gas Measures</v>
      </c>
      <c r="K682" s="340" t="str">
        <f>IF(ISBLANK(INDEX('Policy Characteristics'!E:E,MATCH($C682,'Policy Characteristics'!$C:$C,0))),"",INDEX('Policy Characteristics'!E:E,MATCH($C682,'Policy Characteristics'!$C:$C,0)))</f>
        <v>indst f gas inspct maint retrofit</v>
      </c>
      <c r="L682" s="362">
        <f>IF(ISBLANK(INDEX('Policy Characteristics'!F:F,MATCH($C682,'Policy Characteristics'!$C:$C,0))),"",INDEX('Policy Characteristics'!F:F,MATCH($C682,'Policy Characteristics'!$C:$C,0)))</f>
        <v>0</v>
      </c>
      <c r="M682" s="362">
        <f>IF(ISBLANK(INDEX('Policy Characteristics'!G:G,MATCH($C682,'Policy Characteristics'!$C:$C,0))),"",INDEX('Policy Characteristics'!G:G,MATCH($C682,'Policy Characteristics'!$C:$C,0)))</f>
        <v>1</v>
      </c>
      <c r="N682" s="362">
        <f>IF(ISBLANK(INDEX('Policy Characteristics'!H:H,MATCH($C682,'Policy Characteristics'!$C:$C,0))),"",INDEX('Policy Characteristics'!H:H,MATCH($C682,'Policy Characteristics'!$C:$C,0)))</f>
        <v>0.01</v>
      </c>
      <c r="O682" s="340" t="str">
        <f>IF(ISBLANK(INDEX('Policy Characteristics'!I:I,MATCH($C682,'Policy Characteristics'!$C:$C,0))),"",INDEX('Policy Characteristics'!I:I,MATCH($C682,'Policy Characteristics'!$C:$C,0)))</f>
        <v>% of potential achieved</v>
      </c>
      <c r="P682" s="340" t="str">
        <f>IF(ISBLANK(INDEX('Policy Characteristics'!J:J,MATCH($C682,'Policy Characteristics'!$C:$C,0))),"",INDEX('Policy Characteristics'!J:J,MATCH($C682,'Policy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c r="Q682" s="340" t="str">
        <f>IF(ISBLANK(INDEX('Policy Characteristics'!K:K,MATCH($C682,'Policy Characteristics'!$C:$C,0))),"",INDEX('Policy Characteristics'!K:K,MATCH($C682,'Policy Characteristics'!$C:$C,0)))</f>
        <v>industry-ag-main.html#avoid-f-gases</v>
      </c>
      <c r="R682" s="340" t="str">
        <f>IF(ISBLANK(INDEX('Policy Characteristics'!L:L,MATCH($C682,'Policy Characteristics'!$C:$C,0))),"",INDEX('Policy Characteristics'!L:L,MATCH($C682,'Policy Characteristics'!$C:$C,0)))</f>
        <v>avoid-f-gases.html</v>
      </c>
    </row>
    <row r="683" spans="1:18" s="5" customFormat="1" x14ac:dyDescent="0.25">
      <c r="A683" s="340" t="str">
        <f>IF(ISBLANK(INDEX('Policy Characteristics'!A:A,MATCH($C683,'Policy Characteristics'!$C:$C,0))),"",INDEX('Policy Characteristics'!A:A,MATCH($C683,'Policy Characteristics'!$C:$C,0)))</f>
        <v>Industry</v>
      </c>
      <c r="B683" s="340" t="str">
        <f>IF(ISBLANK(INDEX('Policy Characteristics'!B:B,MATCH($C683,'Policy Characteristics'!$C:$C,0))),"",INDEX('Policy Characteristics'!B:B,MATCH($C683,'Policy Characteristics'!$C:$C,0)))</f>
        <v>Improved System Design</v>
      </c>
      <c r="C683" s="345" t="s">
        <v>300</v>
      </c>
      <c r="D683" s="53"/>
      <c r="E683" s="53"/>
      <c r="F683" s="53"/>
      <c r="G683" s="53"/>
      <c r="H683" s="54">
        <v>54</v>
      </c>
      <c r="I683" s="53" t="s">
        <v>45</v>
      </c>
      <c r="J683" s="342" t="str">
        <f>IF(ISBLANK(INDEX('Policy Characteristics'!D:D,MATCH($C683,'Policy Characteristics'!$C:$C,0))),"",INDEX('Policy Characteristics'!D:D,MATCH($C683,'Policy Characteristics'!$C:$C,0)))</f>
        <v>Improved System Design</v>
      </c>
      <c r="K683" s="340" t="str">
        <f>IF(ISBLANK(INDEX('Policy Characteristics'!E:E,MATCH($C683,'Policy Characteristics'!$C:$C,0))),"",INDEX('Policy Characteristics'!E:E,MATCH($C683,'Policy Characteristics'!$C:$C,0)))</f>
        <v>indst system integration</v>
      </c>
      <c r="L683" s="362">
        <f>IF(ISBLANK(INDEX('Policy Characteristics'!F:F,MATCH($C683,'Policy Characteristics'!$C:$C,0))),"",INDEX('Policy Characteristics'!F:F,MATCH($C683,'Policy Characteristics'!$C:$C,0)))</f>
        <v>0</v>
      </c>
      <c r="M683" s="362">
        <f>IF(ISBLANK(INDEX('Policy Characteristics'!G:G,MATCH($C683,'Policy Characteristics'!$C:$C,0))),"",INDEX('Policy Characteristics'!G:G,MATCH($C683,'Policy Characteristics'!$C:$C,0)))</f>
        <v>1</v>
      </c>
      <c r="N683" s="362">
        <f>IF(ISBLANK(INDEX('Policy Characteristics'!H:H,MATCH($C683,'Policy Characteristics'!$C:$C,0))),"",INDEX('Policy Characteristics'!H:H,MATCH($C683,'Policy Characteristics'!$C:$C,0)))</f>
        <v>0.01</v>
      </c>
      <c r="O683" s="340" t="str">
        <f>IF(ISBLANK(INDEX('Policy Characteristics'!I:I,MATCH($C683,'Policy Characteristics'!$C:$C,0))),"",INDEX('Policy Characteristics'!I:I,MATCH($C683,'Policy Characteristics'!$C:$C,0)))</f>
        <v>% of potential achieved</v>
      </c>
      <c r="P683" s="340" t="str">
        <f>IF(ISBLANK(INDEX('Policy Characteristics'!J:J,MATCH($C683,'Policy Characteristics'!$C:$C,0))),"",INDEX('Policy Characteristics'!J:J,MATCH($C683,'Policy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683" s="340" t="str">
        <f>IF(ISBLANK(INDEX('Policy Characteristics'!K:K,MATCH($C683,'Policy Characteristics'!$C:$C,0))),"",INDEX('Policy Characteristics'!K:K,MATCH($C683,'Policy Characteristics'!$C:$C,0)))</f>
        <v>industry-ag-main.html#system-integ</v>
      </c>
      <c r="R683" s="340" t="str">
        <f>IF(ISBLANK(INDEX('Policy Characteristics'!L:L,MATCH($C683,'Policy Characteristics'!$C:$C,0))),"",INDEX('Policy Characteristics'!L:L,MATCH($C683,'Policy Characteristics'!$C:$C,0)))</f>
        <v>improved-system-design.html</v>
      </c>
    </row>
    <row r="684" spans="1:18" s="5" customFormat="1" ht="30" x14ac:dyDescent="0.25">
      <c r="A684" s="340" t="str">
        <f>IF(ISBLANK(INDEX('Policy Characteristics'!A:A,MATCH($C684,'Policy Characteristics'!$C:$C,0))),"",INDEX('Policy Characteristics'!A:A,MATCH($C684,'Policy Characteristics'!$C:$C,0)))</f>
        <v>Industry</v>
      </c>
      <c r="B684" s="340" t="str">
        <f>IF(ISBLANK(INDEX('Policy Characteristics'!B:B,MATCH($C684,'Policy Characteristics'!$C:$C,0))),"",INDEX('Policy Characteristics'!B:B,MATCH($C684,'Policy Characteristics'!$C:$C,0)))</f>
        <v>Industry Energy Efficiency Standards</v>
      </c>
      <c r="C684" s="345" t="s">
        <v>299</v>
      </c>
      <c r="D684" s="53" t="s">
        <v>3189</v>
      </c>
      <c r="E684" s="53" t="s">
        <v>2444</v>
      </c>
      <c r="F684" s="188" t="s">
        <v>3214</v>
      </c>
      <c r="G684" s="53" t="s">
        <v>2450</v>
      </c>
      <c r="H684" s="54">
        <v>958</v>
      </c>
      <c r="I684" s="53" t="s">
        <v>45</v>
      </c>
      <c r="J684" s="342" t="str">
        <f>IF(ISBLANK(INDEX('Policy Characteristics'!D:D,MATCH($C684,'Policy Characteristics'!$C:$C,0))),"",INDEX('Policy Characteristics'!D:D,MATCH($C684,'Policy Characteristics'!$C:$C,0)))</f>
        <v>Industry Energy Efficiency Standards</v>
      </c>
      <c r="K684" s="340" t="str">
        <f>IF(ISBLANK(INDEX('Policy Characteristics'!E:E,MATCH($C684,'Policy Characteristics'!$C:$C,0))),"",INDEX('Policy Characteristics'!E:E,MATCH($C684,'Policy Characteristics'!$C:$C,0)))</f>
        <v>indst efficiency standards</v>
      </c>
      <c r="L684" s="362">
        <f>IF(ISBLANK(INDEX('Policy Characteristics'!F:F,MATCH($C684,'Policy Characteristics'!$C:$C,0))),"",INDEX('Policy Characteristics'!F:F,MATCH($C684,'Policy Characteristics'!$C:$C,0)))</f>
        <v>0</v>
      </c>
      <c r="M684" s="362">
        <f>IF(ISBLANK(INDEX('Policy Characteristics'!G:G,MATCH($C684,'Policy Characteristics'!$C:$C,0))),"",INDEX('Policy Characteristics'!G:G,MATCH($C684,'Policy Characteristics'!$C:$C,0)))</f>
        <v>0.25</v>
      </c>
      <c r="N684" s="362">
        <f>IF(ISBLANK(INDEX('Policy Characteristics'!H:H,MATCH($C684,'Policy Characteristics'!$C:$C,0))),"",INDEX('Policy Characteristics'!H:H,MATCH($C684,'Policy Characteristics'!$C:$C,0)))</f>
        <v>0.01</v>
      </c>
      <c r="O684" s="340" t="str">
        <f>IF(ISBLANK(INDEX('Policy Characteristics'!I:I,MATCH($C684,'Policy Characteristics'!$C:$C,0))),"",INDEX('Policy Characteristics'!I:I,MATCH($C684,'Policy Characteristics'!$C:$C,0)))</f>
        <v>% reduction in energy use</v>
      </c>
      <c r="P684" s="340" t="str">
        <f>IF(ISBLANK(INDEX('Policy Characteristics'!J:J,MATCH($C684,'Policy Characteristics'!$C:$C,0))),"",INDEX('Policy Characteristics'!J:J,MATCH($C684,'Policy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4" s="340" t="str">
        <f>IF(ISBLANK(INDEX('Policy Characteristics'!K:K,MATCH($C684,'Policy Characteristics'!$C:$C,0))),"",INDEX('Policy Characteristics'!K:K,MATCH($C684,'Policy Characteristics'!$C:$C,0)))</f>
        <v>industry-ag-main.html#eff-stds</v>
      </c>
      <c r="R684" s="340" t="str">
        <f>IF(ISBLANK(INDEX('Policy Characteristics'!L:L,MATCH($C684,'Policy Characteristics'!$C:$C,0))),"",INDEX('Policy Characteristics'!L:L,MATCH($C684,'Policy Characteristics'!$C:$C,0)))</f>
        <v>industry-energy-efficiency-standards.html</v>
      </c>
    </row>
    <row r="685" spans="1:18" s="5" customFormat="1" ht="30" x14ac:dyDescent="0.25">
      <c r="A685" s="340" t="str">
        <f>IF(ISBLANK(INDEX('Policy Characteristics'!A:A,MATCH($C685,'Policy Characteristics'!$C:$C,0))),"",INDEX('Policy Characteristics'!A:A,MATCH($C685,'Policy Characteristics'!$C:$C,0)))</f>
        <v>Industry</v>
      </c>
      <c r="B685" s="340" t="str">
        <f>IF(ISBLANK(INDEX('Policy Characteristics'!B:B,MATCH($C685,'Policy Characteristics'!$C:$C,0))),"",INDEX('Policy Characteristics'!B:B,MATCH($C685,'Policy Characteristics'!$C:$C,0)))</f>
        <v>Industry Energy Efficiency Standards</v>
      </c>
      <c r="C685" s="344" t="str">
        <f t="shared" ref="C685:C748" si="37">C$684</f>
        <v>Percentage Improvement in Eqpt Efficiency Standards above BAU</v>
      </c>
      <c r="D685" s="53" t="s">
        <v>3189</v>
      </c>
      <c r="E685" s="53" t="s">
        <v>2445</v>
      </c>
      <c r="F685" s="188" t="s">
        <v>3214</v>
      </c>
      <c r="G685" s="53" t="s">
        <v>2453</v>
      </c>
      <c r="H685" s="54">
        <v>959</v>
      </c>
      <c r="I685" s="53" t="s">
        <v>46</v>
      </c>
      <c r="J685" s="342" t="str">
        <f>IF(ISBLANK(INDEX('Policy Characteristics'!D:D,MATCH($C685,'Policy Characteristics'!$C:$C,0))),"",INDEX('Policy Characteristics'!D:D,MATCH($C685,'Policy Characteristics'!$C:$C,0)))</f>
        <v>Industry Energy Efficiency Standards</v>
      </c>
      <c r="K685" s="340" t="str">
        <f>IF(ISBLANK(INDEX('Policy Characteristics'!E:E,MATCH($C685,'Policy Characteristics'!$C:$C,0))),"",INDEX('Policy Characteristics'!E:E,MATCH($C685,'Policy Characteristics'!$C:$C,0)))</f>
        <v>indst efficiency standards</v>
      </c>
      <c r="L685" s="362">
        <f>IF(ISBLANK(INDEX('Policy Characteristics'!F:F,MATCH($C685,'Policy Characteristics'!$C:$C,0))),"",INDEX('Policy Characteristics'!F:F,MATCH($C685,'Policy Characteristics'!$C:$C,0)))</f>
        <v>0</v>
      </c>
      <c r="M685" s="362">
        <f>IF(ISBLANK(INDEX('Policy Characteristics'!G:G,MATCH($C685,'Policy Characteristics'!$C:$C,0))),"",INDEX('Policy Characteristics'!G:G,MATCH($C685,'Policy Characteristics'!$C:$C,0)))</f>
        <v>0.25</v>
      </c>
      <c r="N685" s="362">
        <f>IF(ISBLANK(INDEX('Policy Characteristics'!H:H,MATCH($C685,'Policy Characteristics'!$C:$C,0))),"",INDEX('Policy Characteristics'!H:H,MATCH($C685,'Policy Characteristics'!$C:$C,0)))</f>
        <v>0.01</v>
      </c>
      <c r="O685" s="340" t="str">
        <f>IF(ISBLANK(INDEX('Policy Characteristics'!I:I,MATCH($C685,'Policy Characteristics'!$C:$C,0))),"",INDEX('Policy Characteristics'!I:I,MATCH($C685,'Policy Characteristics'!$C:$C,0)))</f>
        <v>% reduction in energy use</v>
      </c>
      <c r="P685" s="340" t="str">
        <f>IF(ISBLANK(INDEX('Policy Characteristics'!J:J,MATCH($C685,'Policy Characteristics'!$C:$C,0))),"",INDEX('Policy Characteristics'!J:J,MATCH($C685,'Policy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5" s="340" t="str">
        <f>IF(ISBLANK(INDEX('Policy Characteristics'!K:K,MATCH($C685,'Policy Characteristics'!$C:$C,0))),"",INDEX('Policy Characteristics'!K:K,MATCH($C685,'Policy Characteristics'!$C:$C,0)))</f>
        <v>industry-ag-main.html#eff-stds</v>
      </c>
      <c r="R685" s="340" t="str">
        <f>IF(ISBLANK(INDEX('Policy Characteristics'!L:L,MATCH($C685,'Policy Characteristics'!$C:$C,0))),"",INDEX('Policy Characteristics'!L:L,MATCH($C685,'Policy Characteristics'!$C:$C,0)))</f>
        <v>industry-energy-efficiency-standards.html</v>
      </c>
    </row>
    <row r="686" spans="1:18" s="5" customFormat="1" ht="30" x14ac:dyDescent="0.25">
      <c r="A686" s="340" t="str">
        <f>IF(ISBLANK(INDEX('Policy Characteristics'!A:A,MATCH($C686,'Policy Characteristics'!$C:$C,0))),"",INDEX('Policy Characteristics'!A:A,MATCH($C686,'Policy Characteristics'!$C:$C,0)))</f>
        <v>Industry</v>
      </c>
      <c r="B686" s="340" t="str">
        <f>IF(ISBLANK(INDEX('Policy Characteristics'!B:B,MATCH($C686,'Policy Characteristics'!$C:$C,0))),"",INDEX('Policy Characteristics'!B:B,MATCH($C686,'Policy Characteristics'!$C:$C,0)))</f>
        <v>Industry Energy Efficiency Standards</v>
      </c>
      <c r="C686" s="344" t="str">
        <f t="shared" si="37"/>
        <v>Percentage Improvement in Eqpt Efficiency Standards above BAU</v>
      </c>
      <c r="D686" s="53" t="s">
        <v>3189</v>
      </c>
      <c r="E686" s="53" t="s">
        <v>2446</v>
      </c>
      <c r="F686" s="188" t="s">
        <v>3214</v>
      </c>
      <c r="G686" s="53" t="s">
        <v>2454</v>
      </c>
      <c r="H686" s="54">
        <v>960</v>
      </c>
      <c r="I686" s="53" t="s">
        <v>45</v>
      </c>
      <c r="J686" s="342" t="str">
        <f>IF(ISBLANK(INDEX('Policy Characteristics'!D:D,MATCH($C686,'Policy Characteristics'!$C:$C,0))),"",INDEX('Policy Characteristics'!D:D,MATCH($C686,'Policy Characteristics'!$C:$C,0)))</f>
        <v>Industry Energy Efficiency Standards</v>
      </c>
      <c r="K686" s="340" t="str">
        <f>IF(ISBLANK(INDEX('Policy Characteristics'!E:E,MATCH($C686,'Policy Characteristics'!$C:$C,0))),"",INDEX('Policy Characteristics'!E:E,MATCH($C686,'Policy Characteristics'!$C:$C,0)))</f>
        <v>indst efficiency standards</v>
      </c>
      <c r="L686" s="362">
        <f>IF(ISBLANK(INDEX('Policy Characteristics'!F:F,MATCH($C686,'Policy Characteristics'!$C:$C,0))),"",INDEX('Policy Characteristics'!F:F,MATCH($C686,'Policy Characteristics'!$C:$C,0)))</f>
        <v>0</v>
      </c>
      <c r="M686" s="362">
        <f>IF(ISBLANK(INDEX('Policy Characteristics'!G:G,MATCH($C686,'Policy Characteristics'!$C:$C,0))),"",INDEX('Policy Characteristics'!G:G,MATCH($C686,'Policy Characteristics'!$C:$C,0)))</f>
        <v>0.25</v>
      </c>
      <c r="N686" s="362">
        <f>IF(ISBLANK(INDEX('Policy Characteristics'!H:H,MATCH($C686,'Policy Characteristics'!$C:$C,0))),"",INDEX('Policy Characteristics'!H:H,MATCH($C686,'Policy Characteristics'!$C:$C,0)))</f>
        <v>0.01</v>
      </c>
      <c r="O686" s="340" t="str">
        <f>IF(ISBLANK(INDEX('Policy Characteristics'!I:I,MATCH($C686,'Policy Characteristics'!$C:$C,0))),"",INDEX('Policy Characteristics'!I:I,MATCH($C686,'Policy Characteristics'!$C:$C,0)))</f>
        <v>% reduction in energy use</v>
      </c>
      <c r="P686" s="340" t="str">
        <f>IF(ISBLANK(INDEX('Policy Characteristics'!J:J,MATCH($C686,'Policy Characteristics'!$C:$C,0))),"",INDEX('Policy Characteristics'!J:J,MATCH($C686,'Policy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6" s="340" t="str">
        <f>IF(ISBLANK(INDEX('Policy Characteristics'!K:K,MATCH($C686,'Policy Characteristics'!$C:$C,0))),"",INDEX('Policy Characteristics'!K:K,MATCH($C686,'Policy Characteristics'!$C:$C,0)))</f>
        <v>industry-ag-main.html#eff-stds</v>
      </c>
      <c r="R686" s="340" t="str">
        <f>IF(ISBLANK(INDEX('Policy Characteristics'!L:L,MATCH($C686,'Policy Characteristics'!$C:$C,0))),"",INDEX('Policy Characteristics'!L:L,MATCH($C686,'Policy Characteristics'!$C:$C,0)))</f>
        <v>industry-energy-efficiency-standards.html</v>
      </c>
    </row>
    <row r="687" spans="1:18" s="5" customFormat="1" ht="30" x14ac:dyDescent="0.25">
      <c r="A687" s="340" t="str">
        <f>IF(ISBLANK(INDEX('Policy Characteristics'!A:A,MATCH($C687,'Policy Characteristics'!$C:$C,0))),"",INDEX('Policy Characteristics'!A:A,MATCH($C687,'Policy Characteristics'!$C:$C,0)))</f>
        <v>Industry</v>
      </c>
      <c r="B687" s="340" t="str">
        <f>IF(ISBLANK(INDEX('Policy Characteristics'!B:B,MATCH($C687,'Policy Characteristics'!$C:$C,0))),"",INDEX('Policy Characteristics'!B:B,MATCH($C687,'Policy Characteristics'!$C:$C,0)))</f>
        <v>Industry Energy Efficiency Standards</v>
      </c>
      <c r="C687" s="344" t="str">
        <f t="shared" si="37"/>
        <v>Percentage Improvement in Eqpt Efficiency Standards above BAU</v>
      </c>
      <c r="D687" s="53" t="s">
        <v>3189</v>
      </c>
      <c r="E687" s="53" t="s">
        <v>2447</v>
      </c>
      <c r="F687" s="188" t="s">
        <v>3214</v>
      </c>
      <c r="G687" s="53" t="s">
        <v>2451</v>
      </c>
      <c r="H687" s="54">
        <v>961</v>
      </c>
      <c r="I687" s="53" t="s">
        <v>46</v>
      </c>
      <c r="J687" s="342" t="str">
        <f>IF(ISBLANK(INDEX('Policy Characteristics'!D:D,MATCH($C687,'Policy Characteristics'!$C:$C,0))),"",INDEX('Policy Characteristics'!D:D,MATCH($C687,'Policy Characteristics'!$C:$C,0)))</f>
        <v>Industry Energy Efficiency Standards</v>
      </c>
      <c r="K687" s="340" t="str">
        <f>IF(ISBLANK(INDEX('Policy Characteristics'!E:E,MATCH($C687,'Policy Characteristics'!$C:$C,0))),"",INDEX('Policy Characteristics'!E:E,MATCH($C687,'Policy Characteristics'!$C:$C,0)))</f>
        <v>indst efficiency standards</v>
      </c>
      <c r="L687" s="362">
        <f>IF(ISBLANK(INDEX('Policy Characteristics'!F:F,MATCH($C687,'Policy Characteristics'!$C:$C,0))),"",INDEX('Policy Characteristics'!F:F,MATCH($C687,'Policy Characteristics'!$C:$C,0)))</f>
        <v>0</v>
      </c>
      <c r="M687" s="362">
        <f>IF(ISBLANK(INDEX('Policy Characteristics'!G:G,MATCH($C687,'Policy Characteristics'!$C:$C,0))),"",INDEX('Policy Characteristics'!G:G,MATCH($C687,'Policy Characteristics'!$C:$C,0)))</f>
        <v>0.25</v>
      </c>
      <c r="N687" s="362">
        <f>IF(ISBLANK(INDEX('Policy Characteristics'!H:H,MATCH($C687,'Policy Characteristics'!$C:$C,0))),"",INDEX('Policy Characteristics'!H:H,MATCH($C687,'Policy Characteristics'!$C:$C,0)))</f>
        <v>0.01</v>
      </c>
      <c r="O687" s="340" t="str">
        <f>IF(ISBLANK(INDEX('Policy Characteristics'!I:I,MATCH($C687,'Policy Characteristics'!$C:$C,0))),"",INDEX('Policy Characteristics'!I:I,MATCH($C687,'Policy Characteristics'!$C:$C,0)))</f>
        <v>% reduction in energy use</v>
      </c>
      <c r="P687" s="340" t="str">
        <f>IF(ISBLANK(INDEX('Policy Characteristics'!J:J,MATCH($C687,'Policy Characteristics'!$C:$C,0))),"",INDEX('Policy Characteristics'!J:J,MATCH($C687,'Policy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7" s="340" t="str">
        <f>IF(ISBLANK(INDEX('Policy Characteristics'!K:K,MATCH($C687,'Policy Characteristics'!$C:$C,0))),"",INDEX('Policy Characteristics'!K:K,MATCH($C687,'Policy Characteristics'!$C:$C,0)))</f>
        <v>industry-ag-main.html#eff-stds</v>
      </c>
      <c r="R687" s="340" t="str">
        <f>IF(ISBLANK(INDEX('Policy Characteristics'!L:L,MATCH($C687,'Policy Characteristics'!$C:$C,0))),"",INDEX('Policy Characteristics'!L:L,MATCH($C687,'Policy Characteristics'!$C:$C,0)))</f>
        <v>industry-energy-efficiency-standards.html</v>
      </c>
    </row>
    <row r="688" spans="1:18" s="5" customFormat="1" ht="30" x14ac:dyDescent="0.25">
      <c r="A688" s="340" t="str">
        <f>IF(ISBLANK(INDEX('Policy Characteristics'!A:A,MATCH($C688,'Policy Characteristics'!$C:$C,0))),"",INDEX('Policy Characteristics'!A:A,MATCH($C688,'Policy Characteristics'!$C:$C,0)))</f>
        <v>Industry</v>
      </c>
      <c r="B688" s="340" t="str">
        <f>IF(ISBLANK(INDEX('Policy Characteristics'!B:B,MATCH($C688,'Policy Characteristics'!$C:$C,0))),"",INDEX('Policy Characteristics'!B:B,MATCH($C688,'Policy Characteristics'!$C:$C,0)))</f>
        <v>Industry Energy Efficiency Standards</v>
      </c>
      <c r="C688" s="344" t="str">
        <f t="shared" si="37"/>
        <v>Percentage Improvement in Eqpt Efficiency Standards above BAU</v>
      </c>
      <c r="D688" s="53" t="s">
        <v>3189</v>
      </c>
      <c r="E688" s="53" t="s">
        <v>2448</v>
      </c>
      <c r="F688" s="188" t="s">
        <v>3214</v>
      </c>
      <c r="G688" s="53" t="s">
        <v>2452</v>
      </c>
      <c r="H688" s="54">
        <v>962</v>
      </c>
      <c r="I688" s="53" t="s">
        <v>45</v>
      </c>
      <c r="J688" s="342" t="str">
        <f>IF(ISBLANK(INDEX('Policy Characteristics'!D:D,MATCH($C688,'Policy Characteristics'!$C:$C,0))),"",INDEX('Policy Characteristics'!D:D,MATCH($C688,'Policy Characteristics'!$C:$C,0)))</f>
        <v>Industry Energy Efficiency Standards</v>
      </c>
      <c r="K688" s="340" t="str">
        <f>IF(ISBLANK(INDEX('Policy Characteristics'!E:E,MATCH($C688,'Policy Characteristics'!$C:$C,0))),"",INDEX('Policy Characteristics'!E:E,MATCH($C688,'Policy Characteristics'!$C:$C,0)))</f>
        <v>indst efficiency standards</v>
      </c>
      <c r="L688" s="362">
        <f>IF(ISBLANK(INDEX('Policy Characteristics'!F:F,MATCH($C688,'Policy Characteristics'!$C:$C,0))),"",INDEX('Policy Characteristics'!F:F,MATCH($C688,'Policy Characteristics'!$C:$C,0)))</f>
        <v>0</v>
      </c>
      <c r="M688" s="362">
        <f>IF(ISBLANK(INDEX('Policy Characteristics'!G:G,MATCH($C688,'Policy Characteristics'!$C:$C,0))),"",INDEX('Policy Characteristics'!G:G,MATCH($C688,'Policy Characteristics'!$C:$C,0)))</f>
        <v>0.25</v>
      </c>
      <c r="N688" s="362">
        <f>IF(ISBLANK(INDEX('Policy Characteristics'!H:H,MATCH($C688,'Policy Characteristics'!$C:$C,0))),"",INDEX('Policy Characteristics'!H:H,MATCH($C688,'Policy Characteristics'!$C:$C,0)))</f>
        <v>0.01</v>
      </c>
      <c r="O688" s="340" t="str">
        <f>IF(ISBLANK(INDEX('Policy Characteristics'!I:I,MATCH($C688,'Policy Characteristics'!$C:$C,0))),"",INDEX('Policy Characteristics'!I:I,MATCH($C688,'Policy Characteristics'!$C:$C,0)))</f>
        <v>% reduction in energy use</v>
      </c>
      <c r="P688" s="340" t="str">
        <f>IF(ISBLANK(INDEX('Policy Characteristics'!J:J,MATCH($C688,'Policy Characteristics'!$C:$C,0))),"",INDEX('Policy Characteristics'!J:J,MATCH($C688,'Policy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8" s="340" t="str">
        <f>IF(ISBLANK(INDEX('Policy Characteristics'!K:K,MATCH($C688,'Policy Characteristics'!$C:$C,0))),"",INDEX('Policy Characteristics'!K:K,MATCH($C688,'Policy Characteristics'!$C:$C,0)))</f>
        <v>industry-ag-main.html#eff-stds</v>
      </c>
      <c r="R688" s="340" t="str">
        <f>IF(ISBLANK(INDEX('Policy Characteristics'!L:L,MATCH($C688,'Policy Characteristics'!$C:$C,0))),"",INDEX('Policy Characteristics'!L:L,MATCH($C688,'Policy Characteristics'!$C:$C,0)))</f>
        <v>industry-energy-efficiency-standards.html</v>
      </c>
    </row>
    <row r="689" spans="1:18" s="5" customFormat="1" ht="30" x14ac:dyDescent="0.25">
      <c r="A689" s="340" t="str">
        <f>IF(ISBLANK(INDEX('Policy Characteristics'!A:A,MATCH($C689,'Policy Characteristics'!$C:$C,0))),"",INDEX('Policy Characteristics'!A:A,MATCH($C689,'Policy Characteristics'!$C:$C,0)))</f>
        <v>Industry</v>
      </c>
      <c r="B689" s="340" t="str">
        <f>IF(ISBLANK(INDEX('Policy Characteristics'!B:B,MATCH($C689,'Policy Characteristics'!$C:$C,0))),"",INDEX('Policy Characteristics'!B:B,MATCH($C689,'Policy Characteristics'!$C:$C,0)))</f>
        <v>Industry Energy Efficiency Standards</v>
      </c>
      <c r="C689" s="344" t="str">
        <f t="shared" si="37"/>
        <v>Percentage Improvement in Eqpt Efficiency Standards above BAU</v>
      </c>
      <c r="D689" s="53" t="s">
        <v>3189</v>
      </c>
      <c r="E689" s="53" t="s">
        <v>2449</v>
      </c>
      <c r="F689" s="188" t="s">
        <v>3214</v>
      </c>
      <c r="G689" s="53" t="s">
        <v>2455</v>
      </c>
      <c r="H689" s="54">
        <v>963</v>
      </c>
      <c r="I689" s="53" t="s">
        <v>46</v>
      </c>
      <c r="J689" s="342" t="str">
        <f>IF(ISBLANK(INDEX('Policy Characteristics'!D:D,MATCH($C689,'Policy Characteristics'!$C:$C,0))),"",INDEX('Policy Characteristics'!D:D,MATCH($C689,'Policy Characteristics'!$C:$C,0)))</f>
        <v>Industry Energy Efficiency Standards</v>
      </c>
      <c r="K689" s="340" t="str">
        <f>IF(ISBLANK(INDEX('Policy Characteristics'!E:E,MATCH($C689,'Policy Characteristics'!$C:$C,0))),"",INDEX('Policy Characteristics'!E:E,MATCH($C689,'Policy Characteristics'!$C:$C,0)))</f>
        <v>indst efficiency standards</v>
      </c>
      <c r="L689" s="362">
        <f>IF(ISBLANK(INDEX('Policy Characteristics'!F:F,MATCH($C689,'Policy Characteristics'!$C:$C,0))),"",INDEX('Policy Characteristics'!F:F,MATCH($C689,'Policy Characteristics'!$C:$C,0)))</f>
        <v>0</v>
      </c>
      <c r="M689" s="362">
        <f>IF(ISBLANK(INDEX('Policy Characteristics'!G:G,MATCH($C689,'Policy Characteristics'!$C:$C,0))),"",INDEX('Policy Characteristics'!G:G,MATCH($C689,'Policy Characteristics'!$C:$C,0)))</f>
        <v>0.25</v>
      </c>
      <c r="N689" s="362">
        <f>IF(ISBLANK(INDEX('Policy Characteristics'!H:H,MATCH($C689,'Policy Characteristics'!$C:$C,0))),"",INDEX('Policy Characteristics'!H:H,MATCH($C689,'Policy Characteristics'!$C:$C,0)))</f>
        <v>0.01</v>
      </c>
      <c r="O689" s="340" t="str">
        <f>IF(ISBLANK(INDEX('Policy Characteristics'!I:I,MATCH($C689,'Policy Characteristics'!$C:$C,0))),"",INDEX('Policy Characteristics'!I:I,MATCH($C689,'Policy Characteristics'!$C:$C,0)))</f>
        <v>% reduction in energy use</v>
      </c>
      <c r="P689" s="340" t="str">
        <f>IF(ISBLANK(INDEX('Policy Characteristics'!J:J,MATCH($C689,'Policy Characteristics'!$C:$C,0))),"",INDEX('Policy Characteristics'!J:J,MATCH($C689,'Policy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9" s="340" t="str">
        <f>IF(ISBLANK(INDEX('Policy Characteristics'!K:K,MATCH($C689,'Policy Characteristics'!$C:$C,0))),"",INDEX('Policy Characteristics'!K:K,MATCH($C689,'Policy Characteristics'!$C:$C,0)))</f>
        <v>industry-ag-main.html#eff-stds</v>
      </c>
      <c r="R689" s="340" t="str">
        <f>IF(ISBLANK(INDEX('Policy Characteristics'!L:L,MATCH($C689,'Policy Characteristics'!$C:$C,0))),"",INDEX('Policy Characteristics'!L:L,MATCH($C689,'Policy Characteristics'!$C:$C,0)))</f>
        <v>industry-energy-efficiency-standards.html</v>
      </c>
    </row>
    <row r="690" spans="1:18" ht="30" x14ac:dyDescent="0.25">
      <c r="A690" s="340" t="str">
        <f>IF(ISBLANK(INDEX('Policy Characteristics'!A:A,MATCH($C690,'Policy Characteristics'!$C:$C,0))),"",INDEX('Policy Characteristics'!A:A,MATCH($C690,'Policy Characteristics'!$C:$C,0)))</f>
        <v>Industry</v>
      </c>
      <c r="B690" s="340" t="str">
        <f>IF(ISBLANK(INDEX('Policy Characteristics'!B:B,MATCH($C690,'Policy Characteristics'!$C:$C,0))),"",INDEX('Policy Characteristics'!B:B,MATCH($C690,'Policy Characteristics'!$C:$C,0)))</f>
        <v>Industry Energy Efficiency Standards</v>
      </c>
      <c r="C690" s="344" t="str">
        <f t="shared" si="37"/>
        <v>Percentage Improvement in Eqpt Efficiency Standards above BAU</v>
      </c>
      <c r="D690" s="53" t="s">
        <v>3189</v>
      </c>
      <c r="E690" s="53" t="s">
        <v>2798</v>
      </c>
      <c r="F690" s="188" t="s">
        <v>3214</v>
      </c>
      <c r="G690" s="53" t="s">
        <v>2801</v>
      </c>
      <c r="H690" s="54">
        <v>964</v>
      </c>
      <c r="I690" s="53" t="s">
        <v>46</v>
      </c>
      <c r="J690" s="342" t="str">
        <f>IF(ISBLANK(INDEX('Policy Characteristics'!D:D,MATCH($C690,'Policy Characteristics'!$C:$C,0))),"",INDEX('Policy Characteristics'!D:D,MATCH($C690,'Policy Characteristics'!$C:$C,0)))</f>
        <v>Industry Energy Efficiency Standards</v>
      </c>
      <c r="K690" s="340" t="str">
        <f>IF(ISBLANK(INDEX('Policy Characteristics'!E:E,MATCH($C690,'Policy Characteristics'!$C:$C,0))),"",INDEX('Policy Characteristics'!E:E,MATCH($C690,'Policy Characteristics'!$C:$C,0)))</f>
        <v>indst efficiency standards</v>
      </c>
      <c r="L690" s="362">
        <f>IF(ISBLANK(INDEX('Policy Characteristics'!F:F,MATCH($C690,'Policy Characteristics'!$C:$C,0))),"",INDEX('Policy Characteristics'!F:F,MATCH($C690,'Policy Characteristics'!$C:$C,0)))</f>
        <v>0</v>
      </c>
      <c r="M690" s="362">
        <f>IF(ISBLANK(INDEX('Policy Characteristics'!G:G,MATCH($C690,'Policy Characteristics'!$C:$C,0))),"",INDEX('Policy Characteristics'!G:G,MATCH($C690,'Policy Characteristics'!$C:$C,0)))</f>
        <v>0.25</v>
      </c>
      <c r="N690" s="362">
        <f>IF(ISBLANK(INDEX('Policy Characteristics'!H:H,MATCH($C690,'Policy Characteristics'!$C:$C,0))),"",INDEX('Policy Characteristics'!H:H,MATCH($C690,'Policy Characteristics'!$C:$C,0)))</f>
        <v>0.01</v>
      </c>
      <c r="O690" s="340" t="str">
        <f>IF(ISBLANK(INDEX('Policy Characteristics'!I:I,MATCH($C690,'Policy Characteristics'!$C:$C,0))),"",INDEX('Policy Characteristics'!I:I,MATCH($C690,'Policy Characteristics'!$C:$C,0)))</f>
        <v>% reduction in energy use</v>
      </c>
      <c r="P690" s="340" t="str">
        <f>IF(ISBLANK(INDEX('Policy Characteristics'!J:J,MATCH($C690,'Policy Characteristics'!$C:$C,0))),"",INDEX('Policy Characteristics'!J:J,MATCH($C690,'Policy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0" s="340" t="str">
        <f>IF(ISBLANK(INDEX('Policy Characteristics'!K:K,MATCH($C690,'Policy Characteristics'!$C:$C,0))),"",INDEX('Policy Characteristics'!K:K,MATCH($C690,'Policy Characteristics'!$C:$C,0)))</f>
        <v>industry-ag-main.html#eff-stds</v>
      </c>
      <c r="R690" s="340" t="str">
        <f>IF(ISBLANK(INDEX('Policy Characteristics'!L:L,MATCH($C690,'Policy Characteristics'!$C:$C,0))),"",INDEX('Policy Characteristics'!L:L,MATCH($C690,'Policy Characteristics'!$C:$C,0)))</f>
        <v>industry-energy-efficiency-standards.html</v>
      </c>
    </row>
    <row r="691" spans="1:18" s="5" customFormat="1" ht="30" x14ac:dyDescent="0.25">
      <c r="A691" s="340" t="str">
        <f>IF(ISBLANK(INDEX('Policy Characteristics'!A:A,MATCH($C691,'Policy Characteristics'!$C:$C,0))),"",INDEX('Policy Characteristics'!A:A,MATCH($C691,'Policy Characteristics'!$C:$C,0)))</f>
        <v>Industry</v>
      </c>
      <c r="B691" s="340" t="str">
        <f>IF(ISBLANK(INDEX('Policy Characteristics'!B:B,MATCH($C691,'Policy Characteristics'!$C:$C,0))),"",INDEX('Policy Characteristics'!B:B,MATCH($C691,'Policy Characteristics'!$C:$C,0)))</f>
        <v>Industry Energy Efficiency Standards</v>
      </c>
      <c r="C691" s="344" t="str">
        <f t="shared" si="37"/>
        <v>Percentage Improvement in Eqpt Efficiency Standards above BAU</v>
      </c>
      <c r="D691" s="53" t="s">
        <v>3189</v>
      </c>
      <c r="E691" s="53" t="s">
        <v>2799</v>
      </c>
      <c r="F691" s="188" t="s">
        <v>3214</v>
      </c>
      <c r="G691" s="53" t="s">
        <v>2803</v>
      </c>
      <c r="H691" s="54">
        <v>965</v>
      </c>
      <c r="I691" s="53" t="s">
        <v>45</v>
      </c>
      <c r="J691" s="342" t="str">
        <f>IF(ISBLANK(INDEX('Policy Characteristics'!D:D,MATCH($C691,'Policy Characteristics'!$C:$C,0))),"",INDEX('Policy Characteristics'!D:D,MATCH($C691,'Policy Characteristics'!$C:$C,0)))</f>
        <v>Industry Energy Efficiency Standards</v>
      </c>
      <c r="K691" s="340" t="str">
        <f>IF(ISBLANK(INDEX('Policy Characteristics'!E:E,MATCH($C691,'Policy Characteristics'!$C:$C,0))),"",INDEX('Policy Characteristics'!E:E,MATCH($C691,'Policy Characteristics'!$C:$C,0)))</f>
        <v>indst efficiency standards</v>
      </c>
      <c r="L691" s="362">
        <f>IF(ISBLANK(INDEX('Policy Characteristics'!F:F,MATCH($C691,'Policy Characteristics'!$C:$C,0))),"",INDEX('Policy Characteristics'!F:F,MATCH($C691,'Policy Characteristics'!$C:$C,0)))</f>
        <v>0</v>
      </c>
      <c r="M691" s="362">
        <f>IF(ISBLANK(INDEX('Policy Characteristics'!G:G,MATCH($C691,'Policy Characteristics'!$C:$C,0))),"",INDEX('Policy Characteristics'!G:G,MATCH($C691,'Policy Characteristics'!$C:$C,0)))</f>
        <v>0.25</v>
      </c>
      <c r="N691" s="362">
        <f>IF(ISBLANK(INDEX('Policy Characteristics'!H:H,MATCH($C691,'Policy Characteristics'!$C:$C,0))),"",INDEX('Policy Characteristics'!H:H,MATCH($C691,'Policy Characteristics'!$C:$C,0)))</f>
        <v>0.01</v>
      </c>
      <c r="O691" s="340" t="str">
        <f>IF(ISBLANK(INDEX('Policy Characteristics'!I:I,MATCH($C691,'Policy Characteristics'!$C:$C,0))),"",INDEX('Policy Characteristics'!I:I,MATCH($C691,'Policy Characteristics'!$C:$C,0)))</f>
        <v>% reduction in energy use</v>
      </c>
      <c r="P691" s="340" t="str">
        <f>IF(ISBLANK(INDEX('Policy Characteristics'!J:J,MATCH($C691,'Policy Characteristics'!$C:$C,0))),"",INDEX('Policy Characteristics'!J:J,MATCH($C691,'Policy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1" s="340" t="str">
        <f>IF(ISBLANK(INDEX('Policy Characteristics'!K:K,MATCH($C691,'Policy Characteristics'!$C:$C,0))),"",INDEX('Policy Characteristics'!K:K,MATCH($C691,'Policy Characteristics'!$C:$C,0)))</f>
        <v>industry-ag-main.html#eff-stds</v>
      </c>
      <c r="R691" s="340" t="str">
        <f>IF(ISBLANK(INDEX('Policy Characteristics'!L:L,MATCH($C691,'Policy Characteristics'!$C:$C,0))),"",INDEX('Policy Characteristics'!L:L,MATCH($C691,'Policy Characteristics'!$C:$C,0)))</f>
        <v>industry-energy-efficiency-standards.html</v>
      </c>
    </row>
    <row r="692" spans="1:18" s="5" customFormat="1" ht="30" x14ac:dyDescent="0.25">
      <c r="A692" s="340" t="str">
        <f>IF(ISBLANK(INDEX('Policy Characteristics'!A:A,MATCH($C692,'Policy Characteristics'!$C:$C,0))),"",INDEX('Policy Characteristics'!A:A,MATCH($C692,'Policy Characteristics'!$C:$C,0)))</f>
        <v>Industry</v>
      </c>
      <c r="B692" s="340" t="str">
        <f>IF(ISBLANK(INDEX('Policy Characteristics'!B:B,MATCH($C692,'Policy Characteristics'!$C:$C,0))),"",INDEX('Policy Characteristics'!B:B,MATCH($C692,'Policy Characteristics'!$C:$C,0)))</f>
        <v>Industry Energy Efficiency Standards</v>
      </c>
      <c r="C692" s="344" t="str">
        <f t="shared" si="37"/>
        <v>Percentage Improvement in Eqpt Efficiency Standards above BAU</v>
      </c>
      <c r="D692" s="53" t="s">
        <v>3189</v>
      </c>
      <c r="E692" s="53" t="s">
        <v>2800</v>
      </c>
      <c r="F692" s="188" t="s">
        <v>3214</v>
      </c>
      <c r="G692" s="53" t="s">
        <v>2804</v>
      </c>
      <c r="H692" s="54">
        <v>966</v>
      </c>
      <c r="I692" s="53" t="s">
        <v>45</v>
      </c>
      <c r="J692" s="342" t="str">
        <f>IF(ISBLANK(INDEX('Policy Characteristics'!D:D,MATCH($C692,'Policy Characteristics'!$C:$C,0))),"",INDEX('Policy Characteristics'!D:D,MATCH($C692,'Policy Characteristics'!$C:$C,0)))</f>
        <v>Industry Energy Efficiency Standards</v>
      </c>
      <c r="K692" s="340" t="str">
        <f>IF(ISBLANK(INDEX('Policy Characteristics'!E:E,MATCH($C692,'Policy Characteristics'!$C:$C,0))),"",INDEX('Policy Characteristics'!E:E,MATCH($C692,'Policy Characteristics'!$C:$C,0)))</f>
        <v>indst efficiency standards</v>
      </c>
      <c r="L692" s="362">
        <f>IF(ISBLANK(INDEX('Policy Characteristics'!F:F,MATCH($C692,'Policy Characteristics'!$C:$C,0))),"",INDEX('Policy Characteristics'!F:F,MATCH($C692,'Policy Characteristics'!$C:$C,0)))</f>
        <v>0</v>
      </c>
      <c r="M692" s="362">
        <f>IF(ISBLANK(INDEX('Policy Characteristics'!G:G,MATCH($C692,'Policy Characteristics'!$C:$C,0))),"",INDEX('Policy Characteristics'!G:G,MATCH($C692,'Policy Characteristics'!$C:$C,0)))</f>
        <v>0.25</v>
      </c>
      <c r="N692" s="362">
        <f>IF(ISBLANK(INDEX('Policy Characteristics'!H:H,MATCH($C692,'Policy Characteristics'!$C:$C,0))),"",INDEX('Policy Characteristics'!H:H,MATCH($C692,'Policy Characteristics'!$C:$C,0)))</f>
        <v>0.01</v>
      </c>
      <c r="O692" s="340" t="str">
        <f>IF(ISBLANK(INDEX('Policy Characteristics'!I:I,MATCH($C692,'Policy Characteristics'!$C:$C,0))),"",INDEX('Policy Characteristics'!I:I,MATCH($C692,'Policy Characteristics'!$C:$C,0)))</f>
        <v>% reduction in energy use</v>
      </c>
      <c r="P692" s="340" t="str">
        <f>IF(ISBLANK(INDEX('Policy Characteristics'!J:J,MATCH($C692,'Policy Characteristics'!$C:$C,0))),"",INDEX('Policy Characteristics'!J:J,MATCH($C692,'Policy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2" s="340" t="str">
        <f>IF(ISBLANK(INDEX('Policy Characteristics'!K:K,MATCH($C692,'Policy Characteristics'!$C:$C,0))),"",INDEX('Policy Characteristics'!K:K,MATCH($C692,'Policy Characteristics'!$C:$C,0)))</f>
        <v>industry-ag-main.html#eff-stds</v>
      </c>
      <c r="R692" s="340" t="str">
        <f>IF(ISBLANK(INDEX('Policy Characteristics'!L:L,MATCH($C692,'Policy Characteristics'!$C:$C,0))),"",INDEX('Policy Characteristics'!L:L,MATCH($C692,'Policy Characteristics'!$C:$C,0)))</f>
        <v>industry-energy-efficiency-standards.html</v>
      </c>
    </row>
    <row r="693" spans="1:18" s="5" customFormat="1" ht="30" x14ac:dyDescent="0.25">
      <c r="A693" s="340" t="str">
        <f>IF(ISBLANK(INDEX('Policy Characteristics'!A:A,MATCH($C693,'Policy Characteristics'!$C:$C,0))),"",INDEX('Policy Characteristics'!A:A,MATCH($C693,'Policy Characteristics'!$C:$C,0)))</f>
        <v>Industry</v>
      </c>
      <c r="B693" s="340" t="str">
        <f>IF(ISBLANK(INDEX('Policy Characteristics'!B:B,MATCH($C693,'Policy Characteristics'!$C:$C,0))),"",INDEX('Policy Characteristics'!B:B,MATCH($C693,'Policy Characteristics'!$C:$C,0)))</f>
        <v>Industry Energy Efficiency Standards</v>
      </c>
      <c r="C693" s="344" t="str">
        <f t="shared" si="37"/>
        <v>Percentage Improvement in Eqpt Efficiency Standards above BAU</v>
      </c>
      <c r="D693" s="53" t="s">
        <v>3189</v>
      </c>
      <c r="E693" s="53" t="s">
        <v>2797</v>
      </c>
      <c r="F693" s="188" t="s">
        <v>3214</v>
      </c>
      <c r="G693" s="53" t="s">
        <v>2802</v>
      </c>
      <c r="H693" s="54">
        <v>967</v>
      </c>
      <c r="I693" s="53" t="s">
        <v>46</v>
      </c>
      <c r="J693" s="342" t="str">
        <f>IF(ISBLANK(INDEX('Policy Characteristics'!D:D,MATCH($C693,'Policy Characteristics'!$C:$C,0))),"",INDEX('Policy Characteristics'!D:D,MATCH($C693,'Policy Characteristics'!$C:$C,0)))</f>
        <v>Industry Energy Efficiency Standards</v>
      </c>
      <c r="K693" s="340" t="str">
        <f>IF(ISBLANK(INDEX('Policy Characteristics'!E:E,MATCH($C693,'Policy Characteristics'!$C:$C,0))),"",INDEX('Policy Characteristics'!E:E,MATCH($C693,'Policy Characteristics'!$C:$C,0)))</f>
        <v>indst efficiency standards</v>
      </c>
      <c r="L693" s="362">
        <f>IF(ISBLANK(INDEX('Policy Characteristics'!F:F,MATCH($C693,'Policy Characteristics'!$C:$C,0))),"",INDEX('Policy Characteristics'!F:F,MATCH($C693,'Policy Characteristics'!$C:$C,0)))</f>
        <v>0</v>
      </c>
      <c r="M693" s="362">
        <f>IF(ISBLANK(INDEX('Policy Characteristics'!G:G,MATCH($C693,'Policy Characteristics'!$C:$C,0))),"",INDEX('Policy Characteristics'!G:G,MATCH($C693,'Policy Characteristics'!$C:$C,0)))</f>
        <v>0.25</v>
      </c>
      <c r="N693" s="362">
        <f>IF(ISBLANK(INDEX('Policy Characteristics'!H:H,MATCH($C693,'Policy Characteristics'!$C:$C,0))),"",INDEX('Policy Characteristics'!H:H,MATCH($C693,'Policy Characteristics'!$C:$C,0)))</f>
        <v>0.01</v>
      </c>
      <c r="O693" s="340" t="str">
        <f>IF(ISBLANK(INDEX('Policy Characteristics'!I:I,MATCH($C693,'Policy Characteristics'!$C:$C,0))),"",INDEX('Policy Characteristics'!I:I,MATCH($C693,'Policy Characteristics'!$C:$C,0)))</f>
        <v>% reduction in energy use</v>
      </c>
      <c r="P693" s="340" t="str">
        <f>IF(ISBLANK(INDEX('Policy Characteristics'!J:J,MATCH($C693,'Policy Characteristics'!$C:$C,0))),"",INDEX('Policy Characteristics'!J:J,MATCH($C693,'Policy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3" s="340" t="str">
        <f>IF(ISBLANK(INDEX('Policy Characteristics'!K:K,MATCH($C693,'Policy Characteristics'!$C:$C,0))),"",INDEX('Policy Characteristics'!K:K,MATCH($C693,'Policy Characteristics'!$C:$C,0)))</f>
        <v>industry-ag-main.html#eff-stds</v>
      </c>
      <c r="R693" s="340" t="str">
        <f>IF(ISBLANK(INDEX('Policy Characteristics'!L:L,MATCH($C693,'Policy Characteristics'!$C:$C,0))),"",INDEX('Policy Characteristics'!L:L,MATCH($C693,'Policy Characteristics'!$C:$C,0)))</f>
        <v>industry-energy-efficiency-standards.html</v>
      </c>
    </row>
    <row r="694" spans="1:18" s="5" customFormat="1" x14ac:dyDescent="0.25">
      <c r="A694" s="340" t="str">
        <f>IF(ISBLANK(INDEX('Policy Characteristics'!A:A,MATCH($C694,'Policy Characteristics'!$C:$C,0))),"",INDEX('Policy Characteristics'!A:A,MATCH($C694,'Policy Characteristics'!$C:$C,0)))</f>
        <v>Industry</v>
      </c>
      <c r="B694" s="340" t="str">
        <f>IF(ISBLANK(INDEX('Policy Characteristics'!B:B,MATCH($C694,'Policy Characteristics'!$C:$C,0))),"",INDEX('Policy Characteristics'!B:B,MATCH($C694,'Policy Characteristics'!$C:$C,0)))</f>
        <v>Industry Energy Efficiency Standards</v>
      </c>
      <c r="C694" s="344" t="str">
        <f t="shared" si="37"/>
        <v>Percentage Improvement in Eqpt Efficiency Standards above BAU</v>
      </c>
      <c r="D694" s="9" t="s">
        <v>3190</v>
      </c>
      <c r="E694" s="53" t="s">
        <v>2444</v>
      </c>
      <c r="F694" s="188" t="s">
        <v>2857</v>
      </c>
      <c r="G694" s="53" t="s">
        <v>2450</v>
      </c>
      <c r="H694" s="54">
        <v>968</v>
      </c>
      <c r="I694" s="53" t="s">
        <v>45</v>
      </c>
      <c r="J694" s="342" t="str">
        <f>IF(ISBLANK(INDEX('Policy Characteristics'!D:D,MATCH($C694,'Policy Characteristics'!$C:$C,0))),"",INDEX('Policy Characteristics'!D:D,MATCH($C694,'Policy Characteristics'!$C:$C,0)))</f>
        <v>Industry Energy Efficiency Standards</v>
      </c>
      <c r="K694" s="340" t="str">
        <f>IF(ISBLANK(INDEX('Policy Characteristics'!E:E,MATCH($C694,'Policy Characteristics'!$C:$C,0))),"",INDEX('Policy Characteristics'!E:E,MATCH($C694,'Policy Characteristics'!$C:$C,0)))</f>
        <v>indst efficiency standards</v>
      </c>
      <c r="L694" s="362">
        <f>IF(ISBLANK(INDEX('Policy Characteristics'!F:F,MATCH($C694,'Policy Characteristics'!$C:$C,0))),"",INDEX('Policy Characteristics'!F:F,MATCH($C694,'Policy Characteristics'!$C:$C,0)))</f>
        <v>0</v>
      </c>
      <c r="M694" s="362">
        <f>IF(ISBLANK(INDEX('Policy Characteristics'!G:G,MATCH($C694,'Policy Characteristics'!$C:$C,0))),"",INDEX('Policy Characteristics'!G:G,MATCH($C694,'Policy Characteristics'!$C:$C,0)))</f>
        <v>0.25</v>
      </c>
      <c r="N694" s="362">
        <f>IF(ISBLANK(INDEX('Policy Characteristics'!H:H,MATCH($C694,'Policy Characteristics'!$C:$C,0))),"",INDEX('Policy Characteristics'!H:H,MATCH($C694,'Policy Characteristics'!$C:$C,0)))</f>
        <v>0.01</v>
      </c>
      <c r="O694" s="340" t="str">
        <f>IF(ISBLANK(INDEX('Policy Characteristics'!I:I,MATCH($C694,'Policy Characteristics'!$C:$C,0))),"",INDEX('Policy Characteristics'!I:I,MATCH($C694,'Policy Characteristics'!$C:$C,0)))</f>
        <v>% reduction in energy use</v>
      </c>
      <c r="P694" s="340" t="str">
        <f>IF(ISBLANK(INDEX('Policy Characteristics'!J:J,MATCH($C694,'Policy Characteristics'!$C:$C,0))),"",INDEX('Policy Characteristics'!J:J,MATCH($C694,'Policy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4" s="340" t="str">
        <f>IF(ISBLANK(INDEX('Policy Characteristics'!K:K,MATCH($C694,'Policy Characteristics'!$C:$C,0))),"",INDEX('Policy Characteristics'!K:K,MATCH($C694,'Policy Characteristics'!$C:$C,0)))</f>
        <v>industry-ag-main.html#eff-stds</v>
      </c>
      <c r="R694" s="340" t="str">
        <f>IF(ISBLANK(INDEX('Policy Characteristics'!L:L,MATCH($C694,'Policy Characteristics'!$C:$C,0))),"",INDEX('Policy Characteristics'!L:L,MATCH($C694,'Policy Characteristics'!$C:$C,0)))</f>
        <v>industry-energy-efficiency-standards.html</v>
      </c>
    </row>
    <row r="695" spans="1:18" s="5" customFormat="1" x14ac:dyDescent="0.25">
      <c r="A695" s="340" t="str">
        <f>IF(ISBLANK(INDEX('Policy Characteristics'!A:A,MATCH($C695,'Policy Characteristics'!$C:$C,0))),"",INDEX('Policy Characteristics'!A:A,MATCH($C695,'Policy Characteristics'!$C:$C,0)))</f>
        <v>Industry</v>
      </c>
      <c r="B695" s="340" t="str">
        <f>IF(ISBLANK(INDEX('Policy Characteristics'!B:B,MATCH($C695,'Policy Characteristics'!$C:$C,0))),"",INDEX('Policy Characteristics'!B:B,MATCH($C695,'Policy Characteristics'!$C:$C,0)))</f>
        <v>Industry Energy Efficiency Standards</v>
      </c>
      <c r="C695" s="344" t="str">
        <f t="shared" si="37"/>
        <v>Percentage Improvement in Eqpt Efficiency Standards above BAU</v>
      </c>
      <c r="D695" s="9" t="s">
        <v>3190</v>
      </c>
      <c r="E695" s="53" t="s">
        <v>2445</v>
      </c>
      <c r="F695" s="188" t="s">
        <v>2857</v>
      </c>
      <c r="G695" s="53" t="s">
        <v>2453</v>
      </c>
      <c r="H695" s="54">
        <v>969</v>
      </c>
      <c r="I695" s="53" t="s">
        <v>45</v>
      </c>
      <c r="J695" s="342" t="str">
        <f>IF(ISBLANK(INDEX('Policy Characteristics'!D:D,MATCH($C695,'Policy Characteristics'!$C:$C,0))),"",INDEX('Policy Characteristics'!D:D,MATCH($C695,'Policy Characteristics'!$C:$C,0)))</f>
        <v>Industry Energy Efficiency Standards</v>
      </c>
      <c r="K695" s="340" t="str">
        <f>IF(ISBLANK(INDEX('Policy Characteristics'!E:E,MATCH($C695,'Policy Characteristics'!$C:$C,0))),"",INDEX('Policy Characteristics'!E:E,MATCH($C695,'Policy Characteristics'!$C:$C,0)))</f>
        <v>indst efficiency standards</v>
      </c>
      <c r="L695" s="362">
        <f>IF(ISBLANK(INDEX('Policy Characteristics'!F:F,MATCH($C695,'Policy Characteristics'!$C:$C,0))),"",INDEX('Policy Characteristics'!F:F,MATCH($C695,'Policy Characteristics'!$C:$C,0)))</f>
        <v>0</v>
      </c>
      <c r="M695" s="362">
        <f>IF(ISBLANK(INDEX('Policy Characteristics'!G:G,MATCH($C695,'Policy Characteristics'!$C:$C,0))),"",INDEX('Policy Characteristics'!G:G,MATCH($C695,'Policy Characteristics'!$C:$C,0)))</f>
        <v>0.25</v>
      </c>
      <c r="N695" s="362">
        <f>IF(ISBLANK(INDEX('Policy Characteristics'!H:H,MATCH($C695,'Policy Characteristics'!$C:$C,0))),"",INDEX('Policy Characteristics'!H:H,MATCH($C695,'Policy Characteristics'!$C:$C,0)))</f>
        <v>0.01</v>
      </c>
      <c r="O695" s="340" t="str">
        <f>IF(ISBLANK(INDEX('Policy Characteristics'!I:I,MATCH($C695,'Policy Characteristics'!$C:$C,0))),"",INDEX('Policy Characteristics'!I:I,MATCH($C695,'Policy Characteristics'!$C:$C,0)))</f>
        <v>% reduction in energy use</v>
      </c>
      <c r="P695" s="340" t="str">
        <f>IF(ISBLANK(INDEX('Policy Characteristics'!J:J,MATCH($C695,'Policy Characteristics'!$C:$C,0))),"",INDEX('Policy Characteristics'!J:J,MATCH($C695,'Policy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5" s="340" t="str">
        <f>IF(ISBLANK(INDEX('Policy Characteristics'!K:K,MATCH($C695,'Policy Characteristics'!$C:$C,0))),"",INDEX('Policy Characteristics'!K:K,MATCH($C695,'Policy Characteristics'!$C:$C,0)))</f>
        <v>industry-ag-main.html#eff-stds</v>
      </c>
      <c r="R695" s="340" t="str">
        <f>IF(ISBLANK(INDEX('Policy Characteristics'!L:L,MATCH($C695,'Policy Characteristics'!$C:$C,0))),"",INDEX('Policy Characteristics'!L:L,MATCH($C695,'Policy Characteristics'!$C:$C,0)))</f>
        <v>industry-energy-efficiency-standards.html</v>
      </c>
    </row>
    <row r="696" spans="1:18" s="5" customFormat="1" x14ac:dyDescent="0.25">
      <c r="A696" s="340" t="str">
        <f>IF(ISBLANK(INDEX('Policy Characteristics'!A:A,MATCH($C696,'Policy Characteristics'!$C:$C,0))),"",INDEX('Policy Characteristics'!A:A,MATCH($C696,'Policy Characteristics'!$C:$C,0)))</f>
        <v>Industry</v>
      </c>
      <c r="B696" s="340" t="str">
        <f>IF(ISBLANK(INDEX('Policy Characteristics'!B:B,MATCH($C696,'Policy Characteristics'!$C:$C,0))),"",INDEX('Policy Characteristics'!B:B,MATCH($C696,'Policy Characteristics'!$C:$C,0)))</f>
        <v>Industry Energy Efficiency Standards</v>
      </c>
      <c r="C696" s="344" t="str">
        <f t="shared" si="37"/>
        <v>Percentage Improvement in Eqpt Efficiency Standards above BAU</v>
      </c>
      <c r="D696" s="9" t="s">
        <v>3190</v>
      </c>
      <c r="E696" s="53" t="s">
        <v>2446</v>
      </c>
      <c r="F696" s="188" t="s">
        <v>2857</v>
      </c>
      <c r="G696" s="53" t="s">
        <v>2454</v>
      </c>
      <c r="H696" s="54">
        <v>970</v>
      </c>
      <c r="I696" s="53" t="s">
        <v>45</v>
      </c>
      <c r="J696" s="342" t="str">
        <f>IF(ISBLANK(INDEX('Policy Characteristics'!D:D,MATCH($C696,'Policy Characteristics'!$C:$C,0))),"",INDEX('Policy Characteristics'!D:D,MATCH($C696,'Policy Characteristics'!$C:$C,0)))</f>
        <v>Industry Energy Efficiency Standards</v>
      </c>
      <c r="K696" s="340" t="str">
        <f>IF(ISBLANK(INDEX('Policy Characteristics'!E:E,MATCH($C696,'Policy Characteristics'!$C:$C,0))),"",INDEX('Policy Characteristics'!E:E,MATCH($C696,'Policy Characteristics'!$C:$C,0)))</f>
        <v>indst efficiency standards</v>
      </c>
      <c r="L696" s="362">
        <f>IF(ISBLANK(INDEX('Policy Characteristics'!F:F,MATCH($C696,'Policy Characteristics'!$C:$C,0))),"",INDEX('Policy Characteristics'!F:F,MATCH($C696,'Policy Characteristics'!$C:$C,0)))</f>
        <v>0</v>
      </c>
      <c r="M696" s="362">
        <f>IF(ISBLANK(INDEX('Policy Characteristics'!G:G,MATCH($C696,'Policy Characteristics'!$C:$C,0))),"",INDEX('Policy Characteristics'!G:G,MATCH($C696,'Policy Characteristics'!$C:$C,0)))</f>
        <v>0.25</v>
      </c>
      <c r="N696" s="362">
        <f>IF(ISBLANK(INDEX('Policy Characteristics'!H:H,MATCH($C696,'Policy Characteristics'!$C:$C,0))),"",INDEX('Policy Characteristics'!H:H,MATCH($C696,'Policy Characteristics'!$C:$C,0)))</f>
        <v>0.01</v>
      </c>
      <c r="O696" s="340" t="str">
        <f>IF(ISBLANK(INDEX('Policy Characteristics'!I:I,MATCH($C696,'Policy Characteristics'!$C:$C,0))),"",INDEX('Policy Characteristics'!I:I,MATCH($C696,'Policy Characteristics'!$C:$C,0)))</f>
        <v>% reduction in energy use</v>
      </c>
      <c r="P696" s="340" t="str">
        <f>IF(ISBLANK(INDEX('Policy Characteristics'!J:J,MATCH($C696,'Policy Characteristics'!$C:$C,0))),"",INDEX('Policy Characteristics'!J:J,MATCH($C696,'Policy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6" s="340" t="str">
        <f>IF(ISBLANK(INDEX('Policy Characteristics'!K:K,MATCH($C696,'Policy Characteristics'!$C:$C,0))),"",INDEX('Policy Characteristics'!K:K,MATCH($C696,'Policy Characteristics'!$C:$C,0)))</f>
        <v>industry-ag-main.html#eff-stds</v>
      </c>
      <c r="R696" s="340" t="str">
        <f>IF(ISBLANK(INDEX('Policy Characteristics'!L:L,MATCH($C696,'Policy Characteristics'!$C:$C,0))),"",INDEX('Policy Characteristics'!L:L,MATCH($C696,'Policy Characteristics'!$C:$C,0)))</f>
        <v>industry-energy-efficiency-standards.html</v>
      </c>
    </row>
    <row r="697" spans="1:18" s="5" customFormat="1" x14ac:dyDescent="0.25">
      <c r="A697" s="340" t="str">
        <f>IF(ISBLANK(INDEX('Policy Characteristics'!A:A,MATCH($C697,'Policy Characteristics'!$C:$C,0))),"",INDEX('Policy Characteristics'!A:A,MATCH($C697,'Policy Characteristics'!$C:$C,0)))</f>
        <v>Industry</v>
      </c>
      <c r="B697" s="340" t="str">
        <f>IF(ISBLANK(INDEX('Policy Characteristics'!B:B,MATCH($C697,'Policy Characteristics'!$C:$C,0))),"",INDEX('Policy Characteristics'!B:B,MATCH($C697,'Policy Characteristics'!$C:$C,0)))</f>
        <v>Industry Energy Efficiency Standards</v>
      </c>
      <c r="C697" s="344" t="str">
        <f t="shared" si="37"/>
        <v>Percentage Improvement in Eqpt Efficiency Standards above BAU</v>
      </c>
      <c r="D697" s="9" t="s">
        <v>3190</v>
      </c>
      <c r="E697" s="53" t="s">
        <v>2447</v>
      </c>
      <c r="F697" s="188" t="s">
        <v>2857</v>
      </c>
      <c r="G697" s="53" t="s">
        <v>2451</v>
      </c>
      <c r="H697" s="54">
        <v>971</v>
      </c>
      <c r="I697" s="53" t="s">
        <v>46</v>
      </c>
      <c r="J697" s="342" t="str">
        <f>IF(ISBLANK(INDEX('Policy Characteristics'!D:D,MATCH($C697,'Policy Characteristics'!$C:$C,0))),"",INDEX('Policy Characteristics'!D:D,MATCH($C697,'Policy Characteristics'!$C:$C,0)))</f>
        <v>Industry Energy Efficiency Standards</v>
      </c>
      <c r="K697" s="340" t="str">
        <f>IF(ISBLANK(INDEX('Policy Characteristics'!E:E,MATCH($C697,'Policy Characteristics'!$C:$C,0))),"",INDEX('Policy Characteristics'!E:E,MATCH($C697,'Policy Characteristics'!$C:$C,0)))</f>
        <v>indst efficiency standards</v>
      </c>
      <c r="L697" s="362">
        <f>IF(ISBLANK(INDEX('Policy Characteristics'!F:F,MATCH($C697,'Policy Characteristics'!$C:$C,0))),"",INDEX('Policy Characteristics'!F:F,MATCH($C697,'Policy Characteristics'!$C:$C,0)))</f>
        <v>0</v>
      </c>
      <c r="M697" s="362">
        <f>IF(ISBLANK(INDEX('Policy Characteristics'!G:G,MATCH($C697,'Policy Characteristics'!$C:$C,0))),"",INDEX('Policy Characteristics'!G:G,MATCH($C697,'Policy Characteristics'!$C:$C,0)))</f>
        <v>0.25</v>
      </c>
      <c r="N697" s="362">
        <f>IF(ISBLANK(INDEX('Policy Characteristics'!H:H,MATCH($C697,'Policy Characteristics'!$C:$C,0))),"",INDEX('Policy Characteristics'!H:H,MATCH($C697,'Policy Characteristics'!$C:$C,0)))</f>
        <v>0.01</v>
      </c>
      <c r="O697" s="340" t="str">
        <f>IF(ISBLANK(INDEX('Policy Characteristics'!I:I,MATCH($C697,'Policy Characteristics'!$C:$C,0))),"",INDEX('Policy Characteristics'!I:I,MATCH($C697,'Policy Characteristics'!$C:$C,0)))</f>
        <v>% reduction in energy use</v>
      </c>
      <c r="P697" s="340" t="str">
        <f>IF(ISBLANK(INDEX('Policy Characteristics'!J:J,MATCH($C697,'Policy Characteristics'!$C:$C,0))),"",INDEX('Policy Characteristics'!J:J,MATCH($C697,'Policy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7" s="340" t="str">
        <f>IF(ISBLANK(INDEX('Policy Characteristics'!K:K,MATCH($C697,'Policy Characteristics'!$C:$C,0))),"",INDEX('Policy Characteristics'!K:K,MATCH($C697,'Policy Characteristics'!$C:$C,0)))</f>
        <v>industry-ag-main.html#eff-stds</v>
      </c>
      <c r="R697" s="340" t="str">
        <f>IF(ISBLANK(INDEX('Policy Characteristics'!L:L,MATCH($C697,'Policy Characteristics'!$C:$C,0))),"",INDEX('Policy Characteristics'!L:L,MATCH($C697,'Policy Characteristics'!$C:$C,0)))</f>
        <v>industry-energy-efficiency-standards.html</v>
      </c>
    </row>
    <row r="698" spans="1:18" s="5" customFormat="1" x14ac:dyDescent="0.25">
      <c r="A698" s="340" t="str">
        <f>IF(ISBLANK(INDEX('Policy Characteristics'!A:A,MATCH($C698,'Policy Characteristics'!$C:$C,0))),"",INDEX('Policy Characteristics'!A:A,MATCH($C698,'Policy Characteristics'!$C:$C,0)))</f>
        <v>Industry</v>
      </c>
      <c r="B698" s="340" t="str">
        <f>IF(ISBLANK(INDEX('Policy Characteristics'!B:B,MATCH($C698,'Policy Characteristics'!$C:$C,0))),"",INDEX('Policy Characteristics'!B:B,MATCH($C698,'Policy Characteristics'!$C:$C,0)))</f>
        <v>Industry Energy Efficiency Standards</v>
      </c>
      <c r="C698" s="344" t="str">
        <f t="shared" si="37"/>
        <v>Percentage Improvement in Eqpt Efficiency Standards above BAU</v>
      </c>
      <c r="D698" s="9" t="s">
        <v>3190</v>
      </c>
      <c r="E698" s="53" t="s">
        <v>2448</v>
      </c>
      <c r="F698" s="188" t="s">
        <v>2857</v>
      </c>
      <c r="G698" s="53" t="s">
        <v>2452</v>
      </c>
      <c r="H698" s="54">
        <v>972</v>
      </c>
      <c r="I698" s="53" t="s">
        <v>45</v>
      </c>
      <c r="J698" s="342" t="str">
        <f>IF(ISBLANK(INDEX('Policy Characteristics'!D:D,MATCH($C698,'Policy Characteristics'!$C:$C,0))),"",INDEX('Policy Characteristics'!D:D,MATCH($C698,'Policy Characteristics'!$C:$C,0)))</f>
        <v>Industry Energy Efficiency Standards</v>
      </c>
      <c r="K698" s="340" t="str">
        <f>IF(ISBLANK(INDEX('Policy Characteristics'!E:E,MATCH($C698,'Policy Characteristics'!$C:$C,0))),"",INDEX('Policy Characteristics'!E:E,MATCH($C698,'Policy Characteristics'!$C:$C,0)))</f>
        <v>indst efficiency standards</v>
      </c>
      <c r="L698" s="362">
        <f>IF(ISBLANK(INDEX('Policy Characteristics'!F:F,MATCH($C698,'Policy Characteristics'!$C:$C,0))),"",INDEX('Policy Characteristics'!F:F,MATCH($C698,'Policy Characteristics'!$C:$C,0)))</f>
        <v>0</v>
      </c>
      <c r="M698" s="362">
        <f>IF(ISBLANK(INDEX('Policy Characteristics'!G:G,MATCH($C698,'Policy Characteristics'!$C:$C,0))),"",INDEX('Policy Characteristics'!G:G,MATCH($C698,'Policy Characteristics'!$C:$C,0)))</f>
        <v>0.25</v>
      </c>
      <c r="N698" s="362">
        <f>IF(ISBLANK(INDEX('Policy Characteristics'!H:H,MATCH($C698,'Policy Characteristics'!$C:$C,0))),"",INDEX('Policy Characteristics'!H:H,MATCH($C698,'Policy Characteristics'!$C:$C,0)))</f>
        <v>0.01</v>
      </c>
      <c r="O698" s="340" t="str">
        <f>IF(ISBLANK(INDEX('Policy Characteristics'!I:I,MATCH($C698,'Policy Characteristics'!$C:$C,0))),"",INDEX('Policy Characteristics'!I:I,MATCH($C698,'Policy Characteristics'!$C:$C,0)))</f>
        <v>% reduction in energy use</v>
      </c>
      <c r="P698" s="340" t="str">
        <f>IF(ISBLANK(INDEX('Policy Characteristics'!J:J,MATCH($C698,'Policy Characteristics'!$C:$C,0))),"",INDEX('Policy Characteristics'!J:J,MATCH($C698,'Policy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8" s="340" t="str">
        <f>IF(ISBLANK(INDEX('Policy Characteristics'!K:K,MATCH($C698,'Policy Characteristics'!$C:$C,0))),"",INDEX('Policy Characteristics'!K:K,MATCH($C698,'Policy Characteristics'!$C:$C,0)))</f>
        <v>industry-ag-main.html#eff-stds</v>
      </c>
      <c r="R698" s="340" t="str">
        <f>IF(ISBLANK(INDEX('Policy Characteristics'!L:L,MATCH($C698,'Policy Characteristics'!$C:$C,0))),"",INDEX('Policy Characteristics'!L:L,MATCH($C698,'Policy Characteristics'!$C:$C,0)))</f>
        <v>industry-energy-efficiency-standards.html</v>
      </c>
    </row>
    <row r="699" spans="1:18" s="5" customFormat="1" x14ac:dyDescent="0.25">
      <c r="A699" s="340" t="str">
        <f>IF(ISBLANK(INDEX('Policy Characteristics'!A:A,MATCH($C699,'Policy Characteristics'!$C:$C,0))),"",INDEX('Policy Characteristics'!A:A,MATCH($C699,'Policy Characteristics'!$C:$C,0)))</f>
        <v>Industry</v>
      </c>
      <c r="B699" s="340" t="str">
        <f>IF(ISBLANK(INDEX('Policy Characteristics'!B:B,MATCH($C699,'Policy Characteristics'!$C:$C,0))),"",INDEX('Policy Characteristics'!B:B,MATCH($C699,'Policy Characteristics'!$C:$C,0)))</f>
        <v>Industry Energy Efficiency Standards</v>
      </c>
      <c r="C699" s="344" t="str">
        <f t="shared" si="37"/>
        <v>Percentage Improvement in Eqpt Efficiency Standards above BAU</v>
      </c>
      <c r="D699" s="9" t="s">
        <v>3190</v>
      </c>
      <c r="E699" s="53" t="s">
        <v>2449</v>
      </c>
      <c r="F699" s="188" t="s">
        <v>2857</v>
      </c>
      <c r="G699" s="53" t="s">
        <v>2455</v>
      </c>
      <c r="H699" s="54">
        <v>973</v>
      </c>
      <c r="I699" s="53" t="s">
        <v>46</v>
      </c>
      <c r="J699" s="342" t="str">
        <f>IF(ISBLANK(INDEX('Policy Characteristics'!D:D,MATCH($C699,'Policy Characteristics'!$C:$C,0))),"",INDEX('Policy Characteristics'!D:D,MATCH($C699,'Policy Characteristics'!$C:$C,0)))</f>
        <v>Industry Energy Efficiency Standards</v>
      </c>
      <c r="K699" s="340" t="str">
        <f>IF(ISBLANK(INDEX('Policy Characteristics'!E:E,MATCH($C699,'Policy Characteristics'!$C:$C,0))),"",INDEX('Policy Characteristics'!E:E,MATCH($C699,'Policy Characteristics'!$C:$C,0)))</f>
        <v>indst efficiency standards</v>
      </c>
      <c r="L699" s="362">
        <f>IF(ISBLANK(INDEX('Policy Characteristics'!F:F,MATCH($C699,'Policy Characteristics'!$C:$C,0))),"",INDEX('Policy Characteristics'!F:F,MATCH($C699,'Policy Characteristics'!$C:$C,0)))</f>
        <v>0</v>
      </c>
      <c r="M699" s="362">
        <f>IF(ISBLANK(INDEX('Policy Characteristics'!G:G,MATCH($C699,'Policy Characteristics'!$C:$C,0))),"",INDEX('Policy Characteristics'!G:G,MATCH($C699,'Policy Characteristics'!$C:$C,0)))</f>
        <v>0.25</v>
      </c>
      <c r="N699" s="362">
        <f>IF(ISBLANK(INDEX('Policy Characteristics'!H:H,MATCH($C699,'Policy Characteristics'!$C:$C,0))),"",INDEX('Policy Characteristics'!H:H,MATCH($C699,'Policy Characteristics'!$C:$C,0)))</f>
        <v>0.01</v>
      </c>
      <c r="O699" s="340" t="str">
        <f>IF(ISBLANK(INDEX('Policy Characteristics'!I:I,MATCH($C699,'Policy Characteristics'!$C:$C,0))),"",INDEX('Policy Characteristics'!I:I,MATCH($C699,'Policy Characteristics'!$C:$C,0)))</f>
        <v>% reduction in energy use</v>
      </c>
      <c r="P699" s="340" t="str">
        <f>IF(ISBLANK(INDEX('Policy Characteristics'!J:J,MATCH($C699,'Policy Characteristics'!$C:$C,0))),"",INDEX('Policy Characteristics'!J:J,MATCH($C699,'Policy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9" s="340" t="str">
        <f>IF(ISBLANK(INDEX('Policy Characteristics'!K:K,MATCH($C699,'Policy Characteristics'!$C:$C,0))),"",INDEX('Policy Characteristics'!K:K,MATCH($C699,'Policy Characteristics'!$C:$C,0)))</f>
        <v>industry-ag-main.html#eff-stds</v>
      </c>
      <c r="R699" s="340" t="str">
        <f>IF(ISBLANK(INDEX('Policy Characteristics'!L:L,MATCH($C699,'Policy Characteristics'!$C:$C,0))),"",INDEX('Policy Characteristics'!L:L,MATCH($C699,'Policy Characteristics'!$C:$C,0)))</f>
        <v>industry-energy-efficiency-standards.html</v>
      </c>
    </row>
    <row r="700" spans="1:18" s="5" customFormat="1" x14ac:dyDescent="0.25">
      <c r="A700" s="340" t="str">
        <f>IF(ISBLANK(INDEX('Policy Characteristics'!A:A,MATCH($C700,'Policy Characteristics'!$C:$C,0))),"",INDEX('Policy Characteristics'!A:A,MATCH($C700,'Policy Characteristics'!$C:$C,0)))</f>
        <v>Industry</v>
      </c>
      <c r="B700" s="340" t="str">
        <f>IF(ISBLANK(INDEX('Policy Characteristics'!B:B,MATCH($C700,'Policy Characteristics'!$C:$C,0))),"",INDEX('Policy Characteristics'!B:B,MATCH($C700,'Policy Characteristics'!$C:$C,0)))</f>
        <v>Industry Energy Efficiency Standards</v>
      </c>
      <c r="C700" s="344" t="str">
        <f t="shared" si="37"/>
        <v>Percentage Improvement in Eqpt Efficiency Standards above BAU</v>
      </c>
      <c r="D700" s="9" t="s">
        <v>3190</v>
      </c>
      <c r="E700" s="53" t="s">
        <v>2798</v>
      </c>
      <c r="F700" s="188" t="s">
        <v>2857</v>
      </c>
      <c r="G700" s="53" t="s">
        <v>2801</v>
      </c>
      <c r="H700" s="54">
        <v>974</v>
      </c>
      <c r="I700" s="53" t="s">
        <v>46</v>
      </c>
      <c r="J700" s="342" t="str">
        <f>IF(ISBLANK(INDEX('Policy Characteristics'!D:D,MATCH($C700,'Policy Characteristics'!$C:$C,0))),"",INDEX('Policy Characteristics'!D:D,MATCH($C700,'Policy Characteristics'!$C:$C,0)))</f>
        <v>Industry Energy Efficiency Standards</v>
      </c>
      <c r="K700" s="340" t="str">
        <f>IF(ISBLANK(INDEX('Policy Characteristics'!E:E,MATCH($C700,'Policy Characteristics'!$C:$C,0))),"",INDEX('Policy Characteristics'!E:E,MATCH($C700,'Policy Characteristics'!$C:$C,0)))</f>
        <v>indst efficiency standards</v>
      </c>
      <c r="L700" s="362">
        <f>IF(ISBLANK(INDEX('Policy Characteristics'!F:F,MATCH($C700,'Policy Characteristics'!$C:$C,0))),"",INDEX('Policy Characteristics'!F:F,MATCH($C700,'Policy Characteristics'!$C:$C,0)))</f>
        <v>0</v>
      </c>
      <c r="M700" s="362">
        <f>IF(ISBLANK(INDEX('Policy Characteristics'!G:G,MATCH($C700,'Policy Characteristics'!$C:$C,0))),"",INDEX('Policy Characteristics'!G:G,MATCH($C700,'Policy Characteristics'!$C:$C,0)))</f>
        <v>0.25</v>
      </c>
      <c r="N700" s="362">
        <f>IF(ISBLANK(INDEX('Policy Characteristics'!H:H,MATCH($C700,'Policy Characteristics'!$C:$C,0))),"",INDEX('Policy Characteristics'!H:H,MATCH($C700,'Policy Characteristics'!$C:$C,0)))</f>
        <v>0.01</v>
      </c>
      <c r="O700" s="340" t="str">
        <f>IF(ISBLANK(INDEX('Policy Characteristics'!I:I,MATCH($C700,'Policy Characteristics'!$C:$C,0))),"",INDEX('Policy Characteristics'!I:I,MATCH($C700,'Policy Characteristics'!$C:$C,0)))</f>
        <v>% reduction in energy use</v>
      </c>
      <c r="P700" s="340" t="str">
        <f>IF(ISBLANK(INDEX('Policy Characteristics'!J:J,MATCH($C700,'Policy Characteristics'!$C:$C,0))),"",INDEX('Policy Characteristics'!J:J,MATCH($C700,'Policy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0" s="340" t="str">
        <f>IF(ISBLANK(INDEX('Policy Characteristics'!K:K,MATCH($C700,'Policy Characteristics'!$C:$C,0))),"",INDEX('Policy Characteristics'!K:K,MATCH($C700,'Policy Characteristics'!$C:$C,0)))</f>
        <v>industry-ag-main.html#eff-stds</v>
      </c>
      <c r="R700" s="340" t="str">
        <f>IF(ISBLANK(INDEX('Policy Characteristics'!L:L,MATCH($C700,'Policy Characteristics'!$C:$C,0))),"",INDEX('Policy Characteristics'!L:L,MATCH($C700,'Policy Characteristics'!$C:$C,0)))</f>
        <v>industry-energy-efficiency-standards.html</v>
      </c>
    </row>
    <row r="701" spans="1:18" s="5" customFormat="1" ht="30" x14ac:dyDescent="0.25">
      <c r="A701" s="340" t="str">
        <f>IF(ISBLANK(INDEX('Policy Characteristics'!A:A,MATCH($C701,'Policy Characteristics'!$C:$C,0))),"",INDEX('Policy Characteristics'!A:A,MATCH($C701,'Policy Characteristics'!$C:$C,0)))</f>
        <v>Industry</v>
      </c>
      <c r="B701" s="340" t="str">
        <f>IF(ISBLANK(INDEX('Policy Characteristics'!B:B,MATCH($C701,'Policy Characteristics'!$C:$C,0))),"",INDEX('Policy Characteristics'!B:B,MATCH($C701,'Policy Characteristics'!$C:$C,0)))</f>
        <v>Industry Energy Efficiency Standards</v>
      </c>
      <c r="C701" s="344" t="str">
        <f t="shared" si="37"/>
        <v>Percentage Improvement in Eqpt Efficiency Standards above BAU</v>
      </c>
      <c r="D701" s="9" t="s">
        <v>3190</v>
      </c>
      <c r="E701" s="53" t="s">
        <v>2799</v>
      </c>
      <c r="F701" s="188" t="s">
        <v>2857</v>
      </c>
      <c r="G701" s="53" t="s">
        <v>2803</v>
      </c>
      <c r="H701" s="54">
        <v>975</v>
      </c>
      <c r="I701" s="53" t="s">
        <v>45</v>
      </c>
      <c r="J701" s="342" t="str">
        <f>IF(ISBLANK(INDEX('Policy Characteristics'!D:D,MATCH($C701,'Policy Characteristics'!$C:$C,0))),"",INDEX('Policy Characteristics'!D:D,MATCH($C701,'Policy Characteristics'!$C:$C,0)))</f>
        <v>Industry Energy Efficiency Standards</v>
      </c>
      <c r="K701" s="340" t="str">
        <f>IF(ISBLANK(INDEX('Policy Characteristics'!E:E,MATCH($C701,'Policy Characteristics'!$C:$C,0))),"",INDEX('Policy Characteristics'!E:E,MATCH($C701,'Policy Characteristics'!$C:$C,0)))</f>
        <v>indst efficiency standards</v>
      </c>
      <c r="L701" s="362">
        <f>IF(ISBLANK(INDEX('Policy Characteristics'!F:F,MATCH($C701,'Policy Characteristics'!$C:$C,0))),"",INDEX('Policy Characteristics'!F:F,MATCH($C701,'Policy Characteristics'!$C:$C,0)))</f>
        <v>0</v>
      </c>
      <c r="M701" s="362">
        <f>IF(ISBLANK(INDEX('Policy Characteristics'!G:G,MATCH($C701,'Policy Characteristics'!$C:$C,0))),"",INDEX('Policy Characteristics'!G:G,MATCH($C701,'Policy Characteristics'!$C:$C,0)))</f>
        <v>0.25</v>
      </c>
      <c r="N701" s="362">
        <f>IF(ISBLANK(INDEX('Policy Characteristics'!H:H,MATCH($C701,'Policy Characteristics'!$C:$C,0))),"",INDEX('Policy Characteristics'!H:H,MATCH($C701,'Policy Characteristics'!$C:$C,0)))</f>
        <v>0.01</v>
      </c>
      <c r="O701" s="340" t="str">
        <f>IF(ISBLANK(INDEX('Policy Characteristics'!I:I,MATCH($C701,'Policy Characteristics'!$C:$C,0))),"",INDEX('Policy Characteristics'!I:I,MATCH($C701,'Policy Characteristics'!$C:$C,0)))</f>
        <v>% reduction in energy use</v>
      </c>
      <c r="P701" s="340" t="str">
        <f>IF(ISBLANK(INDEX('Policy Characteristics'!J:J,MATCH($C701,'Policy Characteristics'!$C:$C,0))),"",INDEX('Policy Characteristics'!J:J,MATCH($C701,'Policy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1" s="340" t="str">
        <f>IF(ISBLANK(INDEX('Policy Characteristics'!K:K,MATCH($C701,'Policy Characteristics'!$C:$C,0))),"",INDEX('Policy Characteristics'!K:K,MATCH($C701,'Policy Characteristics'!$C:$C,0)))</f>
        <v>industry-ag-main.html#eff-stds</v>
      </c>
      <c r="R701" s="340" t="str">
        <f>IF(ISBLANK(INDEX('Policy Characteristics'!L:L,MATCH($C701,'Policy Characteristics'!$C:$C,0))),"",INDEX('Policy Characteristics'!L:L,MATCH($C701,'Policy Characteristics'!$C:$C,0)))</f>
        <v>industry-energy-efficiency-standards.html</v>
      </c>
    </row>
    <row r="702" spans="1:18" s="5" customFormat="1" ht="30" x14ac:dyDescent="0.25">
      <c r="A702" s="340" t="str">
        <f>IF(ISBLANK(INDEX('Policy Characteristics'!A:A,MATCH($C702,'Policy Characteristics'!$C:$C,0))),"",INDEX('Policy Characteristics'!A:A,MATCH($C702,'Policy Characteristics'!$C:$C,0)))</f>
        <v>Industry</v>
      </c>
      <c r="B702" s="340" t="str">
        <f>IF(ISBLANK(INDEX('Policy Characteristics'!B:B,MATCH($C702,'Policy Characteristics'!$C:$C,0))),"",INDEX('Policy Characteristics'!B:B,MATCH($C702,'Policy Characteristics'!$C:$C,0)))</f>
        <v>Industry Energy Efficiency Standards</v>
      </c>
      <c r="C702" s="344" t="str">
        <f t="shared" si="37"/>
        <v>Percentage Improvement in Eqpt Efficiency Standards above BAU</v>
      </c>
      <c r="D702" s="9" t="s">
        <v>3190</v>
      </c>
      <c r="E702" s="53" t="s">
        <v>2800</v>
      </c>
      <c r="F702" s="188" t="s">
        <v>2857</v>
      </c>
      <c r="G702" s="53" t="s">
        <v>2804</v>
      </c>
      <c r="H702" s="54">
        <v>976</v>
      </c>
      <c r="I702" s="53" t="s">
        <v>46</v>
      </c>
      <c r="J702" s="342" t="str">
        <f>IF(ISBLANK(INDEX('Policy Characteristics'!D:D,MATCH($C702,'Policy Characteristics'!$C:$C,0))),"",INDEX('Policy Characteristics'!D:D,MATCH($C702,'Policy Characteristics'!$C:$C,0)))</f>
        <v>Industry Energy Efficiency Standards</v>
      </c>
      <c r="K702" s="340" t="str">
        <f>IF(ISBLANK(INDEX('Policy Characteristics'!E:E,MATCH($C702,'Policy Characteristics'!$C:$C,0))),"",INDEX('Policy Characteristics'!E:E,MATCH($C702,'Policy Characteristics'!$C:$C,0)))</f>
        <v>indst efficiency standards</v>
      </c>
      <c r="L702" s="362">
        <f>IF(ISBLANK(INDEX('Policy Characteristics'!F:F,MATCH($C702,'Policy Characteristics'!$C:$C,0))),"",INDEX('Policy Characteristics'!F:F,MATCH($C702,'Policy Characteristics'!$C:$C,0)))</f>
        <v>0</v>
      </c>
      <c r="M702" s="362">
        <f>IF(ISBLANK(INDEX('Policy Characteristics'!G:G,MATCH($C702,'Policy Characteristics'!$C:$C,0))),"",INDEX('Policy Characteristics'!G:G,MATCH($C702,'Policy Characteristics'!$C:$C,0)))</f>
        <v>0.25</v>
      </c>
      <c r="N702" s="362">
        <f>IF(ISBLANK(INDEX('Policy Characteristics'!H:H,MATCH($C702,'Policy Characteristics'!$C:$C,0))),"",INDEX('Policy Characteristics'!H:H,MATCH($C702,'Policy Characteristics'!$C:$C,0)))</f>
        <v>0.01</v>
      </c>
      <c r="O702" s="340" t="str">
        <f>IF(ISBLANK(INDEX('Policy Characteristics'!I:I,MATCH($C702,'Policy Characteristics'!$C:$C,0))),"",INDEX('Policy Characteristics'!I:I,MATCH($C702,'Policy Characteristics'!$C:$C,0)))</f>
        <v>% reduction in energy use</v>
      </c>
      <c r="P702" s="340" t="str">
        <f>IF(ISBLANK(INDEX('Policy Characteristics'!J:J,MATCH($C702,'Policy Characteristics'!$C:$C,0))),"",INDEX('Policy Characteristics'!J:J,MATCH($C702,'Policy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2" s="340" t="str">
        <f>IF(ISBLANK(INDEX('Policy Characteristics'!K:K,MATCH($C702,'Policy Characteristics'!$C:$C,0))),"",INDEX('Policy Characteristics'!K:K,MATCH($C702,'Policy Characteristics'!$C:$C,0)))</f>
        <v>industry-ag-main.html#eff-stds</v>
      </c>
      <c r="R702" s="340" t="str">
        <f>IF(ISBLANK(INDEX('Policy Characteristics'!L:L,MATCH($C702,'Policy Characteristics'!$C:$C,0))),"",INDEX('Policy Characteristics'!L:L,MATCH($C702,'Policy Characteristics'!$C:$C,0)))</f>
        <v>industry-energy-efficiency-standards.html</v>
      </c>
    </row>
    <row r="703" spans="1:18" s="5" customFormat="1" x14ac:dyDescent="0.25">
      <c r="A703" s="340" t="str">
        <f>IF(ISBLANK(INDEX('Policy Characteristics'!A:A,MATCH($C703,'Policy Characteristics'!$C:$C,0))),"",INDEX('Policy Characteristics'!A:A,MATCH($C703,'Policy Characteristics'!$C:$C,0)))</f>
        <v>Industry</v>
      </c>
      <c r="B703" s="340" t="str">
        <f>IF(ISBLANK(INDEX('Policy Characteristics'!B:B,MATCH($C703,'Policy Characteristics'!$C:$C,0))),"",INDEX('Policy Characteristics'!B:B,MATCH($C703,'Policy Characteristics'!$C:$C,0)))</f>
        <v>Industry Energy Efficiency Standards</v>
      </c>
      <c r="C703" s="344" t="str">
        <f t="shared" si="37"/>
        <v>Percentage Improvement in Eqpt Efficiency Standards above BAU</v>
      </c>
      <c r="D703" s="9" t="s">
        <v>3190</v>
      </c>
      <c r="E703" s="53" t="s">
        <v>2797</v>
      </c>
      <c r="F703" s="188" t="s">
        <v>2857</v>
      </c>
      <c r="G703" s="53" t="s">
        <v>2802</v>
      </c>
      <c r="H703" s="54">
        <v>977</v>
      </c>
      <c r="I703" s="53" t="s">
        <v>46</v>
      </c>
      <c r="J703" s="342" t="str">
        <f>IF(ISBLANK(INDEX('Policy Characteristics'!D:D,MATCH($C703,'Policy Characteristics'!$C:$C,0))),"",INDEX('Policy Characteristics'!D:D,MATCH($C703,'Policy Characteristics'!$C:$C,0)))</f>
        <v>Industry Energy Efficiency Standards</v>
      </c>
      <c r="K703" s="340" t="str">
        <f>IF(ISBLANK(INDEX('Policy Characteristics'!E:E,MATCH($C703,'Policy Characteristics'!$C:$C,0))),"",INDEX('Policy Characteristics'!E:E,MATCH($C703,'Policy Characteristics'!$C:$C,0)))</f>
        <v>indst efficiency standards</v>
      </c>
      <c r="L703" s="362">
        <f>IF(ISBLANK(INDEX('Policy Characteristics'!F:F,MATCH($C703,'Policy Characteristics'!$C:$C,0))),"",INDEX('Policy Characteristics'!F:F,MATCH($C703,'Policy Characteristics'!$C:$C,0)))</f>
        <v>0</v>
      </c>
      <c r="M703" s="362">
        <f>IF(ISBLANK(INDEX('Policy Characteristics'!G:G,MATCH($C703,'Policy Characteristics'!$C:$C,0))),"",INDEX('Policy Characteristics'!G:G,MATCH($C703,'Policy Characteristics'!$C:$C,0)))</f>
        <v>0.25</v>
      </c>
      <c r="N703" s="362">
        <f>IF(ISBLANK(INDEX('Policy Characteristics'!H:H,MATCH($C703,'Policy Characteristics'!$C:$C,0))),"",INDEX('Policy Characteristics'!H:H,MATCH($C703,'Policy Characteristics'!$C:$C,0)))</f>
        <v>0.01</v>
      </c>
      <c r="O703" s="340" t="str">
        <f>IF(ISBLANK(INDEX('Policy Characteristics'!I:I,MATCH($C703,'Policy Characteristics'!$C:$C,0))),"",INDEX('Policy Characteristics'!I:I,MATCH($C703,'Policy Characteristics'!$C:$C,0)))</f>
        <v>% reduction in energy use</v>
      </c>
      <c r="P703" s="340" t="str">
        <f>IF(ISBLANK(INDEX('Policy Characteristics'!J:J,MATCH($C703,'Policy Characteristics'!$C:$C,0))),"",INDEX('Policy Characteristics'!J:J,MATCH($C703,'Policy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3" s="340" t="str">
        <f>IF(ISBLANK(INDEX('Policy Characteristics'!K:K,MATCH($C703,'Policy Characteristics'!$C:$C,0))),"",INDEX('Policy Characteristics'!K:K,MATCH($C703,'Policy Characteristics'!$C:$C,0)))</f>
        <v>industry-ag-main.html#eff-stds</v>
      </c>
      <c r="R703" s="340" t="str">
        <f>IF(ISBLANK(INDEX('Policy Characteristics'!L:L,MATCH($C703,'Policy Characteristics'!$C:$C,0))),"",INDEX('Policy Characteristics'!L:L,MATCH($C703,'Policy Characteristics'!$C:$C,0)))</f>
        <v>industry-energy-efficiency-standards.html</v>
      </c>
    </row>
    <row r="704" spans="1:18" s="5" customFormat="1" ht="30" x14ac:dyDescent="0.25">
      <c r="A704" s="340" t="str">
        <f>IF(ISBLANK(INDEX('Policy Characteristics'!A:A,MATCH($C704,'Policy Characteristics'!$C:$C,0))),"",INDEX('Policy Characteristics'!A:A,MATCH($C704,'Policy Characteristics'!$C:$C,0)))</f>
        <v>Industry</v>
      </c>
      <c r="B704" s="340" t="str">
        <f>IF(ISBLANK(INDEX('Policy Characteristics'!B:B,MATCH($C704,'Policy Characteristics'!$C:$C,0))),"",INDEX('Policy Characteristics'!B:B,MATCH($C704,'Policy Characteristics'!$C:$C,0)))</f>
        <v>Industry Energy Efficiency Standards</v>
      </c>
      <c r="C704" s="344" t="str">
        <f t="shared" si="37"/>
        <v>Percentage Improvement in Eqpt Efficiency Standards above BAU</v>
      </c>
      <c r="D704" s="9" t="s">
        <v>3191</v>
      </c>
      <c r="E704" s="53" t="s">
        <v>2444</v>
      </c>
      <c r="F704" s="188" t="s">
        <v>3155</v>
      </c>
      <c r="G704" s="53" t="s">
        <v>2450</v>
      </c>
      <c r="H704" s="54">
        <v>978</v>
      </c>
      <c r="I704" s="53" t="s">
        <v>45</v>
      </c>
      <c r="J704" s="342" t="str">
        <f>IF(ISBLANK(INDEX('Policy Characteristics'!D:D,MATCH($C704,'Policy Characteristics'!$C:$C,0))),"",INDEX('Policy Characteristics'!D:D,MATCH($C704,'Policy Characteristics'!$C:$C,0)))</f>
        <v>Industry Energy Efficiency Standards</v>
      </c>
      <c r="K704" s="340" t="str">
        <f>IF(ISBLANK(INDEX('Policy Characteristics'!E:E,MATCH($C704,'Policy Characteristics'!$C:$C,0))),"",INDEX('Policy Characteristics'!E:E,MATCH($C704,'Policy Characteristics'!$C:$C,0)))</f>
        <v>indst efficiency standards</v>
      </c>
      <c r="L704" s="362">
        <f>IF(ISBLANK(INDEX('Policy Characteristics'!F:F,MATCH($C704,'Policy Characteristics'!$C:$C,0))),"",INDEX('Policy Characteristics'!F:F,MATCH($C704,'Policy Characteristics'!$C:$C,0)))</f>
        <v>0</v>
      </c>
      <c r="M704" s="362">
        <f>IF(ISBLANK(INDEX('Policy Characteristics'!G:G,MATCH($C704,'Policy Characteristics'!$C:$C,0))),"",INDEX('Policy Characteristics'!G:G,MATCH($C704,'Policy Characteristics'!$C:$C,0)))</f>
        <v>0.25</v>
      </c>
      <c r="N704" s="362">
        <f>IF(ISBLANK(INDEX('Policy Characteristics'!H:H,MATCH($C704,'Policy Characteristics'!$C:$C,0))),"",INDEX('Policy Characteristics'!H:H,MATCH($C704,'Policy Characteristics'!$C:$C,0)))</f>
        <v>0.01</v>
      </c>
      <c r="O704" s="340" t="str">
        <f>IF(ISBLANK(INDEX('Policy Characteristics'!I:I,MATCH($C704,'Policy Characteristics'!$C:$C,0))),"",INDEX('Policy Characteristics'!I:I,MATCH($C704,'Policy Characteristics'!$C:$C,0)))</f>
        <v>% reduction in energy use</v>
      </c>
      <c r="P704" s="340" t="str">
        <f>IF(ISBLANK(INDEX('Policy Characteristics'!J:J,MATCH($C704,'Policy Characteristics'!$C:$C,0))),"",INDEX('Policy Characteristics'!J:J,MATCH($C704,'Policy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4" s="340" t="str">
        <f>IF(ISBLANK(INDEX('Policy Characteristics'!K:K,MATCH($C704,'Policy Characteristics'!$C:$C,0))),"",INDEX('Policy Characteristics'!K:K,MATCH($C704,'Policy Characteristics'!$C:$C,0)))</f>
        <v>industry-ag-main.html#eff-stds</v>
      </c>
      <c r="R704" s="340" t="str">
        <f>IF(ISBLANK(INDEX('Policy Characteristics'!L:L,MATCH($C704,'Policy Characteristics'!$C:$C,0))),"",INDEX('Policy Characteristics'!L:L,MATCH($C704,'Policy Characteristics'!$C:$C,0)))</f>
        <v>industry-energy-efficiency-standards.html</v>
      </c>
    </row>
    <row r="705" spans="1:18" s="5" customFormat="1" ht="30" x14ac:dyDescent="0.25">
      <c r="A705" s="340" t="str">
        <f>IF(ISBLANK(INDEX('Policy Characteristics'!A:A,MATCH($C705,'Policy Characteristics'!$C:$C,0))),"",INDEX('Policy Characteristics'!A:A,MATCH($C705,'Policy Characteristics'!$C:$C,0)))</f>
        <v>Industry</v>
      </c>
      <c r="B705" s="340" t="str">
        <f>IF(ISBLANK(INDEX('Policy Characteristics'!B:B,MATCH($C705,'Policy Characteristics'!$C:$C,0))),"",INDEX('Policy Characteristics'!B:B,MATCH($C705,'Policy Characteristics'!$C:$C,0)))</f>
        <v>Industry Energy Efficiency Standards</v>
      </c>
      <c r="C705" s="344" t="str">
        <f t="shared" si="37"/>
        <v>Percentage Improvement in Eqpt Efficiency Standards above BAU</v>
      </c>
      <c r="D705" s="9" t="s">
        <v>3191</v>
      </c>
      <c r="E705" s="53" t="s">
        <v>2445</v>
      </c>
      <c r="F705" s="188" t="s">
        <v>3155</v>
      </c>
      <c r="G705" s="53" t="s">
        <v>2453</v>
      </c>
      <c r="H705" s="54">
        <v>979</v>
      </c>
      <c r="I705" s="53" t="s">
        <v>46</v>
      </c>
      <c r="J705" s="342" t="str">
        <f>IF(ISBLANK(INDEX('Policy Characteristics'!D:D,MATCH($C705,'Policy Characteristics'!$C:$C,0))),"",INDEX('Policy Characteristics'!D:D,MATCH($C705,'Policy Characteristics'!$C:$C,0)))</f>
        <v>Industry Energy Efficiency Standards</v>
      </c>
      <c r="K705" s="340" t="str">
        <f>IF(ISBLANK(INDEX('Policy Characteristics'!E:E,MATCH($C705,'Policy Characteristics'!$C:$C,0))),"",INDEX('Policy Characteristics'!E:E,MATCH($C705,'Policy Characteristics'!$C:$C,0)))</f>
        <v>indst efficiency standards</v>
      </c>
      <c r="L705" s="362">
        <f>IF(ISBLANK(INDEX('Policy Characteristics'!F:F,MATCH($C705,'Policy Characteristics'!$C:$C,0))),"",INDEX('Policy Characteristics'!F:F,MATCH($C705,'Policy Characteristics'!$C:$C,0)))</f>
        <v>0</v>
      </c>
      <c r="M705" s="362">
        <f>IF(ISBLANK(INDEX('Policy Characteristics'!G:G,MATCH($C705,'Policy Characteristics'!$C:$C,0))),"",INDEX('Policy Characteristics'!G:G,MATCH($C705,'Policy Characteristics'!$C:$C,0)))</f>
        <v>0.25</v>
      </c>
      <c r="N705" s="362">
        <f>IF(ISBLANK(INDEX('Policy Characteristics'!H:H,MATCH($C705,'Policy Characteristics'!$C:$C,0))),"",INDEX('Policy Characteristics'!H:H,MATCH($C705,'Policy Characteristics'!$C:$C,0)))</f>
        <v>0.01</v>
      </c>
      <c r="O705" s="340" t="str">
        <f>IF(ISBLANK(INDEX('Policy Characteristics'!I:I,MATCH($C705,'Policy Characteristics'!$C:$C,0))),"",INDEX('Policy Characteristics'!I:I,MATCH($C705,'Policy Characteristics'!$C:$C,0)))</f>
        <v>% reduction in energy use</v>
      </c>
      <c r="P705" s="340" t="str">
        <f>IF(ISBLANK(INDEX('Policy Characteristics'!J:J,MATCH($C705,'Policy Characteristics'!$C:$C,0))),"",INDEX('Policy Characteristics'!J:J,MATCH($C705,'Policy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5" s="340" t="str">
        <f>IF(ISBLANK(INDEX('Policy Characteristics'!K:K,MATCH($C705,'Policy Characteristics'!$C:$C,0))),"",INDEX('Policy Characteristics'!K:K,MATCH($C705,'Policy Characteristics'!$C:$C,0)))</f>
        <v>industry-ag-main.html#eff-stds</v>
      </c>
      <c r="R705" s="340" t="str">
        <f>IF(ISBLANK(INDEX('Policy Characteristics'!L:L,MATCH($C705,'Policy Characteristics'!$C:$C,0))),"",INDEX('Policy Characteristics'!L:L,MATCH($C705,'Policy Characteristics'!$C:$C,0)))</f>
        <v>industry-energy-efficiency-standards.html</v>
      </c>
    </row>
    <row r="706" spans="1:18" s="5" customFormat="1" ht="30" x14ac:dyDescent="0.25">
      <c r="A706" s="340" t="str">
        <f>IF(ISBLANK(INDEX('Policy Characteristics'!A:A,MATCH($C706,'Policy Characteristics'!$C:$C,0))),"",INDEX('Policy Characteristics'!A:A,MATCH($C706,'Policy Characteristics'!$C:$C,0)))</f>
        <v>Industry</v>
      </c>
      <c r="B706" s="340" t="str">
        <f>IF(ISBLANK(INDEX('Policy Characteristics'!B:B,MATCH($C706,'Policy Characteristics'!$C:$C,0))),"",INDEX('Policy Characteristics'!B:B,MATCH($C706,'Policy Characteristics'!$C:$C,0)))</f>
        <v>Industry Energy Efficiency Standards</v>
      </c>
      <c r="C706" s="344" t="str">
        <f t="shared" si="37"/>
        <v>Percentage Improvement in Eqpt Efficiency Standards above BAU</v>
      </c>
      <c r="D706" s="9" t="s">
        <v>3191</v>
      </c>
      <c r="E706" s="53" t="s">
        <v>2446</v>
      </c>
      <c r="F706" s="188" t="s">
        <v>3155</v>
      </c>
      <c r="G706" s="53" t="s">
        <v>2454</v>
      </c>
      <c r="H706" s="54">
        <v>980</v>
      </c>
      <c r="I706" s="53" t="s">
        <v>45</v>
      </c>
      <c r="J706" s="342" t="str">
        <f>IF(ISBLANK(INDEX('Policy Characteristics'!D:D,MATCH($C706,'Policy Characteristics'!$C:$C,0))),"",INDEX('Policy Characteristics'!D:D,MATCH($C706,'Policy Characteristics'!$C:$C,0)))</f>
        <v>Industry Energy Efficiency Standards</v>
      </c>
      <c r="K706" s="340" t="str">
        <f>IF(ISBLANK(INDEX('Policy Characteristics'!E:E,MATCH($C706,'Policy Characteristics'!$C:$C,0))),"",INDEX('Policy Characteristics'!E:E,MATCH($C706,'Policy Characteristics'!$C:$C,0)))</f>
        <v>indst efficiency standards</v>
      </c>
      <c r="L706" s="362">
        <f>IF(ISBLANK(INDEX('Policy Characteristics'!F:F,MATCH($C706,'Policy Characteristics'!$C:$C,0))),"",INDEX('Policy Characteristics'!F:F,MATCH($C706,'Policy Characteristics'!$C:$C,0)))</f>
        <v>0</v>
      </c>
      <c r="M706" s="362">
        <f>IF(ISBLANK(INDEX('Policy Characteristics'!G:G,MATCH($C706,'Policy Characteristics'!$C:$C,0))),"",INDEX('Policy Characteristics'!G:G,MATCH($C706,'Policy Characteristics'!$C:$C,0)))</f>
        <v>0.25</v>
      </c>
      <c r="N706" s="362">
        <f>IF(ISBLANK(INDEX('Policy Characteristics'!H:H,MATCH($C706,'Policy Characteristics'!$C:$C,0))),"",INDEX('Policy Characteristics'!H:H,MATCH($C706,'Policy Characteristics'!$C:$C,0)))</f>
        <v>0.01</v>
      </c>
      <c r="O706" s="340" t="str">
        <f>IF(ISBLANK(INDEX('Policy Characteristics'!I:I,MATCH($C706,'Policy Characteristics'!$C:$C,0))),"",INDEX('Policy Characteristics'!I:I,MATCH($C706,'Policy Characteristics'!$C:$C,0)))</f>
        <v>% reduction in energy use</v>
      </c>
      <c r="P706" s="340" t="str">
        <f>IF(ISBLANK(INDEX('Policy Characteristics'!J:J,MATCH($C706,'Policy Characteristics'!$C:$C,0))),"",INDEX('Policy Characteristics'!J:J,MATCH($C706,'Policy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6" s="340" t="str">
        <f>IF(ISBLANK(INDEX('Policy Characteristics'!K:K,MATCH($C706,'Policy Characteristics'!$C:$C,0))),"",INDEX('Policy Characteristics'!K:K,MATCH($C706,'Policy Characteristics'!$C:$C,0)))</f>
        <v>industry-ag-main.html#eff-stds</v>
      </c>
      <c r="R706" s="340" t="str">
        <f>IF(ISBLANK(INDEX('Policy Characteristics'!L:L,MATCH($C706,'Policy Characteristics'!$C:$C,0))),"",INDEX('Policy Characteristics'!L:L,MATCH($C706,'Policy Characteristics'!$C:$C,0)))</f>
        <v>industry-energy-efficiency-standards.html</v>
      </c>
    </row>
    <row r="707" spans="1:18" s="5" customFormat="1" ht="30" x14ac:dyDescent="0.25">
      <c r="A707" s="340" t="str">
        <f>IF(ISBLANK(INDEX('Policy Characteristics'!A:A,MATCH($C707,'Policy Characteristics'!$C:$C,0))),"",INDEX('Policy Characteristics'!A:A,MATCH($C707,'Policy Characteristics'!$C:$C,0)))</f>
        <v>Industry</v>
      </c>
      <c r="B707" s="340" t="str">
        <f>IF(ISBLANK(INDEX('Policy Characteristics'!B:B,MATCH($C707,'Policy Characteristics'!$C:$C,0))),"",INDEX('Policy Characteristics'!B:B,MATCH($C707,'Policy Characteristics'!$C:$C,0)))</f>
        <v>Industry Energy Efficiency Standards</v>
      </c>
      <c r="C707" s="344" t="str">
        <f t="shared" si="37"/>
        <v>Percentage Improvement in Eqpt Efficiency Standards above BAU</v>
      </c>
      <c r="D707" s="9" t="s">
        <v>3191</v>
      </c>
      <c r="E707" s="53" t="s">
        <v>2447</v>
      </c>
      <c r="F707" s="188" t="s">
        <v>3155</v>
      </c>
      <c r="G707" s="53" t="s">
        <v>2451</v>
      </c>
      <c r="H707" s="54">
        <v>981</v>
      </c>
      <c r="I707" s="53" t="s">
        <v>46</v>
      </c>
      <c r="J707" s="342" t="str">
        <f>IF(ISBLANK(INDEX('Policy Characteristics'!D:D,MATCH($C707,'Policy Characteristics'!$C:$C,0))),"",INDEX('Policy Characteristics'!D:D,MATCH($C707,'Policy Characteristics'!$C:$C,0)))</f>
        <v>Industry Energy Efficiency Standards</v>
      </c>
      <c r="K707" s="340" t="str">
        <f>IF(ISBLANK(INDEX('Policy Characteristics'!E:E,MATCH($C707,'Policy Characteristics'!$C:$C,0))),"",INDEX('Policy Characteristics'!E:E,MATCH($C707,'Policy Characteristics'!$C:$C,0)))</f>
        <v>indst efficiency standards</v>
      </c>
      <c r="L707" s="362">
        <f>IF(ISBLANK(INDEX('Policy Characteristics'!F:F,MATCH($C707,'Policy Characteristics'!$C:$C,0))),"",INDEX('Policy Characteristics'!F:F,MATCH($C707,'Policy Characteristics'!$C:$C,0)))</f>
        <v>0</v>
      </c>
      <c r="M707" s="362">
        <f>IF(ISBLANK(INDEX('Policy Characteristics'!G:G,MATCH($C707,'Policy Characteristics'!$C:$C,0))),"",INDEX('Policy Characteristics'!G:G,MATCH($C707,'Policy Characteristics'!$C:$C,0)))</f>
        <v>0.25</v>
      </c>
      <c r="N707" s="362">
        <f>IF(ISBLANK(INDEX('Policy Characteristics'!H:H,MATCH($C707,'Policy Characteristics'!$C:$C,0))),"",INDEX('Policy Characteristics'!H:H,MATCH($C707,'Policy Characteristics'!$C:$C,0)))</f>
        <v>0.01</v>
      </c>
      <c r="O707" s="340" t="str">
        <f>IF(ISBLANK(INDEX('Policy Characteristics'!I:I,MATCH($C707,'Policy Characteristics'!$C:$C,0))),"",INDEX('Policy Characteristics'!I:I,MATCH($C707,'Policy Characteristics'!$C:$C,0)))</f>
        <v>% reduction in energy use</v>
      </c>
      <c r="P707" s="340" t="str">
        <f>IF(ISBLANK(INDEX('Policy Characteristics'!J:J,MATCH($C707,'Policy Characteristics'!$C:$C,0))),"",INDEX('Policy Characteristics'!J:J,MATCH($C707,'Policy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7" s="340" t="str">
        <f>IF(ISBLANK(INDEX('Policy Characteristics'!K:K,MATCH($C707,'Policy Characteristics'!$C:$C,0))),"",INDEX('Policy Characteristics'!K:K,MATCH($C707,'Policy Characteristics'!$C:$C,0)))</f>
        <v>industry-ag-main.html#eff-stds</v>
      </c>
      <c r="R707" s="340" t="str">
        <f>IF(ISBLANK(INDEX('Policy Characteristics'!L:L,MATCH($C707,'Policy Characteristics'!$C:$C,0))),"",INDEX('Policy Characteristics'!L:L,MATCH($C707,'Policy Characteristics'!$C:$C,0)))</f>
        <v>industry-energy-efficiency-standards.html</v>
      </c>
    </row>
    <row r="708" spans="1:18" s="5" customFormat="1" ht="30" x14ac:dyDescent="0.25">
      <c r="A708" s="340" t="str">
        <f>IF(ISBLANK(INDEX('Policy Characteristics'!A:A,MATCH($C708,'Policy Characteristics'!$C:$C,0))),"",INDEX('Policy Characteristics'!A:A,MATCH($C708,'Policy Characteristics'!$C:$C,0)))</f>
        <v>Industry</v>
      </c>
      <c r="B708" s="340" t="str">
        <f>IF(ISBLANK(INDEX('Policy Characteristics'!B:B,MATCH($C708,'Policy Characteristics'!$C:$C,0))),"",INDEX('Policy Characteristics'!B:B,MATCH($C708,'Policy Characteristics'!$C:$C,0)))</f>
        <v>Industry Energy Efficiency Standards</v>
      </c>
      <c r="C708" s="344" t="str">
        <f t="shared" si="37"/>
        <v>Percentage Improvement in Eqpt Efficiency Standards above BAU</v>
      </c>
      <c r="D708" s="9" t="s">
        <v>3191</v>
      </c>
      <c r="E708" s="53" t="s">
        <v>2448</v>
      </c>
      <c r="F708" s="188" t="s">
        <v>3155</v>
      </c>
      <c r="G708" s="53" t="s">
        <v>2452</v>
      </c>
      <c r="H708" s="54">
        <v>982</v>
      </c>
      <c r="I708" s="53" t="s">
        <v>45</v>
      </c>
      <c r="J708" s="342" t="str">
        <f>IF(ISBLANK(INDEX('Policy Characteristics'!D:D,MATCH($C708,'Policy Characteristics'!$C:$C,0))),"",INDEX('Policy Characteristics'!D:D,MATCH($C708,'Policy Characteristics'!$C:$C,0)))</f>
        <v>Industry Energy Efficiency Standards</v>
      </c>
      <c r="K708" s="340" t="str">
        <f>IF(ISBLANK(INDEX('Policy Characteristics'!E:E,MATCH($C708,'Policy Characteristics'!$C:$C,0))),"",INDEX('Policy Characteristics'!E:E,MATCH($C708,'Policy Characteristics'!$C:$C,0)))</f>
        <v>indst efficiency standards</v>
      </c>
      <c r="L708" s="362">
        <f>IF(ISBLANK(INDEX('Policy Characteristics'!F:F,MATCH($C708,'Policy Characteristics'!$C:$C,0))),"",INDEX('Policy Characteristics'!F:F,MATCH($C708,'Policy Characteristics'!$C:$C,0)))</f>
        <v>0</v>
      </c>
      <c r="M708" s="362">
        <f>IF(ISBLANK(INDEX('Policy Characteristics'!G:G,MATCH($C708,'Policy Characteristics'!$C:$C,0))),"",INDEX('Policy Characteristics'!G:G,MATCH($C708,'Policy Characteristics'!$C:$C,0)))</f>
        <v>0.25</v>
      </c>
      <c r="N708" s="362">
        <f>IF(ISBLANK(INDEX('Policy Characteristics'!H:H,MATCH($C708,'Policy Characteristics'!$C:$C,0))),"",INDEX('Policy Characteristics'!H:H,MATCH($C708,'Policy Characteristics'!$C:$C,0)))</f>
        <v>0.01</v>
      </c>
      <c r="O708" s="340" t="str">
        <f>IF(ISBLANK(INDEX('Policy Characteristics'!I:I,MATCH($C708,'Policy Characteristics'!$C:$C,0))),"",INDEX('Policy Characteristics'!I:I,MATCH($C708,'Policy Characteristics'!$C:$C,0)))</f>
        <v>% reduction in energy use</v>
      </c>
      <c r="P708" s="340" t="str">
        <f>IF(ISBLANK(INDEX('Policy Characteristics'!J:J,MATCH($C708,'Policy Characteristics'!$C:$C,0))),"",INDEX('Policy Characteristics'!J:J,MATCH($C708,'Policy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8" s="340" t="str">
        <f>IF(ISBLANK(INDEX('Policy Characteristics'!K:K,MATCH($C708,'Policy Characteristics'!$C:$C,0))),"",INDEX('Policy Characteristics'!K:K,MATCH($C708,'Policy Characteristics'!$C:$C,0)))</f>
        <v>industry-ag-main.html#eff-stds</v>
      </c>
      <c r="R708" s="340" t="str">
        <f>IF(ISBLANK(INDEX('Policy Characteristics'!L:L,MATCH($C708,'Policy Characteristics'!$C:$C,0))),"",INDEX('Policy Characteristics'!L:L,MATCH($C708,'Policy Characteristics'!$C:$C,0)))</f>
        <v>industry-energy-efficiency-standards.html</v>
      </c>
    </row>
    <row r="709" spans="1:18" s="5" customFormat="1" ht="30" x14ac:dyDescent="0.25">
      <c r="A709" s="340" t="str">
        <f>IF(ISBLANK(INDEX('Policy Characteristics'!A:A,MATCH($C709,'Policy Characteristics'!$C:$C,0))),"",INDEX('Policy Characteristics'!A:A,MATCH($C709,'Policy Characteristics'!$C:$C,0)))</f>
        <v>Industry</v>
      </c>
      <c r="B709" s="340" t="str">
        <f>IF(ISBLANK(INDEX('Policy Characteristics'!B:B,MATCH($C709,'Policy Characteristics'!$C:$C,0))),"",INDEX('Policy Characteristics'!B:B,MATCH($C709,'Policy Characteristics'!$C:$C,0)))</f>
        <v>Industry Energy Efficiency Standards</v>
      </c>
      <c r="C709" s="344" t="str">
        <f t="shared" si="37"/>
        <v>Percentage Improvement in Eqpt Efficiency Standards above BAU</v>
      </c>
      <c r="D709" s="9" t="s">
        <v>3191</v>
      </c>
      <c r="E709" s="53" t="s">
        <v>2449</v>
      </c>
      <c r="F709" s="188" t="s">
        <v>3155</v>
      </c>
      <c r="G709" s="53" t="s">
        <v>2455</v>
      </c>
      <c r="H709" s="54">
        <v>983</v>
      </c>
      <c r="I709" s="53" t="s">
        <v>46</v>
      </c>
      <c r="J709" s="342" t="str">
        <f>IF(ISBLANK(INDEX('Policy Characteristics'!D:D,MATCH($C709,'Policy Characteristics'!$C:$C,0))),"",INDEX('Policy Characteristics'!D:D,MATCH($C709,'Policy Characteristics'!$C:$C,0)))</f>
        <v>Industry Energy Efficiency Standards</v>
      </c>
      <c r="K709" s="340" t="str">
        <f>IF(ISBLANK(INDEX('Policy Characteristics'!E:E,MATCH($C709,'Policy Characteristics'!$C:$C,0))),"",INDEX('Policy Characteristics'!E:E,MATCH($C709,'Policy Characteristics'!$C:$C,0)))</f>
        <v>indst efficiency standards</v>
      </c>
      <c r="L709" s="362">
        <f>IF(ISBLANK(INDEX('Policy Characteristics'!F:F,MATCH($C709,'Policy Characteristics'!$C:$C,0))),"",INDEX('Policy Characteristics'!F:F,MATCH($C709,'Policy Characteristics'!$C:$C,0)))</f>
        <v>0</v>
      </c>
      <c r="M709" s="362">
        <f>IF(ISBLANK(INDEX('Policy Characteristics'!G:G,MATCH($C709,'Policy Characteristics'!$C:$C,0))),"",INDEX('Policy Characteristics'!G:G,MATCH($C709,'Policy Characteristics'!$C:$C,0)))</f>
        <v>0.25</v>
      </c>
      <c r="N709" s="362">
        <f>IF(ISBLANK(INDEX('Policy Characteristics'!H:H,MATCH($C709,'Policy Characteristics'!$C:$C,0))),"",INDEX('Policy Characteristics'!H:H,MATCH($C709,'Policy Characteristics'!$C:$C,0)))</f>
        <v>0.01</v>
      </c>
      <c r="O709" s="340" t="str">
        <f>IF(ISBLANK(INDEX('Policy Characteristics'!I:I,MATCH($C709,'Policy Characteristics'!$C:$C,0))),"",INDEX('Policy Characteristics'!I:I,MATCH($C709,'Policy Characteristics'!$C:$C,0)))</f>
        <v>% reduction in energy use</v>
      </c>
      <c r="P709" s="340" t="str">
        <f>IF(ISBLANK(INDEX('Policy Characteristics'!J:J,MATCH($C709,'Policy Characteristics'!$C:$C,0))),"",INDEX('Policy Characteristics'!J:J,MATCH($C709,'Policy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9" s="340" t="str">
        <f>IF(ISBLANK(INDEX('Policy Characteristics'!K:K,MATCH($C709,'Policy Characteristics'!$C:$C,0))),"",INDEX('Policy Characteristics'!K:K,MATCH($C709,'Policy Characteristics'!$C:$C,0)))</f>
        <v>industry-ag-main.html#eff-stds</v>
      </c>
      <c r="R709" s="340" t="str">
        <f>IF(ISBLANK(INDEX('Policy Characteristics'!L:L,MATCH($C709,'Policy Characteristics'!$C:$C,0))),"",INDEX('Policy Characteristics'!L:L,MATCH($C709,'Policy Characteristics'!$C:$C,0)))</f>
        <v>industry-energy-efficiency-standards.html</v>
      </c>
    </row>
    <row r="710" spans="1:18" s="5" customFormat="1" ht="30" x14ac:dyDescent="0.25">
      <c r="A710" s="340" t="str">
        <f>IF(ISBLANK(INDEX('Policy Characteristics'!A:A,MATCH($C710,'Policy Characteristics'!$C:$C,0))),"",INDEX('Policy Characteristics'!A:A,MATCH($C710,'Policy Characteristics'!$C:$C,0)))</f>
        <v>Industry</v>
      </c>
      <c r="B710" s="340" t="str">
        <f>IF(ISBLANK(INDEX('Policy Characteristics'!B:B,MATCH($C710,'Policy Characteristics'!$C:$C,0))),"",INDEX('Policy Characteristics'!B:B,MATCH($C710,'Policy Characteristics'!$C:$C,0)))</f>
        <v>Industry Energy Efficiency Standards</v>
      </c>
      <c r="C710" s="344" t="str">
        <f t="shared" si="37"/>
        <v>Percentage Improvement in Eqpt Efficiency Standards above BAU</v>
      </c>
      <c r="D710" s="9" t="s">
        <v>3191</v>
      </c>
      <c r="E710" s="53" t="s">
        <v>2798</v>
      </c>
      <c r="F710" s="188" t="s">
        <v>3155</v>
      </c>
      <c r="G710" s="53" t="s">
        <v>2801</v>
      </c>
      <c r="H710" s="54">
        <v>984</v>
      </c>
      <c r="I710" s="53" t="s">
        <v>46</v>
      </c>
      <c r="J710" s="342" t="str">
        <f>IF(ISBLANK(INDEX('Policy Characteristics'!D:D,MATCH($C710,'Policy Characteristics'!$C:$C,0))),"",INDEX('Policy Characteristics'!D:D,MATCH($C710,'Policy Characteristics'!$C:$C,0)))</f>
        <v>Industry Energy Efficiency Standards</v>
      </c>
      <c r="K710" s="340" t="str">
        <f>IF(ISBLANK(INDEX('Policy Characteristics'!E:E,MATCH($C710,'Policy Characteristics'!$C:$C,0))),"",INDEX('Policy Characteristics'!E:E,MATCH($C710,'Policy Characteristics'!$C:$C,0)))</f>
        <v>indst efficiency standards</v>
      </c>
      <c r="L710" s="362">
        <f>IF(ISBLANK(INDEX('Policy Characteristics'!F:F,MATCH($C710,'Policy Characteristics'!$C:$C,0))),"",INDEX('Policy Characteristics'!F:F,MATCH($C710,'Policy Characteristics'!$C:$C,0)))</f>
        <v>0</v>
      </c>
      <c r="M710" s="362">
        <f>IF(ISBLANK(INDEX('Policy Characteristics'!G:G,MATCH($C710,'Policy Characteristics'!$C:$C,0))),"",INDEX('Policy Characteristics'!G:G,MATCH($C710,'Policy Characteristics'!$C:$C,0)))</f>
        <v>0.25</v>
      </c>
      <c r="N710" s="362">
        <f>IF(ISBLANK(INDEX('Policy Characteristics'!H:H,MATCH($C710,'Policy Characteristics'!$C:$C,0))),"",INDEX('Policy Characteristics'!H:H,MATCH($C710,'Policy Characteristics'!$C:$C,0)))</f>
        <v>0.01</v>
      </c>
      <c r="O710" s="340" t="str">
        <f>IF(ISBLANK(INDEX('Policy Characteristics'!I:I,MATCH($C710,'Policy Characteristics'!$C:$C,0))),"",INDEX('Policy Characteristics'!I:I,MATCH($C710,'Policy Characteristics'!$C:$C,0)))</f>
        <v>% reduction in energy use</v>
      </c>
      <c r="P710" s="340" t="str">
        <f>IF(ISBLANK(INDEX('Policy Characteristics'!J:J,MATCH($C710,'Policy Characteristics'!$C:$C,0))),"",INDEX('Policy Characteristics'!J:J,MATCH($C710,'Policy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0" s="340" t="str">
        <f>IF(ISBLANK(INDEX('Policy Characteristics'!K:K,MATCH($C710,'Policy Characteristics'!$C:$C,0))),"",INDEX('Policy Characteristics'!K:K,MATCH($C710,'Policy Characteristics'!$C:$C,0)))</f>
        <v>industry-ag-main.html#eff-stds</v>
      </c>
      <c r="R710" s="340" t="str">
        <f>IF(ISBLANK(INDEX('Policy Characteristics'!L:L,MATCH($C710,'Policy Characteristics'!$C:$C,0))),"",INDEX('Policy Characteristics'!L:L,MATCH($C710,'Policy Characteristics'!$C:$C,0)))</f>
        <v>industry-energy-efficiency-standards.html</v>
      </c>
    </row>
    <row r="711" spans="1:18" s="5" customFormat="1" ht="30" x14ac:dyDescent="0.25">
      <c r="A711" s="340" t="str">
        <f>IF(ISBLANK(INDEX('Policy Characteristics'!A:A,MATCH($C711,'Policy Characteristics'!$C:$C,0))),"",INDEX('Policy Characteristics'!A:A,MATCH($C711,'Policy Characteristics'!$C:$C,0)))</f>
        <v>Industry</v>
      </c>
      <c r="B711" s="340" t="str">
        <f>IF(ISBLANK(INDEX('Policy Characteristics'!B:B,MATCH($C711,'Policy Characteristics'!$C:$C,0))),"",INDEX('Policy Characteristics'!B:B,MATCH($C711,'Policy Characteristics'!$C:$C,0)))</f>
        <v>Industry Energy Efficiency Standards</v>
      </c>
      <c r="C711" s="344" t="str">
        <f t="shared" si="37"/>
        <v>Percentage Improvement in Eqpt Efficiency Standards above BAU</v>
      </c>
      <c r="D711" s="9" t="s">
        <v>3191</v>
      </c>
      <c r="E711" s="53" t="s">
        <v>2799</v>
      </c>
      <c r="F711" s="188" t="s">
        <v>3155</v>
      </c>
      <c r="G711" s="53" t="s">
        <v>2803</v>
      </c>
      <c r="H711" s="54">
        <v>985</v>
      </c>
      <c r="I711" s="53" t="s">
        <v>45</v>
      </c>
      <c r="J711" s="342" t="str">
        <f>IF(ISBLANK(INDEX('Policy Characteristics'!D:D,MATCH($C711,'Policy Characteristics'!$C:$C,0))),"",INDEX('Policy Characteristics'!D:D,MATCH($C711,'Policy Characteristics'!$C:$C,0)))</f>
        <v>Industry Energy Efficiency Standards</v>
      </c>
      <c r="K711" s="340" t="str">
        <f>IF(ISBLANK(INDEX('Policy Characteristics'!E:E,MATCH($C711,'Policy Characteristics'!$C:$C,0))),"",INDEX('Policy Characteristics'!E:E,MATCH($C711,'Policy Characteristics'!$C:$C,0)))</f>
        <v>indst efficiency standards</v>
      </c>
      <c r="L711" s="362">
        <f>IF(ISBLANK(INDEX('Policy Characteristics'!F:F,MATCH($C711,'Policy Characteristics'!$C:$C,0))),"",INDEX('Policy Characteristics'!F:F,MATCH($C711,'Policy Characteristics'!$C:$C,0)))</f>
        <v>0</v>
      </c>
      <c r="M711" s="362">
        <f>IF(ISBLANK(INDEX('Policy Characteristics'!G:G,MATCH($C711,'Policy Characteristics'!$C:$C,0))),"",INDEX('Policy Characteristics'!G:G,MATCH($C711,'Policy Characteristics'!$C:$C,0)))</f>
        <v>0.25</v>
      </c>
      <c r="N711" s="362">
        <f>IF(ISBLANK(INDEX('Policy Characteristics'!H:H,MATCH($C711,'Policy Characteristics'!$C:$C,0))),"",INDEX('Policy Characteristics'!H:H,MATCH($C711,'Policy Characteristics'!$C:$C,0)))</f>
        <v>0.01</v>
      </c>
      <c r="O711" s="340" t="str">
        <f>IF(ISBLANK(INDEX('Policy Characteristics'!I:I,MATCH($C711,'Policy Characteristics'!$C:$C,0))),"",INDEX('Policy Characteristics'!I:I,MATCH($C711,'Policy Characteristics'!$C:$C,0)))</f>
        <v>% reduction in energy use</v>
      </c>
      <c r="P711" s="340" t="str">
        <f>IF(ISBLANK(INDEX('Policy Characteristics'!J:J,MATCH($C711,'Policy Characteristics'!$C:$C,0))),"",INDEX('Policy Characteristics'!J:J,MATCH($C711,'Policy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1" s="340" t="str">
        <f>IF(ISBLANK(INDEX('Policy Characteristics'!K:K,MATCH($C711,'Policy Characteristics'!$C:$C,0))),"",INDEX('Policy Characteristics'!K:K,MATCH($C711,'Policy Characteristics'!$C:$C,0)))</f>
        <v>industry-ag-main.html#eff-stds</v>
      </c>
      <c r="R711" s="340" t="str">
        <f>IF(ISBLANK(INDEX('Policy Characteristics'!L:L,MATCH($C711,'Policy Characteristics'!$C:$C,0))),"",INDEX('Policy Characteristics'!L:L,MATCH($C711,'Policy Characteristics'!$C:$C,0)))</f>
        <v>industry-energy-efficiency-standards.html</v>
      </c>
    </row>
    <row r="712" spans="1:18" s="5" customFormat="1" ht="30" x14ac:dyDescent="0.25">
      <c r="A712" s="340" t="str">
        <f>IF(ISBLANK(INDEX('Policy Characteristics'!A:A,MATCH($C712,'Policy Characteristics'!$C:$C,0))),"",INDEX('Policy Characteristics'!A:A,MATCH($C712,'Policy Characteristics'!$C:$C,0)))</f>
        <v>Industry</v>
      </c>
      <c r="B712" s="340" t="str">
        <f>IF(ISBLANK(INDEX('Policy Characteristics'!B:B,MATCH($C712,'Policy Characteristics'!$C:$C,0))),"",INDEX('Policy Characteristics'!B:B,MATCH($C712,'Policy Characteristics'!$C:$C,0)))</f>
        <v>Industry Energy Efficiency Standards</v>
      </c>
      <c r="C712" s="344" t="str">
        <f t="shared" si="37"/>
        <v>Percentage Improvement in Eqpt Efficiency Standards above BAU</v>
      </c>
      <c r="D712" s="9" t="s">
        <v>3191</v>
      </c>
      <c r="E712" s="53" t="s">
        <v>2800</v>
      </c>
      <c r="F712" s="188" t="s">
        <v>3155</v>
      </c>
      <c r="G712" s="53" t="s">
        <v>2804</v>
      </c>
      <c r="H712" s="54">
        <v>986</v>
      </c>
      <c r="I712" s="53" t="s">
        <v>46</v>
      </c>
      <c r="J712" s="342" t="str">
        <f>IF(ISBLANK(INDEX('Policy Characteristics'!D:D,MATCH($C712,'Policy Characteristics'!$C:$C,0))),"",INDEX('Policy Characteristics'!D:D,MATCH($C712,'Policy Characteristics'!$C:$C,0)))</f>
        <v>Industry Energy Efficiency Standards</v>
      </c>
      <c r="K712" s="340" t="str">
        <f>IF(ISBLANK(INDEX('Policy Characteristics'!E:E,MATCH($C712,'Policy Characteristics'!$C:$C,0))),"",INDEX('Policy Characteristics'!E:E,MATCH($C712,'Policy Characteristics'!$C:$C,0)))</f>
        <v>indst efficiency standards</v>
      </c>
      <c r="L712" s="362">
        <f>IF(ISBLANK(INDEX('Policy Characteristics'!F:F,MATCH($C712,'Policy Characteristics'!$C:$C,0))),"",INDEX('Policy Characteristics'!F:F,MATCH($C712,'Policy Characteristics'!$C:$C,0)))</f>
        <v>0</v>
      </c>
      <c r="M712" s="362">
        <f>IF(ISBLANK(INDEX('Policy Characteristics'!G:G,MATCH($C712,'Policy Characteristics'!$C:$C,0))),"",INDEX('Policy Characteristics'!G:G,MATCH($C712,'Policy Characteristics'!$C:$C,0)))</f>
        <v>0.25</v>
      </c>
      <c r="N712" s="362">
        <f>IF(ISBLANK(INDEX('Policy Characteristics'!H:H,MATCH($C712,'Policy Characteristics'!$C:$C,0))),"",INDEX('Policy Characteristics'!H:H,MATCH($C712,'Policy Characteristics'!$C:$C,0)))</f>
        <v>0.01</v>
      </c>
      <c r="O712" s="340" t="str">
        <f>IF(ISBLANK(INDEX('Policy Characteristics'!I:I,MATCH($C712,'Policy Characteristics'!$C:$C,0))),"",INDEX('Policy Characteristics'!I:I,MATCH($C712,'Policy Characteristics'!$C:$C,0)))</f>
        <v>% reduction in energy use</v>
      </c>
      <c r="P712" s="340" t="str">
        <f>IF(ISBLANK(INDEX('Policy Characteristics'!J:J,MATCH($C712,'Policy Characteristics'!$C:$C,0))),"",INDEX('Policy Characteristics'!J:J,MATCH($C712,'Policy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2" s="340" t="str">
        <f>IF(ISBLANK(INDEX('Policy Characteristics'!K:K,MATCH($C712,'Policy Characteristics'!$C:$C,0))),"",INDEX('Policy Characteristics'!K:K,MATCH($C712,'Policy Characteristics'!$C:$C,0)))</f>
        <v>industry-ag-main.html#eff-stds</v>
      </c>
      <c r="R712" s="340" t="str">
        <f>IF(ISBLANK(INDEX('Policy Characteristics'!L:L,MATCH($C712,'Policy Characteristics'!$C:$C,0))),"",INDEX('Policy Characteristics'!L:L,MATCH($C712,'Policy Characteristics'!$C:$C,0)))</f>
        <v>industry-energy-efficiency-standards.html</v>
      </c>
    </row>
    <row r="713" spans="1:18" s="5" customFormat="1" ht="30" x14ac:dyDescent="0.25">
      <c r="A713" s="340" t="str">
        <f>IF(ISBLANK(INDEX('Policy Characteristics'!A:A,MATCH($C713,'Policy Characteristics'!$C:$C,0))),"",INDEX('Policy Characteristics'!A:A,MATCH($C713,'Policy Characteristics'!$C:$C,0)))</f>
        <v>Industry</v>
      </c>
      <c r="B713" s="340" t="str">
        <f>IF(ISBLANK(INDEX('Policy Characteristics'!B:B,MATCH($C713,'Policy Characteristics'!$C:$C,0))),"",INDEX('Policy Characteristics'!B:B,MATCH($C713,'Policy Characteristics'!$C:$C,0)))</f>
        <v>Industry Energy Efficiency Standards</v>
      </c>
      <c r="C713" s="344" t="str">
        <f t="shared" si="37"/>
        <v>Percentage Improvement in Eqpt Efficiency Standards above BAU</v>
      </c>
      <c r="D713" s="9" t="s">
        <v>3191</v>
      </c>
      <c r="E713" s="53" t="s">
        <v>2797</v>
      </c>
      <c r="F713" s="188" t="s">
        <v>3155</v>
      </c>
      <c r="G713" s="53" t="s">
        <v>2802</v>
      </c>
      <c r="H713" s="54">
        <v>987</v>
      </c>
      <c r="I713" s="53" t="s">
        <v>46</v>
      </c>
      <c r="J713" s="342" t="str">
        <f>IF(ISBLANK(INDEX('Policy Characteristics'!D:D,MATCH($C713,'Policy Characteristics'!$C:$C,0))),"",INDEX('Policy Characteristics'!D:D,MATCH($C713,'Policy Characteristics'!$C:$C,0)))</f>
        <v>Industry Energy Efficiency Standards</v>
      </c>
      <c r="K713" s="340" t="str">
        <f>IF(ISBLANK(INDEX('Policy Characteristics'!E:E,MATCH($C713,'Policy Characteristics'!$C:$C,0))),"",INDEX('Policy Characteristics'!E:E,MATCH($C713,'Policy Characteristics'!$C:$C,0)))</f>
        <v>indst efficiency standards</v>
      </c>
      <c r="L713" s="362">
        <f>IF(ISBLANK(INDEX('Policy Characteristics'!F:F,MATCH($C713,'Policy Characteristics'!$C:$C,0))),"",INDEX('Policy Characteristics'!F:F,MATCH($C713,'Policy Characteristics'!$C:$C,0)))</f>
        <v>0</v>
      </c>
      <c r="M713" s="362">
        <f>IF(ISBLANK(INDEX('Policy Characteristics'!G:G,MATCH($C713,'Policy Characteristics'!$C:$C,0))),"",INDEX('Policy Characteristics'!G:G,MATCH($C713,'Policy Characteristics'!$C:$C,0)))</f>
        <v>0.25</v>
      </c>
      <c r="N713" s="362">
        <f>IF(ISBLANK(INDEX('Policy Characteristics'!H:H,MATCH($C713,'Policy Characteristics'!$C:$C,0))),"",INDEX('Policy Characteristics'!H:H,MATCH($C713,'Policy Characteristics'!$C:$C,0)))</f>
        <v>0.01</v>
      </c>
      <c r="O713" s="340" t="str">
        <f>IF(ISBLANK(INDEX('Policy Characteristics'!I:I,MATCH($C713,'Policy Characteristics'!$C:$C,0))),"",INDEX('Policy Characteristics'!I:I,MATCH($C713,'Policy Characteristics'!$C:$C,0)))</f>
        <v>% reduction in energy use</v>
      </c>
      <c r="P713" s="340" t="str">
        <f>IF(ISBLANK(INDEX('Policy Characteristics'!J:J,MATCH($C713,'Policy Characteristics'!$C:$C,0))),"",INDEX('Policy Characteristics'!J:J,MATCH($C713,'Policy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3" s="340" t="str">
        <f>IF(ISBLANK(INDEX('Policy Characteristics'!K:K,MATCH($C713,'Policy Characteristics'!$C:$C,0))),"",INDEX('Policy Characteristics'!K:K,MATCH($C713,'Policy Characteristics'!$C:$C,0)))</f>
        <v>industry-ag-main.html#eff-stds</v>
      </c>
      <c r="R713" s="340" t="str">
        <f>IF(ISBLANK(INDEX('Policy Characteristics'!L:L,MATCH($C713,'Policy Characteristics'!$C:$C,0))),"",INDEX('Policy Characteristics'!L:L,MATCH($C713,'Policy Characteristics'!$C:$C,0)))</f>
        <v>industry-energy-efficiency-standards.html</v>
      </c>
    </row>
    <row r="714" spans="1:18" s="5" customFormat="1" ht="30" x14ac:dyDescent="0.25">
      <c r="A714" s="340" t="str">
        <f>IF(ISBLANK(INDEX('Policy Characteristics'!A:A,MATCH($C714,'Policy Characteristics'!$C:$C,0))),"",INDEX('Policy Characteristics'!A:A,MATCH($C714,'Policy Characteristics'!$C:$C,0)))</f>
        <v>Industry</v>
      </c>
      <c r="B714" s="340" t="str">
        <f>IF(ISBLANK(INDEX('Policy Characteristics'!B:B,MATCH($C714,'Policy Characteristics'!$C:$C,0))),"",INDEX('Policy Characteristics'!B:B,MATCH($C714,'Policy Characteristics'!$C:$C,0)))</f>
        <v>Industry Energy Efficiency Standards</v>
      </c>
      <c r="C714" s="344" t="str">
        <f t="shared" si="37"/>
        <v>Percentage Improvement in Eqpt Efficiency Standards above BAU</v>
      </c>
      <c r="D714" s="9" t="s">
        <v>3192</v>
      </c>
      <c r="E714" s="53" t="s">
        <v>2444</v>
      </c>
      <c r="F714" s="188" t="s">
        <v>3156</v>
      </c>
      <c r="G714" s="53" t="s">
        <v>2450</v>
      </c>
      <c r="H714" s="54">
        <v>988</v>
      </c>
      <c r="I714" s="53" t="s">
        <v>45</v>
      </c>
      <c r="J714" s="342" t="str">
        <f>IF(ISBLANK(INDEX('Policy Characteristics'!D:D,MATCH($C714,'Policy Characteristics'!$C:$C,0))),"",INDEX('Policy Characteristics'!D:D,MATCH($C714,'Policy Characteristics'!$C:$C,0)))</f>
        <v>Industry Energy Efficiency Standards</v>
      </c>
      <c r="K714" s="340" t="str">
        <f>IF(ISBLANK(INDEX('Policy Characteristics'!E:E,MATCH($C714,'Policy Characteristics'!$C:$C,0))),"",INDEX('Policy Characteristics'!E:E,MATCH($C714,'Policy Characteristics'!$C:$C,0)))</f>
        <v>indst efficiency standards</v>
      </c>
      <c r="L714" s="362">
        <f>IF(ISBLANK(INDEX('Policy Characteristics'!F:F,MATCH($C714,'Policy Characteristics'!$C:$C,0))),"",INDEX('Policy Characteristics'!F:F,MATCH($C714,'Policy Characteristics'!$C:$C,0)))</f>
        <v>0</v>
      </c>
      <c r="M714" s="362">
        <f>IF(ISBLANK(INDEX('Policy Characteristics'!G:G,MATCH($C714,'Policy Characteristics'!$C:$C,0))),"",INDEX('Policy Characteristics'!G:G,MATCH($C714,'Policy Characteristics'!$C:$C,0)))</f>
        <v>0.25</v>
      </c>
      <c r="N714" s="362">
        <f>IF(ISBLANK(INDEX('Policy Characteristics'!H:H,MATCH($C714,'Policy Characteristics'!$C:$C,0))),"",INDEX('Policy Characteristics'!H:H,MATCH($C714,'Policy Characteristics'!$C:$C,0)))</f>
        <v>0.01</v>
      </c>
      <c r="O714" s="340" t="str">
        <f>IF(ISBLANK(INDEX('Policy Characteristics'!I:I,MATCH($C714,'Policy Characteristics'!$C:$C,0))),"",INDEX('Policy Characteristics'!I:I,MATCH($C714,'Policy Characteristics'!$C:$C,0)))</f>
        <v>% reduction in energy use</v>
      </c>
      <c r="P714" s="340" t="str">
        <f>IF(ISBLANK(INDEX('Policy Characteristics'!J:J,MATCH($C714,'Policy Characteristics'!$C:$C,0))),"",INDEX('Policy Characteristics'!J:J,MATCH($C714,'Policy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4" s="340" t="str">
        <f>IF(ISBLANK(INDEX('Policy Characteristics'!K:K,MATCH($C714,'Policy Characteristics'!$C:$C,0))),"",INDEX('Policy Characteristics'!K:K,MATCH($C714,'Policy Characteristics'!$C:$C,0)))</f>
        <v>industry-ag-main.html#eff-stds</v>
      </c>
      <c r="R714" s="340" t="str">
        <f>IF(ISBLANK(INDEX('Policy Characteristics'!L:L,MATCH($C714,'Policy Characteristics'!$C:$C,0))),"",INDEX('Policy Characteristics'!L:L,MATCH($C714,'Policy Characteristics'!$C:$C,0)))</f>
        <v>industry-energy-efficiency-standards.html</v>
      </c>
    </row>
    <row r="715" spans="1:18" s="5" customFormat="1" ht="30" x14ac:dyDescent="0.25">
      <c r="A715" s="340" t="str">
        <f>IF(ISBLANK(INDEX('Policy Characteristics'!A:A,MATCH($C715,'Policy Characteristics'!$C:$C,0))),"",INDEX('Policy Characteristics'!A:A,MATCH($C715,'Policy Characteristics'!$C:$C,0)))</f>
        <v>Industry</v>
      </c>
      <c r="B715" s="340" t="str">
        <f>IF(ISBLANK(INDEX('Policy Characteristics'!B:B,MATCH($C715,'Policy Characteristics'!$C:$C,0))),"",INDEX('Policy Characteristics'!B:B,MATCH($C715,'Policy Characteristics'!$C:$C,0)))</f>
        <v>Industry Energy Efficiency Standards</v>
      </c>
      <c r="C715" s="344" t="str">
        <f t="shared" si="37"/>
        <v>Percentage Improvement in Eqpt Efficiency Standards above BAU</v>
      </c>
      <c r="D715" s="9" t="s">
        <v>3192</v>
      </c>
      <c r="E715" s="53" t="s">
        <v>2445</v>
      </c>
      <c r="F715" s="188" t="s">
        <v>3156</v>
      </c>
      <c r="G715" s="53" t="s">
        <v>2453</v>
      </c>
      <c r="H715" s="54">
        <v>989</v>
      </c>
      <c r="I715" s="53" t="s">
        <v>46</v>
      </c>
      <c r="J715" s="342" t="str">
        <f>IF(ISBLANK(INDEX('Policy Characteristics'!D:D,MATCH($C715,'Policy Characteristics'!$C:$C,0))),"",INDEX('Policy Characteristics'!D:D,MATCH($C715,'Policy Characteristics'!$C:$C,0)))</f>
        <v>Industry Energy Efficiency Standards</v>
      </c>
      <c r="K715" s="340" t="str">
        <f>IF(ISBLANK(INDEX('Policy Characteristics'!E:E,MATCH($C715,'Policy Characteristics'!$C:$C,0))),"",INDEX('Policy Characteristics'!E:E,MATCH($C715,'Policy Characteristics'!$C:$C,0)))</f>
        <v>indst efficiency standards</v>
      </c>
      <c r="L715" s="362">
        <f>IF(ISBLANK(INDEX('Policy Characteristics'!F:F,MATCH($C715,'Policy Characteristics'!$C:$C,0))),"",INDEX('Policy Characteristics'!F:F,MATCH($C715,'Policy Characteristics'!$C:$C,0)))</f>
        <v>0</v>
      </c>
      <c r="M715" s="362">
        <f>IF(ISBLANK(INDEX('Policy Characteristics'!G:G,MATCH($C715,'Policy Characteristics'!$C:$C,0))),"",INDEX('Policy Characteristics'!G:G,MATCH($C715,'Policy Characteristics'!$C:$C,0)))</f>
        <v>0.25</v>
      </c>
      <c r="N715" s="362">
        <f>IF(ISBLANK(INDEX('Policy Characteristics'!H:H,MATCH($C715,'Policy Characteristics'!$C:$C,0))),"",INDEX('Policy Characteristics'!H:H,MATCH($C715,'Policy Characteristics'!$C:$C,0)))</f>
        <v>0.01</v>
      </c>
      <c r="O715" s="340" t="str">
        <f>IF(ISBLANK(INDEX('Policy Characteristics'!I:I,MATCH($C715,'Policy Characteristics'!$C:$C,0))),"",INDEX('Policy Characteristics'!I:I,MATCH($C715,'Policy Characteristics'!$C:$C,0)))</f>
        <v>% reduction in energy use</v>
      </c>
      <c r="P715" s="340" t="str">
        <f>IF(ISBLANK(INDEX('Policy Characteristics'!J:J,MATCH($C715,'Policy Characteristics'!$C:$C,0))),"",INDEX('Policy Characteristics'!J:J,MATCH($C715,'Policy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5" s="340" t="str">
        <f>IF(ISBLANK(INDEX('Policy Characteristics'!K:K,MATCH($C715,'Policy Characteristics'!$C:$C,0))),"",INDEX('Policy Characteristics'!K:K,MATCH($C715,'Policy Characteristics'!$C:$C,0)))</f>
        <v>industry-ag-main.html#eff-stds</v>
      </c>
      <c r="R715" s="340" t="str">
        <f>IF(ISBLANK(INDEX('Policy Characteristics'!L:L,MATCH($C715,'Policy Characteristics'!$C:$C,0))),"",INDEX('Policy Characteristics'!L:L,MATCH($C715,'Policy Characteristics'!$C:$C,0)))</f>
        <v>industry-energy-efficiency-standards.html</v>
      </c>
    </row>
    <row r="716" spans="1:18" s="5" customFormat="1" ht="30" x14ac:dyDescent="0.25">
      <c r="A716" s="340" t="str">
        <f>IF(ISBLANK(INDEX('Policy Characteristics'!A:A,MATCH($C716,'Policy Characteristics'!$C:$C,0))),"",INDEX('Policy Characteristics'!A:A,MATCH($C716,'Policy Characteristics'!$C:$C,0)))</f>
        <v>Industry</v>
      </c>
      <c r="B716" s="340" t="str">
        <f>IF(ISBLANK(INDEX('Policy Characteristics'!B:B,MATCH($C716,'Policy Characteristics'!$C:$C,0))),"",INDEX('Policy Characteristics'!B:B,MATCH($C716,'Policy Characteristics'!$C:$C,0)))</f>
        <v>Industry Energy Efficiency Standards</v>
      </c>
      <c r="C716" s="344" t="str">
        <f t="shared" si="37"/>
        <v>Percentage Improvement in Eqpt Efficiency Standards above BAU</v>
      </c>
      <c r="D716" s="9" t="s">
        <v>3192</v>
      </c>
      <c r="E716" s="53" t="s">
        <v>2446</v>
      </c>
      <c r="F716" s="188" t="s">
        <v>3156</v>
      </c>
      <c r="G716" s="53" t="s">
        <v>2454</v>
      </c>
      <c r="H716" s="54">
        <v>990</v>
      </c>
      <c r="I716" s="53" t="s">
        <v>45</v>
      </c>
      <c r="J716" s="342" t="str">
        <f>IF(ISBLANK(INDEX('Policy Characteristics'!D:D,MATCH($C716,'Policy Characteristics'!$C:$C,0))),"",INDEX('Policy Characteristics'!D:D,MATCH($C716,'Policy Characteristics'!$C:$C,0)))</f>
        <v>Industry Energy Efficiency Standards</v>
      </c>
      <c r="K716" s="340" t="str">
        <f>IF(ISBLANK(INDEX('Policy Characteristics'!E:E,MATCH($C716,'Policy Characteristics'!$C:$C,0))),"",INDEX('Policy Characteristics'!E:E,MATCH($C716,'Policy Characteristics'!$C:$C,0)))</f>
        <v>indst efficiency standards</v>
      </c>
      <c r="L716" s="362">
        <f>IF(ISBLANK(INDEX('Policy Characteristics'!F:F,MATCH($C716,'Policy Characteristics'!$C:$C,0))),"",INDEX('Policy Characteristics'!F:F,MATCH($C716,'Policy Characteristics'!$C:$C,0)))</f>
        <v>0</v>
      </c>
      <c r="M716" s="362">
        <f>IF(ISBLANK(INDEX('Policy Characteristics'!G:G,MATCH($C716,'Policy Characteristics'!$C:$C,0))),"",INDEX('Policy Characteristics'!G:G,MATCH($C716,'Policy Characteristics'!$C:$C,0)))</f>
        <v>0.25</v>
      </c>
      <c r="N716" s="362">
        <f>IF(ISBLANK(INDEX('Policy Characteristics'!H:H,MATCH($C716,'Policy Characteristics'!$C:$C,0))),"",INDEX('Policy Characteristics'!H:H,MATCH($C716,'Policy Characteristics'!$C:$C,0)))</f>
        <v>0.01</v>
      </c>
      <c r="O716" s="340" t="str">
        <f>IF(ISBLANK(INDEX('Policy Characteristics'!I:I,MATCH($C716,'Policy Characteristics'!$C:$C,0))),"",INDEX('Policy Characteristics'!I:I,MATCH($C716,'Policy Characteristics'!$C:$C,0)))</f>
        <v>% reduction in energy use</v>
      </c>
      <c r="P716" s="340" t="str">
        <f>IF(ISBLANK(INDEX('Policy Characteristics'!J:J,MATCH($C716,'Policy Characteristics'!$C:$C,0))),"",INDEX('Policy Characteristics'!J:J,MATCH($C716,'Policy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6" s="340" t="str">
        <f>IF(ISBLANK(INDEX('Policy Characteristics'!K:K,MATCH($C716,'Policy Characteristics'!$C:$C,0))),"",INDEX('Policy Characteristics'!K:K,MATCH($C716,'Policy Characteristics'!$C:$C,0)))</f>
        <v>industry-ag-main.html#eff-stds</v>
      </c>
      <c r="R716" s="340" t="str">
        <f>IF(ISBLANK(INDEX('Policy Characteristics'!L:L,MATCH($C716,'Policy Characteristics'!$C:$C,0))),"",INDEX('Policy Characteristics'!L:L,MATCH($C716,'Policy Characteristics'!$C:$C,0)))</f>
        <v>industry-energy-efficiency-standards.html</v>
      </c>
    </row>
    <row r="717" spans="1:18" s="5" customFormat="1" ht="30" x14ac:dyDescent="0.25">
      <c r="A717" s="340" t="str">
        <f>IF(ISBLANK(INDEX('Policy Characteristics'!A:A,MATCH($C717,'Policy Characteristics'!$C:$C,0))),"",INDEX('Policy Characteristics'!A:A,MATCH($C717,'Policy Characteristics'!$C:$C,0)))</f>
        <v>Industry</v>
      </c>
      <c r="B717" s="340" t="str">
        <f>IF(ISBLANK(INDEX('Policy Characteristics'!B:B,MATCH($C717,'Policy Characteristics'!$C:$C,0))),"",INDEX('Policy Characteristics'!B:B,MATCH($C717,'Policy Characteristics'!$C:$C,0)))</f>
        <v>Industry Energy Efficiency Standards</v>
      </c>
      <c r="C717" s="344" t="str">
        <f t="shared" si="37"/>
        <v>Percentage Improvement in Eqpt Efficiency Standards above BAU</v>
      </c>
      <c r="D717" s="9" t="s">
        <v>3192</v>
      </c>
      <c r="E717" s="53" t="s">
        <v>2447</v>
      </c>
      <c r="F717" s="188" t="s">
        <v>3156</v>
      </c>
      <c r="G717" s="53" t="s">
        <v>2451</v>
      </c>
      <c r="H717" s="54">
        <v>991</v>
      </c>
      <c r="I717" s="53" t="s">
        <v>46</v>
      </c>
      <c r="J717" s="342" t="str">
        <f>IF(ISBLANK(INDEX('Policy Characteristics'!D:D,MATCH($C717,'Policy Characteristics'!$C:$C,0))),"",INDEX('Policy Characteristics'!D:D,MATCH($C717,'Policy Characteristics'!$C:$C,0)))</f>
        <v>Industry Energy Efficiency Standards</v>
      </c>
      <c r="K717" s="340" t="str">
        <f>IF(ISBLANK(INDEX('Policy Characteristics'!E:E,MATCH($C717,'Policy Characteristics'!$C:$C,0))),"",INDEX('Policy Characteristics'!E:E,MATCH($C717,'Policy Characteristics'!$C:$C,0)))</f>
        <v>indst efficiency standards</v>
      </c>
      <c r="L717" s="362">
        <f>IF(ISBLANK(INDEX('Policy Characteristics'!F:F,MATCH($C717,'Policy Characteristics'!$C:$C,0))),"",INDEX('Policy Characteristics'!F:F,MATCH($C717,'Policy Characteristics'!$C:$C,0)))</f>
        <v>0</v>
      </c>
      <c r="M717" s="362">
        <f>IF(ISBLANK(INDEX('Policy Characteristics'!G:G,MATCH($C717,'Policy Characteristics'!$C:$C,0))),"",INDEX('Policy Characteristics'!G:G,MATCH($C717,'Policy Characteristics'!$C:$C,0)))</f>
        <v>0.25</v>
      </c>
      <c r="N717" s="362">
        <f>IF(ISBLANK(INDEX('Policy Characteristics'!H:H,MATCH($C717,'Policy Characteristics'!$C:$C,0))),"",INDEX('Policy Characteristics'!H:H,MATCH($C717,'Policy Characteristics'!$C:$C,0)))</f>
        <v>0.01</v>
      </c>
      <c r="O717" s="340" t="str">
        <f>IF(ISBLANK(INDEX('Policy Characteristics'!I:I,MATCH($C717,'Policy Characteristics'!$C:$C,0))),"",INDEX('Policy Characteristics'!I:I,MATCH($C717,'Policy Characteristics'!$C:$C,0)))</f>
        <v>% reduction in energy use</v>
      </c>
      <c r="P717" s="340" t="str">
        <f>IF(ISBLANK(INDEX('Policy Characteristics'!J:J,MATCH($C717,'Policy Characteristics'!$C:$C,0))),"",INDEX('Policy Characteristics'!J:J,MATCH($C717,'Policy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7" s="340" t="str">
        <f>IF(ISBLANK(INDEX('Policy Characteristics'!K:K,MATCH($C717,'Policy Characteristics'!$C:$C,0))),"",INDEX('Policy Characteristics'!K:K,MATCH($C717,'Policy Characteristics'!$C:$C,0)))</f>
        <v>industry-ag-main.html#eff-stds</v>
      </c>
      <c r="R717" s="340" t="str">
        <f>IF(ISBLANK(INDEX('Policy Characteristics'!L:L,MATCH($C717,'Policy Characteristics'!$C:$C,0))),"",INDEX('Policy Characteristics'!L:L,MATCH($C717,'Policy Characteristics'!$C:$C,0)))</f>
        <v>industry-energy-efficiency-standards.html</v>
      </c>
    </row>
    <row r="718" spans="1:18" s="5" customFormat="1" ht="30" x14ac:dyDescent="0.25">
      <c r="A718" s="340" t="str">
        <f>IF(ISBLANK(INDEX('Policy Characteristics'!A:A,MATCH($C718,'Policy Characteristics'!$C:$C,0))),"",INDEX('Policy Characteristics'!A:A,MATCH($C718,'Policy Characteristics'!$C:$C,0)))</f>
        <v>Industry</v>
      </c>
      <c r="B718" s="340" t="str">
        <f>IF(ISBLANK(INDEX('Policy Characteristics'!B:B,MATCH($C718,'Policy Characteristics'!$C:$C,0))),"",INDEX('Policy Characteristics'!B:B,MATCH($C718,'Policy Characteristics'!$C:$C,0)))</f>
        <v>Industry Energy Efficiency Standards</v>
      </c>
      <c r="C718" s="344" t="str">
        <f t="shared" si="37"/>
        <v>Percentage Improvement in Eqpt Efficiency Standards above BAU</v>
      </c>
      <c r="D718" s="9" t="s">
        <v>3192</v>
      </c>
      <c r="E718" s="53" t="s">
        <v>2448</v>
      </c>
      <c r="F718" s="188" t="s">
        <v>3156</v>
      </c>
      <c r="G718" s="53" t="s">
        <v>2452</v>
      </c>
      <c r="H718" s="54">
        <v>992</v>
      </c>
      <c r="I718" s="53" t="s">
        <v>45</v>
      </c>
      <c r="J718" s="342" t="str">
        <f>IF(ISBLANK(INDEX('Policy Characteristics'!D:D,MATCH($C718,'Policy Characteristics'!$C:$C,0))),"",INDEX('Policy Characteristics'!D:D,MATCH($C718,'Policy Characteristics'!$C:$C,0)))</f>
        <v>Industry Energy Efficiency Standards</v>
      </c>
      <c r="K718" s="340" t="str">
        <f>IF(ISBLANK(INDEX('Policy Characteristics'!E:E,MATCH($C718,'Policy Characteristics'!$C:$C,0))),"",INDEX('Policy Characteristics'!E:E,MATCH($C718,'Policy Characteristics'!$C:$C,0)))</f>
        <v>indst efficiency standards</v>
      </c>
      <c r="L718" s="362">
        <f>IF(ISBLANK(INDEX('Policy Characteristics'!F:F,MATCH($C718,'Policy Characteristics'!$C:$C,0))),"",INDEX('Policy Characteristics'!F:F,MATCH($C718,'Policy Characteristics'!$C:$C,0)))</f>
        <v>0</v>
      </c>
      <c r="M718" s="362">
        <f>IF(ISBLANK(INDEX('Policy Characteristics'!G:G,MATCH($C718,'Policy Characteristics'!$C:$C,0))),"",INDEX('Policy Characteristics'!G:G,MATCH($C718,'Policy Characteristics'!$C:$C,0)))</f>
        <v>0.25</v>
      </c>
      <c r="N718" s="362">
        <f>IF(ISBLANK(INDEX('Policy Characteristics'!H:H,MATCH($C718,'Policy Characteristics'!$C:$C,0))),"",INDEX('Policy Characteristics'!H:H,MATCH($C718,'Policy Characteristics'!$C:$C,0)))</f>
        <v>0.01</v>
      </c>
      <c r="O718" s="340" t="str">
        <f>IF(ISBLANK(INDEX('Policy Characteristics'!I:I,MATCH($C718,'Policy Characteristics'!$C:$C,0))),"",INDEX('Policy Characteristics'!I:I,MATCH($C718,'Policy Characteristics'!$C:$C,0)))</f>
        <v>% reduction in energy use</v>
      </c>
      <c r="P718" s="340" t="str">
        <f>IF(ISBLANK(INDEX('Policy Characteristics'!J:J,MATCH($C718,'Policy Characteristics'!$C:$C,0))),"",INDEX('Policy Characteristics'!J:J,MATCH($C718,'Policy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8" s="340" t="str">
        <f>IF(ISBLANK(INDEX('Policy Characteristics'!K:K,MATCH($C718,'Policy Characteristics'!$C:$C,0))),"",INDEX('Policy Characteristics'!K:K,MATCH($C718,'Policy Characteristics'!$C:$C,0)))</f>
        <v>industry-ag-main.html#eff-stds</v>
      </c>
      <c r="R718" s="340" t="str">
        <f>IF(ISBLANK(INDEX('Policy Characteristics'!L:L,MATCH($C718,'Policy Characteristics'!$C:$C,0))),"",INDEX('Policy Characteristics'!L:L,MATCH($C718,'Policy Characteristics'!$C:$C,0)))</f>
        <v>industry-energy-efficiency-standards.html</v>
      </c>
    </row>
    <row r="719" spans="1:18" s="5" customFormat="1" ht="30" x14ac:dyDescent="0.25">
      <c r="A719" s="340" t="str">
        <f>IF(ISBLANK(INDEX('Policy Characteristics'!A:A,MATCH($C719,'Policy Characteristics'!$C:$C,0))),"",INDEX('Policy Characteristics'!A:A,MATCH($C719,'Policy Characteristics'!$C:$C,0)))</f>
        <v>Industry</v>
      </c>
      <c r="B719" s="340" t="str">
        <f>IF(ISBLANK(INDEX('Policy Characteristics'!B:B,MATCH($C719,'Policy Characteristics'!$C:$C,0))),"",INDEX('Policy Characteristics'!B:B,MATCH($C719,'Policy Characteristics'!$C:$C,0)))</f>
        <v>Industry Energy Efficiency Standards</v>
      </c>
      <c r="C719" s="344" t="str">
        <f t="shared" si="37"/>
        <v>Percentage Improvement in Eqpt Efficiency Standards above BAU</v>
      </c>
      <c r="D719" s="9" t="s">
        <v>3192</v>
      </c>
      <c r="E719" s="53" t="s">
        <v>2449</v>
      </c>
      <c r="F719" s="188" t="s">
        <v>3156</v>
      </c>
      <c r="G719" s="53" t="s">
        <v>2455</v>
      </c>
      <c r="H719" s="54">
        <v>993</v>
      </c>
      <c r="I719" s="53" t="s">
        <v>46</v>
      </c>
      <c r="J719" s="342" t="str">
        <f>IF(ISBLANK(INDEX('Policy Characteristics'!D:D,MATCH($C719,'Policy Characteristics'!$C:$C,0))),"",INDEX('Policy Characteristics'!D:D,MATCH($C719,'Policy Characteristics'!$C:$C,0)))</f>
        <v>Industry Energy Efficiency Standards</v>
      </c>
      <c r="K719" s="340" t="str">
        <f>IF(ISBLANK(INDEX('Policy Characteristics'!E:E,MATCH($C719,'Policy Characteristics'!$C:$C,0))),"",INDEX('Policy Characteristics'!E:E,MATCH($C719,'Policy Characteristics'!$C:$C,0)))</f>
        <v>indst efficiency standards</v>
      </c>
      <c r="L719" s="362">
        <f>IF(ISBLANK(INDEX('Policy Characteristics'!F:F,MATCH($C719,'Policy Characteristics'!$C:$C,0))),"",INDEX('Policy Characteristics'!F:F,MATCH($C719,'Policy Characteristics'!$C:$C,0)))</f>
        <v>0</v>
      </c>
      <c r="M719" s="362">
        <f>IF(ISBLANK(INDEX('Policy Characteristics'!G:G,MATCH($C719,'Policy Characteristics'!$C:$C,0))),"",INDEX('Policy Characteristics'!G:G,MATCH($C719,'Policy Characteristics'!$C:$C,0)))</f>
        <v>0.25</v>
      </c>
      <c r="N719" s="362">
        <f>IF(ISBLANK(INDEX('Policy Characteristics'!H:H,MATCH($C719,'Policy Characteristics'!$C:$C,0))),"",INDEX('Policy Characteristics'!H:H,MATCH($C719,'Policy Characteristics'!$C:$C,0)))</f>
        <v>0.01</v>
      </c>
      <c r="O719" s="340" t="str">
        <f>IF(ISBLANK(INDEX('Policy Characteristics'!I:I,MATCH($C719,'Policy Characteristics'!$C:$C,0))),"",INDEX('Policy Characteristics'!I:I,MATCH($C719,'Policy Characteristics'!$C:$C,0)))</f>
        <v>% reduction in energy use</v>
      </c>
      <c r="P719" s="340" t="str">
        <f>IF(ISBLANK(INDEX('Policy Characteristics'!J:J,MATCH($C719,'Policy Characteristics'!$C:$C,0))),"",INDEX('Policy Characteristics'!J:J,MATCH($C719,'Policy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9" s="340" t="str">
        <f>IF(ISBLANK(INDEX('Policy Characteristics'!K:K,MATCH($C719,'Policy Characteristics'!$C:$C,0))),"",INDEX('Policy Characteristics'!K:K,MATCH($C719,'Policy Characteristics'!$C:$C,0)))</f>
        <v>industry-ag-main.html#eff-stds</v>
      </c>
      <c r="R719" s="340" t="str">
        <f>IF(ISBLANK(INDEX('Policy Characteristics'!L:L,MATCH($C719,'Policy Characteristics'!$C:$C,0))),"",INDEX('Policy Characteristics'!L:L,MATCH($C719,'Policy Characteristics'!$C:$C,0)))</f>
        <v>industry-energy-efficiency-standards.html</v>
      </c>
    </row>
    <row r="720" spans="1:18" s="5" customFormat="1" ht="30" x14ac:dyDescent="0.25">
      <c r="A720" s="340" t="str">
        <f>IF(ISBLANK(INDEX('Policy Characteristics'!A:A,MATCH($C720,'Policy Characteristics'!$C:$C,0))),"",INDEX('Policy Characteristics'!A:A,MATCH($C720,'Policy Characteristics'!$C:$C,0)))</f>
        <v>Industry</v>
      </c>
      <c r="B720" s="340" t="str">
        <f>IF(ISBLANK(INDEX('Policy Characteristics'!B:B,MATCH($C720,'Policy Characteristics'!$C:$C,0))),"",INDEX('Policy Characteristics'!B:B,MATCH($C720,'Policy Characteristics'!$C:$C,0)))</f>
        <v>Industry Energy Efficiency Standards</v>
      </c>
      <c r="C720" s="344" t="str">
        <f t="shared" si="37"/>
        <v>Percentage Improvement in Eqpt Efficiency Standards above BAU</v>
      </c>
      <c r="D720" s="9" t="s">
        <v>3192</v>
      </c>
      <c r="E720" s="53" t="s">
        <v>2798</v>
      </c>
      <c r="F720" s="188" t="s">
        <v>3156</v>
      </c>
      <c r="G720" s="53" t="s">
        <v>2801</v>
      </c>
      <c r="H720" s="54">
        <v>994</v>
      </c>
      <c r="I720" s="53" t="s">
        <v>46</v>
      </c>
      <c r="J720" s="342" t="str">
        <f>IF(ISBLANK(INDEX('Policy Characteristics'!D:D,MATCH($C720,'Policy Characteristics'!$C:$C,0))),"",INDEX('Policy Characteristics'!D:D,MATCH($C720,'Policy Characteristics'!$C:$C,0)))</f>
        <v>Industry Energy Efficiency Standards</v>
      </c>
      <c r="K720" s="340" t="str">
        <f>IF(ISBLANK(INDEX('Policy Characteristics'!E:E,MATCH($C720,'Policy Characteristics'!$C:$C,0))),"",INDEX('Policy Characteristics'!E:E,MATCH($C720,'Policy Characteristics'!$C:$C,0)))</f>
        <v>indst efficiency standards</v>
      </c>
      <c r="L720" s="362">
        <f>IF(ISBLANK(INDEX('Policy Characteristics'!F:F,MATCH($C720,'Policy Characteristics'!$C:$C,0))),"",INDEX('Policy Characteristics'!F:F,MATCH($C720,'Policy Characteristics'!$C:$C,0)))</f>
        <v>0</v>
      </c>
      <c r="M720" s="362">
        <f>IF(ISBLANK(INDEX('Policy Characteristics'!G:G,MATCH($C720,'Policy Characteristics'!$C:$C,0))),"",INDEX('Policy Characteristics'!G:G,MATCH($C720,'Policy Characteristics'!$C:$C,0)))</f>
        <v>0.25</v>
      </c>
      <c r="N720" s="362">
        <f>IF(ISBLANK(INDEX('Policy Characteristics'!H:H,MATCH($C720,'Policy Characteristics'!$C:$C,0))),"",INDEX('Policy Characteristics'!H:H,MATCH($C720,'Policy Characteristics'!$C:$C,0)))</f>
        <v>0.01</v>
      </c>
      <c r="O720" s="340" t="str">
        <f>IF(ISBLANK(INDEX('Policy Characteristics'!I:I,MATCH($C720,'Policy Characteristics'!$C:$C,0))),"",INDEX('Policy Characteristics'!I:I,MATCH($C720,'Policy Characteristics'!$C:$C,0)))</f>
        <v>% reduction in energy use</v>
      </c>
      <c r="P720" s="340" t="str">
        <f>IF(ISBLANK(INDEX('Policy Characteristics'!J:J,MATCH($C720,'Policy Characteristics'!$C:$C,0))),"",INDEX('Policy Characteristics'!J:J,MATCH($C720,'Policy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0" s="340" t="str">
        <f>IF(ISBLANK(INDEX('Policy Characteristics'!K:K,MATCH($C720,'Policy Characteristics'!$C:$C,0))),"",INDEX('Policy Characteristics'!K:K,MATCH($C720,'Policy Characteristics'!$C:$C,0)))</f>
        <v>industry-ag-main.html#eff-stds</v>
      </c>
      <c r="R720" s="340" t="str">
        <f>IF(ISBLANK(INDEX('Policy Characteristics'!L:L,MATCH($C720,'Policy Characteristics'!$C:$C,0))),"",INDEX('Policy Characteristics'!L:L,MATCH($C720,'Policy Characteristics'!$C:$C,0)))</f>
        <v>industry-energy-efficiency-standards.html</v>
      </c>
    </row>
    <row r="721" spans="1:18" s="5" customFormat="1" ht="30" x14ac:dyDescent="0.25">
      <c r="A721" s="340" t="str">
        <f>IF(ISBLANK(INDEX('Policy Characteristics'!A:A,MATCH($C721,'Policy Characteristics'!$C:$C,0))),"",INDEX('Policy Characteristics'!A:A,MATCH($C721,'Policy Characteristics'!$C:$C,0)))</f>
        <v>Industry</v>
      </c>
      <c r="B721" s="340" t="str">
        <f>IF(ISBLANK(INDEX('Policy Characteristics'!B:B,MATCH($C721,'Policy Characteristics'!$C:$C,0))),"",INDEX('Policy Characteristics'!B:B,MATCH($C721,'Policy Characteristics'!$C:$C,0)))</f>
        <v>Industry Energy Efficiency Standards</v>
      </c>
      <c r="C721" s="344" t="str">
        <f t="shared" si="37"/>
        <v>Percentage Improvement in Eqpt Efficiency Standards above BAU</v>
      </c>
      <c r="D721" s="9" t="s">
        <v>3192</v>
      </c>
      <c r="E721" s="53" t="s">
        <v>2799</v>
      </c>
      <c r="F721" s="188" t="s">
        <v>3156</v>
      </c>
      <c r="G721" s="53" t="s">
        <v>2803</v>
      </c>
      <c r="H721" s="54">
        <v>995</v>
      </c>
      <c r="I721" s="53" t="s">
        <v>45</v>
      </c>
      <c r="J721" s="342" t="str">
        <f>IF(ISBLANK(INDEX('Policy Characteristics'!D:D,MATCH($C721,'Policy Characteristics'!$C:$C,0))),"",INDEX('Policy Characteristics'!D:D,MATCH($C721,'Policy Characteristics'!$C:$C,0)))</f>
        <v>Industry Energy Efficiency Standards</v>
      </c>
      <c r="K721" s="340" t="str">
        <f>IF(ISBLANK(INDEX('Policy Characteristics'!E:E,MATCH($C721,'Policy Characteristics'!$C:$C,0))),"",INDEX('Policy Characteristics'!E:E,MATCH($C721,'Policy Characteristics'!$C:$C,0)))</f>
        <v>indst efficiency standards</v>
      </c>
      <c r="L721" s="362">
        <f>IF(ISBLANK(INDEX('Policy Characteristics'!F:F,MATCH($C721,'Policy Characteristics'!$C:$C,0))),"",INDEX('Policy Characteristics'!F:F,MATCH($C721,'Policy Characteristics'!$C:$C,0)))</f>
        <v>0</v>
      </c>
      <c r="M721" s="362">
        <f>IF(ISBLANK(INDEX('Policy Characteristics'!G:G,MATCH($C721,'Policy Characteristics'!$C:$C,0))),"",INDEX('Policy Characteristics'!G:G,MATCH($C721,'Policy Characteristics'!$C:$C,0)))</f>
        <v>0.25</v>
      </c>
      <c r="N721" s="362">
        <f>IF(ISBLANK(INDEX('Policy Characteristics'!H:H,MATCH($C721,'Policy Characteristics'!$C:$C,0))),"",INDEX('Policy Characteristics'!H:H,MATCH($C721,'Policy Characteristics'!$C:$C,0)))</f>
        <v>0.01</v>
      </c>
      <c r="O721" s="340" t="str">
        <f>IF(ISBLANK(INDEX('Policy Characteristics'!I:I,MATCH($C721,'Policy Characteristics'!$C:$C,0))),"",INDEX('Policy Characteristics'!I:I,MATCH($C721,'Policy Characteristics'!$C:$C,0)))</f>
        <v>% reduction in energy use</v>
      </c>
      <c r="P721" s="340" t="str">
        <f>IF(ISBLANK(INDEX('Policy Characteristics'!J:J,MATCH($C721,'Policy Characteristics'!$C:$C,0))),"",INDEX('Policy Characteristics'!J:J,MATCH($C721,'Policy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1" s="340" t="str">
        <f>IF(ISBLANK(INDEX('Policy Characteristics'!K:K,MATCH($C721,'Policy Characteristics'!$C:$C,0))),"",INDEX('Policy Characteristics'!K:K,MATCH($C721,'Policy Characteristics'!$C:$C,0)))</f>
        <v>industry-ag-main.html#eff-stds</v>
      </c>
      <c r="R721" s="340" t="str">
        <f>IF(ISBLANK(INDEX('Policy Characteristics'!L:L,MATCH($C721,'Policy Characteristics'!$C:$C,0))),"",INDEX('Policy Characteristics'!L:L,MATCH($C721,'Policy Characteristics'!$C:$C,0)))</f>
        <v>industry-energy-efficiency-standards.html</v>
      </c>
    </row>
    <row r="722" spans="1:18" s="5" customFormat="1" ht="30" x14ac:dyDescent="0.25">
      <c r="A722" s="340" t="str">
        <f>IF(ISBLANK(INDEX('Policy Characteristics'!A:A,MATCH($C722,'Policy Characteristics'!$C:$C,0))),"",INDEX('Policy Characteristics'!A:A,MATCH($C722,'Policy Characteristics'!$C:$C,0)))</f>
        <v>Industry</v>
      </c>
      <c r="B722" s="340" t="str">
        <f>IF(ISBLANK(INDEX('Policy Characteristics'!B:B,MATCH($C722,'Policy Characteristics'!$C:$C,0))),"",INDEX('Policy Characteristics'!B:B,MATCH($C722,'Policy Characteristics'!$C:$C,0)))</f>
        <v>Industry Energy Efficiency Standards</v>
      </c>
      <c r="C722" s="344" t="str">
        <f t="shared" si="37"/>
        <v>Percentage Improvement in Eqpt Efficiency Standards above BAU</v>
      </c>
      <c r="D722" s="9" t="s">
        <v>3192</v>
      </c>
      <c r="E722" s="53" t="s">
        <v>2800</v>
      </c>
      <c r="F722" s="188" t="s">
        <v>3156</v>
      </c>
      <c r="G722" s="53" t="s">
        <v>2804</v>
      </c>
      <c r="H722" s="54">
        <v>996</v>
      </c>
      <c r="I722" s="53" t="s">
        <v>46</v>
      </c>
      <c r="J722" s="342" t="str">
        <f>IF(ISBLANK(INDEX('Policy Characteristics'!D:D,MATCH($C722,'Policy Characteristics'!$C:$C,0))),"",INDEX('Policy Characteristics'!D:D,MATCH($C722,'Policy Characteristics'!$C:$C,0)))</f>
        <v>Industry Energy Efficiency Standards</v>
      </c>
      <c r="K722" s="340" t="str">
        <f>IF(ISBLANK(INDEX('Policy Characteristics'!E:E,MATCH($C722,'Policy Characteristics'!$C:$C,0))),"",INDEX('Policy Characteristics'!E:E,MATCH($C722,'Policy Characteristics'!$C:$C,0)))</f>
        <v>indst efficiency standards</v>
      </c>
      <c r="L722" s="362">
        <f>IF(ISBLANK(INDEX('Policy Characteristics'!F:F,MATCH($C722,'Policy Characteristics'!$C:$C,0))),"",INDEX('Policy Characteristics'!F:F,MATCH($C722,'Policy Characteristics'!$C:$C,0)))</f>
        <v>0</v>
      </c>
      <c r="M722" s="362">
        <f>IF(ISBLANK(INDEX('Policy Characteristics'!G:G,MATCH($C722,'Policy Characteristics'!$C:$C,0))),"",INDEX('Policy Characteristics'!G:G,MATCH($C722,'Policy Characteristics'!$C:$C,0)))</f>
        <v>0.25</v>
      </c>
      <c r="N722" s="362">
        <f>IF(ISBLANK(INDEX('Policy Characteristics'!H:H,MATCH($C722,'Policy Characteristics'!$C:$C,0))),"",INDEX('Policy Characteristics'!H:H,MATCH($C722,'Policy Characteristics'!$C:$C,0)))</f>
        <v>0.01</v>
      </c>
      <c r="O722" s="340" t="str">
        <f>IF(ISBLANK(INDEX('Policy Characteristics'!I:I,MATCH($C722,'Policy Characteristics'!$C:$C,0))),"",INDEX('Policy Characteristics'!I:I,MATCH($C722,'Policy Characteristics'!$C:$C,0)))</f>
        <v>% reduction in energy use</v>
      </c>
      <c r="P722" s="340"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40" t="str">
        <f>IF(ISBLANK(INDEX('Policy Characteristics'!K:K,MATCH($C722,'Policy Characteristics'!$C:$C,0))),"",INDEX('Policy Characteristics'!K:K,MATCH($C722,'Policy Characteristics'!$C:$C,0)))</f>
        <v>industry-ag-main.html#eff-stds</v>
      </c>
      <c r="R722" s="340" t="str">
        <f>IF(ISBLANK(INDEX('Policy Characteristics'!L:L,MATCH($C722,'Policy Characteristics'!$C:$C,0))),"",INDEX('Policy Characteristics'!L:L,MATCH($C722,'Policy Characteristics'!$C:$C,0)))</f>
        <v>industry-energy-efficiency-standards.html</v>
      </c>
    </row>
    <row r="723" spans="1:18" s="5" customFormat="1" ht="30" x14ac:dyDescent="0.25">
      <c r="A723" s="340" t="str">
        <f>IF(ISBLANK(INDEX('Policy Characteristics'!A:A,MATCH($C723,'Policy Characteristics'!$C:$C,0))),"",INDEX('Policy Characteristics'!A:A,MATCH($C723,'Policy Characteristics'!$C:$C,0)))</f>
        <v>Industry</v>
      </c>
      <c r="B723" s="340" t="str">
        <f>IF(ISBLANK(INDEX('Policy Characteristics'!B:B,MATCH($C723,'Policy Characteristics'!$C:$C,0))),"",INDEX('Policy Characteristics'!B:B,MATCH($C723,'Policy Characteristics'!$C:$C,0)))</f>
        <v>Industry Energy Efficiency Standards</v>
      </c>
      <c r="C723" s="344" t="str">
        <f t="shared" si="37"/>
        <v>Percentage Improvement in Eqpt Efficiency Standards above BAU</v>
      </c>
      <c r="D723" s="9" t="s">
        <v>3192</v>
      </c>
      <c r="E723" s="53" t="s">
        <v>2797</v>
      </c>
      <c r="F723" s="188" t="s">
        <v>3156</v>
      </c>
      <c r="G723" s="53" t="s">
        <v>2802</v>
      </c>
      <c r="H723" s="54">
        <v>997</v>
      </c>
      <c r="I723" s="53" t="s">
        <v>46</v>
      </c>
      <c r="J723" s="342" t="str">
        <f>IF(ISBLANK(INDEX('Policy Characteristics'!D:D,MATCH($C723,'Policy Characteristics'!$C:$C,0))),"",INDEX('Policy Characteristics'!D:D,MATCH($C723,'Policy Characteristics'!$C:$C,0)))</f>
        <v>Industry Energy Efficiency Standards</v>
      </c>
      <c r="K723" s="340" t="str">
        <f>IF(ISBLANK(INDEX('Policy Characteristics'!E:E,MATCH($C723,'Policy Characteristics'!$C:$C,0))),"",INDEX('Policy Characteristics'!E:E,MATCH($C723,'Policy Characteristics'!$C:$C,0)))</f>
        <v>indst efficiency standards</v>
      </c>
      <c r="L723" s="362">
        <f>IF(ISBLANK(INDEX('Policy Characteristics'!F:F,MATCH($C723,'Policy Characteristics'!$C:$C,0))),"",INDEX('Policy Characteristics'!F:F,MATCH($C723,'Policy Characteristics'!$C:$C,0)))</f>
        <v>0</v>
      </c>
      <c r="M723" s="362">
        <f>IF(ISBLANK(INDEX('Policy Characteristics'!G:G,MATCH($C723,'Policy Characteristics'!$C:$C,0))),"",INDEX('Policy Characteristics'!G:G,MATCH($C723,'Policy Characteristics'!$C:$C,0)))</f>
        <v>0.25</v>
      </c>
      <c r="N723" s="362">
        <f>IF(ISBLANK(INDEX('Policy Characteristics'!H:H,MATCH($C723,'Policy Characteristics'!$C:$C,0))),"",INDEX('Policy Characteristics'!H:H,MATCH($C723,'Policy Characteristics'!$C:$C,0)))</f>
        <v>0.01</v>
      </c>
      <c r="O723" s="340" t="str">
        <f>IF(ISBLANK(INDEX('Policy Characteristics'!I:I,MATCH($C723,'Policy Characteristics'!$C:$C,0))),"",INDEX('Policy Characteristics'!I:I,MATCH($C723,'Policy Characteristics'!$C:$C,0)))</f>
        <v>% reduction in energy use</v>
      </c>
      <c r="P723" s="340"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40" t="str">
        <f>IF(ISBLANK(INDEX('Policy Characteristics'!K:K,MATCH($C723,'Policy Characteristics'!$C:$C,0))),"",INDEX('Policy Characteristics'!K:K,MATCH($C723,'Policy Characteristics'!$C:$C,0)))</f>
        <v>industry-ag-main.html#eff-stds</v>
      </c>
      <c r="R723" s="340" t="str">
        <f>IF(ISBLANK(INDEX('Policy Characteristics'!L:L,MATCH($C723,'Policy Characteristics'!$C:$C,0))),"",INDEX('Policy Characteristics'!L:L,MATCH($C723,'Policy Characteristics'!$C:$C,0)))</f>
        <v>industry-energy-efficiency-standards.html</v>
      </c>
    </row>
    <row r="724" spans="1:18" s="5" customFormat="1" ht="30" x14ac:dyDescent="0.25">
      <c r="A724" s="340" t="str">
        <f>IF(ISBLANK(INDEX('Policy Characteristics'!A:A,MATCH($C724,'Policy Characteristics'!$C:$C,0))),"",INDEX('Policy Characteristics'!A:A,MATCH($C724,'Policy Characteristics'!$C:$C,0)))</f>
        <v>Industry</v>
      </c>
      <c r="B724" s="340" t="str">
        <f>IF(ISBLANK(INDEX('Policy Characteristics'!B:B,MATCH($C724,'Policy Characteristics'!$C:$C,0))),"",INDEX('Policy Characteristics'!B:B,MATCH($C724,'Policy Characteristics'!$C:$C,0)))</f>
        <v>Industry Energy Efficiency Standards</v>
      </c>
      <c r="C724" s="344" t="str">
        <f t="shared" si="37"/>
        <v>Percentage Improvement in Eqpt Efficiency Standards above BAU</v>
      </c>
      <c r="D724" s="9" t="s">
        <v>3193</v>
      </c>
      <c r="E724" s="53" t="s">
        <v>2444</v>
      </c>
      <c r="F724" s="188" t="s">
        <v>3157</v>
      </c>
      <c r="G724" s="53" t="s">
        <v>2450</v>
      </c>
      <c r="H724" s="54">
        <v>998</v>
      </c>
      <c r="I724" s="53" t="s">
        <v>45</v>
      </c>
      <c r="J724" s="342" t="str">
        <f>IF(ISBLANK(INDEX('Policy Characteristics'!D:D,MATCH($C724,'Policy Characteristics'!$C:$C,0))),"",INDEX('Policy Characteristics'!D:D,MATCH($C724,'Policy Characteristics'!$C:$C,0)))</f>
        <v>Industry Energy Efficiency Standards</v>
      </c>
      <c r="K724" s="340" t="str">
        <f>IF(ISBLANK(INDEX('Policy Characteristics'!E:E,MATCH($C724,'Policy Characteristics'!$C:$C,0))),"",INDEX('Policy Characteristics'!E:E,MATCH($C724,'Policy Characteristics'!$C:$C,0)))</f>
        <v>indst efficiency standards</v>
      </c>
      <c r="L724" s="362">
        <f>IF(ISBLANK(INDEX('Policy Characteristics'!F:F,MATCH($C724,'Policy Characteristics'!$C:$C,0))),"",INDEX('Policy Characteristics'!F:F,MATCH($C724,'Policy Characteristics'!$C:$C,0)))</f>
        <v>0</v>
      </c>
      <c r="M724" s="362">
        <f>IF(ISBLANK(INDEX('Policy Characteristics'!G:G,MATCH($C724,'Policy Characteristics'!$C:$C,0))),"",INDEX('Policy Characteristics'!G:G,MATCH($C724,'Policy Characteristics'!$C:$C,0)))</f>
        <v>0.25</v>
      </c>
      <c r="N724" s="362">
        <f>IF(ISBLANK(INDEX('Policy Characteristics'!H:H,MATCH($C724,'Policy Characteristics'!$C:$C,0))),"",INDEX('Policy Characteristics'!H:H,MATCH($C724,'Policy Characteristics'!$C:$C,0)))</f>
        <v>0.01</v>
      </c>
      <c r="O724" s="340" t="str">
        <f>IF(ISBLANK(INDEX('Policy Characteristics'!I:I,MATCH($C724,'Policy Characteristics'!$C:$C,0))),"",INDEX('Policy Characteristics'!I:I,MATCH($C724,'Policy Characteristics'!$C:$C,0)))</f>
        <v>% reduction in energy use</v>
      </c>
      <c r="P724" s="340"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40" t="str">
        <f>IF(ISBLANK(INDEX('Policy Characteristics'!K:K,MATCH($C724,'Policy Characteristics'!$C:$C,0))),"",INDEX('Policy Characteristics'!K:K,MATCH($C724,'Policy Characteristics'!$C:$C,0)))</f>
        <v>industry-ag-main.html#eff-stds</v>
      </c>
      <c r="R724" s="340" t="str">
        <f>IF(ISBLANK(INDEX('Policy Characteristics'!L:L,MATCH($C724,'Policy Characteristics'!$C:$C,0))),"",INDEX('Policy Characteristics'!L:L,MATCH($C724,'Policy Characteristics'!$C:$C,0)))</f>
        <v>industry-energy-efficiency-standards.html</v>
      </c>
    </row>
    <row r="725" spans="1:18" s="5" customFormat="1" ht="30" x14ac:dyDescent="0.25">
      <c r="A725" s="340" t="str">
        <f>IF(ISBLANK(INDEX('Policy Characteristics'!A:A,MATCH($C725,'Policy Characteristics'!$C:$C,0))),"",INDEX('Policy Characteristics'!A:A,MATCH($C725,'Policy Characteristics'!$C:$C,0)))</f>
        <v>Industry</v>
      </c>
      <c r="B725" s="340" t="str">
        <f>IF(ISBLANK(INDEX('Policy Characteristics'!B:B,MATCH($C725,'Policy Characteristics'!$C:$C,0))),"",INDEX('Policy Characteristics'!B:B,MATCH($C725,'Policy Characteristics'!$C:$C,0)))</f>
        <v>Industry Energy Efficiency Standards</v>
      </c>
      <c r="C725" s="344" t="str">
        <f t="shared" si="37"/>
        <v>Percentage Improvement in Eqpt Efficiency Standards above BAU</v>
      </c>
      <c r="D725" s="9" t="s">
        <v>3193</v>
      </c>
      <c r="E725" s="53" t="s">
        <v>2445</v>
      </c>
      <c r="F725" s="188" t="s">
        <v>3157</v>
      </c>
      <c r="G725" s="53" t="s">
        <v>2453</v>
      </c>
      <c r="H725" s="54">
        <v>999</v>
      </c>
      <c r="I725" s="53" t="s">
        <v>45</v>
      </c>
      <c r="J725" s="342" t="str">
        <f>IF(ISBLANK(INDEX('Policy Characteristics'!D:D,MATCH($C725,'Policy Characteristics'!$C:$C,0))),"",INDEX('Policy Characteristics'!D:D,MATCH($C725,'Policy Characteristics'!$C:$C,0)))</f>
        <v>Industry Energy Efficiency Standards</v>
      </c>
      <c r="K725" s="340" t="str">
        <f>IF(ISBLANK(INDEX('Policy Characteristics'!E:E,MATCH($C725,'Policy Characteristics'!$C:$C,0))),"",INDEX('Policy Characteristics'!E:E,MATCH($C725,'Policy Characteristics'!$C:$C,0)))</f>
        <v>indst efficiency standards</v>
      </c>
      <c r="L725" s="362">
        <f>IF(ISBLANK(INDEX('Policy Characteristics'!F:F,MATCH($C725,'Policy Characteristics'!$C:$C,0))),"",INDEX('Policy Characteristics'!F:F,MATCH($C725,'Policy Characteristics'!$C:$C,0)))</f>
        <v>0</v>
      </c>
      <c r="M725" s="362">
        <f>IF(ISBLANK(INDEX('Policy Characteristics'!G:G,MATCH($C725,'Policy Characteristics'!$C:$C,0))),"",INDEX('Policy Characteristics'!G:G,MATCH($C725,'Policy Characteristics'!$C:$C,0)))</f>
        <v>0.25</v>
      </c>
      <c r="N725" s="362">
        <f>IF(ISBLANK(INDEX('Policy Characteristics'!H:H,MATCH($C725,'Policy Characteristics'!$C:$C,0))),"",INDEX('Policy Characteristics'!H:H,MATCH($C725,'Policy Characteristics'!$C:$C,0)))</f>
        <v>0.01</v>
      </c>
      <c r="O725" s="340" t="str">
        <f>IF(ISBLANK(INDEX('Policy Characteristics'!I:I,MATCH($C725,'Policy Characteristics'!$C:$C,0))),"",INDEX('Policy Characteristics'!I:I,MATCH($C725,'Policy Characteristics'!$C:$C,0)))</f>
        <v>% reduction in energy use</v>
      </c>
      <c r="P725" s="340"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40" t="str">
        <f>IF(ISBLANK(INDEX('Policy Characteristics'!K:K,MATCH($C725,'Policy Characteristics'!$C:$C,0))),"",INDEX('Policy Characteristics'!K:K,MATCH($C725,'Policy Characteristics'!$C:$C,0)))</f>
        <v>industry-ag-main.html#eff-stds</v>
      </c>
      <c r="R725" s="340" t="str">
        <f>IF(ISBLANK(INDEX('Policy Characteristics'!L:L,MATCH($C725,'Policy Characteristics'!$C:$C,0))),"",INDEX('Policy Characteristics'!L:L,MATCH($C725,'Policy Characteristics'!$C:$C,0)))</f>
        <v>industry-energy-efficiency-standards.html</v>
      </c>
    </row>
    <row r="726" spans="1:18" s="5" customFormat="1" ht="30" x14ac:dyDescent="0.25">
      <c r="A726" s="340" t="str">
        <f>IF(ISBLANK(INDEX('Policy Characteristics'!A:A,MATCH($C726,'Policy Characteristics'!$C:$C,0))),"",INDEX('Policy Characteristics'!A:A,MATCH($C726,'Policy Characteristics'!$C:$C,0)))</f>
        <v>Industry</v>
      </c>
      <c r="B726" s="340" t="str">
        <f>IF(ISBLANK(INDEX('Policy Characteristics'!B:B,MATCH($C726,'Policy Characteristics'!$C:$C,0))),"",INDEX('Policy Characteristics'!B:B,MATCH($C726,'Policy Characteristics'!$C:$C,0)))</f>
        <v>Industry Energy Efficiency Standards</v>
      </c>
      <c r="C726" s="344" t="str">
        <f t="shared" si="37"/>
        <v>Percentage Improvement in Eqpt Efficiency Standards above BAU</v>
      </c>
      <c r="D726" s="9" t="s">
        <v>3193</v>
      </c>
      <c r="E726" s="53" t="s">
        <v>2446</v>
      </c>
      <c r="F726" s="188" t="s">
        <v>3157</v>
      </c>
      <c r="G726" s="53" t="s">
        <v>2454</v>
      </c>
      <c r="H726" s="54">
        <v>1000</v>
      </c>
      <c r="I726" s="53" t="s">
        <v>45</v>
      </c>
      <c r="J726" s="342" t="str">
        <f>IF(ISBLANK(INDEX('Policy Characteristics'!D:D,MATCH($C726,'Policy Characteristics'!$C:$C,0))),"",INDEX('Policy Characteristics'!D:D,MATCH($C726,'Policy Characteristics'!$C:$C,0)))</f>
        <v>Industry Energy Efficiency Standards</v>
      </c>
      <c r="K726" s="340" t="str">
        <f>IF(ISBLANK(INDEX('Policy Characteristics'!E:E,MATCH($C726,'Policy Characteristics'!$C:$C,0))),"",INDEX('Policy Characteristics'!E:E,MATCH($C726,'Policy Characteristics'!$C:$C,0)))</f>
        <v>indst efficiency standards</v>
      </c>
      <c r="L726" s="362">
        <f>IF(ISBLANK(INDEX('Policy Characteristics'!F:F,MATCH($C726,'Policy Characteristics'!$C:$C,0))),"",INDEX('Policy Characteristics'!F:F,MATCH($C726,'Policy Characteristics'!$C:$C,0)))</f>
        <v>0</v>
      </c>
      <c r="M726" s="362">
        <f>IF(ISBLANK(INDEX('Policy Characteristics'!G:G,MATCH($C726,'Policy Characteristics'!$C:$C,0))),"",INDEX('Policy Characteristics'!G:G,MATCH($C726,'Policy Characteristics'!$C:$C,0)))</f>
        <v>0.25</v>
      </c>
      <c r="N726" s="362">
        <f>IF(ISBLANK(INDEX('Policy Characteristics'!H:H,MATCH($C726,'Policy Characteristics'!$C:$C,0))),"",INDEX('Policy Characteristics'!H:H,MATCH($C726,'Policy Characteristics'!$C:$C,0)))</f>
        <v>0.01</v>
      </c>
      <c r="O726" s="340" t="str">
        <f>IF(ISBLANK(INDEX('Policy Characteristics'!I:I,MATCH($C726,'Policy Characteristics'!$C:$C,0))),"",INDEX('Policy Characteristics'!I:I,MATCH($C726,'Policy Characteristics'!$C:$C,0)))</f>
        <v>% reduction in energy use</v>
      </c>
      <c r="P726" s="340"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40" t="str">
        <f>IF(ISBLANK(INDEX('Policy Characteristics'!K:K,MATCH($C726,'Policy Characteristics'!$C:$C,0))),"",INDEX('Policy Characteristics'!K:K,MATCH($C726,'Policy Characteristics'!$C:$C,0)))</f>
        <v>industry-ag-main.html#eff-stds</v>
      </c>
      <c r="R726" s="340" t="str">
        <f>IF(ISBLANK(INDEX('Policy Characteristics'!L:L,MATCH($C726,'Policy Characteristics'!$C:$C,0))),"",INDEX('Policy Characteristics'!L:L,MATCH($C726,'Policy Characteristics'!$C:$C,0)))</f>
        <v>industry-energy-efficiency-standards.html</v>
      </c>
    </row>
    <row r="727" spans="1:18" s="5" customFormat="1" ht="30" x14ac:dyDescent="0.25">
      <c r="A727" s="340" t="str">
        <f>IF(ISBLANK(INDEX('Policy Characteristics'!A:A,MATCH($C727,'Policy Characteristics'!$C:$C,0))),"",INDEX('Policy Characteristics'!A:A,MATCH($C727,'Policy Characteristics'!$C:$C,0)))</f>
        <v>Industry</v>
      </c>
      <c r="B727" s="340" t="str">
        <f>IF(ISBLANK(INDEX('Policy Characteristics'!B:B,MATCH($C727,'Policy Characteristics'!$C:$C,0))),"",INDEX('Policy Characteristics'!B:B,MATCH($C727,'Policy Characteristics'!$C:$C,0)))</f>
        <v>Industry Energy Efficiency Standards</v>
      </c>
      <c r="C727" s="344" t="str">
        <f t="shared" si="37"/>
        <v>Percentage Improvement in Eqpt Efficiency Standards above BAU</v>
      </c>
      <c r="D727" s="9" t="s">
        <v>3193</v>
      </c>
      <c r="E727" s="53" t="s">
        <v>2447</v>
      </c>
      <c r="F727" s="188" t="s">
        <v>3157</v>
      </c>
      <c r="G727" s="53" t="s">
        <v>2451</v>
      </c>
      <c r="H727" s="54">
        <v>1001</v>
      </c>
      <c r="I727" s="53" t="s">
        <v>46</v>
      </c>
      <c r="J727" s="342" t="str">
        <f>IF(ISBLANK(INDEX('Policy Characteristics'!D:D,MATCH($C727,'Policy Characteristics'!$C:$C,0))),"",INDEX('Policy Characteristics'!D:D,MATCH($C727,'Policy Characteristics'!$C:$C,0)))</f>
        <v>Industry Energy Efficiency Standards</v>
      </c>
      <c r="K727" s="340" t="str">
        <f>IF(ISBLANK(INDEX('Policy Characteristics'!E:E,MATCH($C727,'Policy Characteristics'!$C:$C,0))),"",INDEX('Policy Characteristics'!E:E,MATCH($C727,'Policy Characteristics'!$C:$C,0)))</f>
        <v>indst efficiency standards</v>
      </c>
      <c r="L727" s="362">
        <f>IF(ISBLANK(INDEX('Policy Characteristics'!F:F,MATCH($C727,'Policy Characteristics'!$C:$C,0))),"",INDEX('Policy Characteristics'!F:F,MATCH($C727,'Policy Characteristics'!$C:$C,0)))</f>
        <v>0</v>
      </c>
      <c r="M727" s="362">
        <f>IF(ISBLANK(INDEX('Policy Characteristics'!G:G,MATCH($C727,'Policy Characteristics'!$C:$C,0))),"",INDEX('Policy Characteristics'!G:G,MATCH($C727,'Policy Characteristics'!$C:$C,0)))</f>
        <v>0.25</v>
      </c>
      <c r="N727" s="362">
        <f>IF(ISBLANK(INDEX('Policy Characteristics'!H:H,MATCH($C727,'Policy Characteristics'!$C:$C,0))),"",INDEX('Policy Characteristics'!H:H,MATCH($C727,'Policy Characteristics'!$C:$C,0)))</f>
        <v>0.01</v>
      </c>
      <c r="O727" s="340" t="str">
        <f>IF(ISBLANK(INDEX('Policy Characteristics'!I:I,MATCH($C727,'Policy Characteristics'!$C:$C,0))),"",INDEX('Policy Characteristics'!I:I,MATCH($C727,'Policy Characteristics'!$C:$C,0)))</f>
        <v>% reduction in energy use</v>
      </c>
      <c r="P727" s="340"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40" t="str">
        <f>IF(ISBLANK(INDEX('Policy Characteristics'!K:K,MATCH($C727,'Policy Characteristics'!$C:$C,0))),"",INDEX('Policy Characteristics'!K:K,MATCH($C727,'Policy Characteristics'!$C:$C,0)))</f>
        <v>industry-ag-main.html#eff-stds</v>
      </c>
      <c r="R727" s="340" t="str">
        <f>IF(ISBLANK(INDEX('Policy Characteristics'!L:L,MATCH($C727,'Policy Characteristics'!$C:$C,0))),"",INDEX('Policy Characteristics'!L:L,MATCH($C727,'Policy Characteristics'!$C:$C,0)))</f>
        <v>industry-energy-efficiency-standards.html</v>
      </c>
    </row>
    <row r="728" spans="1:18" s="5" customFormat="1" ht="30" x14ac:dyDescent="0.25">
      <c r="A728" s="340" t="str">
        <f>IF(ISBLANK(INDEX('Policy Characteristics'!A:A,MATCH($C728,'Policy Characteristics'!$C:$C,0))),"",INDEX('Policy Characteristics'!A:A,MATCH($C728,'Policy Characteristics'!$C:$C,0)))</f>
        <v>Industry</v>
      </c>
      <c r="B728" s="340" t="str">
        <f>IF(ISBLANK(INDEX('Policy Characteristics'!B:B,MATCH($C728,'Policy Characteristics'!$C:$C,0))),"",INDEX('Policy Characteristics'!B:B,MATCH($C728,'Policy Characteristics'!$C:$C,0)))</f>
        <v>Industry Energy Efficiency Standards</v>
      </c>
      <c r="C728" s="344" t="str">
        <f t="shared" si="37"/>
        <v>Percentage Improvement in Eqpt Efficiency Standards above BAU</v>
      </c>
      <c r="D728" s="9" t="s">
        <v>3193</v>
      </c>
      <c r="E728" s="53" t="s">
        <v>2448</v>
      </c>
      <c r="F728" s="188" t="s">
        <v>3157</v>
      </c>
      <c r="G728" s="53" t="s">
        <v>2452</v>
      </c>
      <c r="H728" s="54">
        <v>1002</v>
      </c>
      <c r="I728" s="53" t="s">
        <v>45</v>
      </c>
      <c r="J728" s="342" t="str">
        <f>IF(ISBLANK(INDEX('Policy Characteristics'!D:D,MATCH($C728,'Policy Characteristics'!$C:$C,0))),"",INDEX('Policy Characteristics'!D:D,MATCH($C728,'Policy Characteristics'!$C:$C,0)))</f>
        <v>Industry Energy Efficiency Standards</v>
      </c>
      <c r="K728" s="340" t="str">
        <f>IF(ISBLANK(INDEX('Policy Characteristics'!E:E,MATCH($C728,'Policy Characteristics'!$C:$C,0))),"",INDEX('Policy Characteristics'!E:E,MATCH($C728,'Policy Characteristics'!$C:$C,0)))</f>
        <v>indst efficiency standards</v>
      </c>
      <c r="L728" s="362">
        <f>IF(ISBLANK(INDEX('Policy Characteristics'!F:F,MATCH($C728,'Policy Characteristics'!$C:$C,0))),"",INDEX('Policy Characteristics'!F:F,MATCH($C728,'Policy Characteristics'!$C:$C,0)))</f>
        <v>0</v>
      </c>
      <c r="M728" s="362">
        <f>IF(ISBLANK(INDEX('Policy Characteristics'!G:G,MATCH($C728,'Policy Characteristics'!$C:$C,0))),"",INDEX('Policy Characteristics'!G:G,MATCH($C728,'Policy Characteristics'!$C:$C,0)))</f>
        <v>0.25</v>
      </c>
      <c r="N728" s="362">
        <f>IF(ISBLANK(INDEX('Policy Characteristics'!H:H,MATCH($C728,'Policy Characteristics'!$C:$C,0))),"",INDEX('Policy Characteristics'!H:H,MATCH($C728,'Policy Characteristics'!$C:$C,0)))</f>
        <v>0.01</v>
      </c>
      <c r="O728" s="340" t="str">
        <f>IF(ISBLANK(INDEX('Policy Characteristics'!I:I,MATCH($C728,'Policy Characteristics'!$C:$C,0))),"",INDEX('Policy Characteristics'!I:I,MATCH($C728,'Policy Characteristics'!$C:$C,0)))</f>
        <v>% reduction in energy use</v>
      </c>
      <c r="P728" s="340"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40" t="str">
        <f>IF(ISBLANK(INDEX('Policy Characteristics'!K:K,MATCH($C728,'Policy Characteristics'!$C:$C,0))),"",INDEX('Policy Characteristics'!K:K,MATCH($C728,'Policy Characteristics'!$C:$C,0)))</f>
        <v>industry-ag-main.html#eff-stds</v>
      </c>
      <c r="R728" s="340" t="str">
        <f>IF(ISBLANK(INDEX('Policy Characteristics'!L:L,MATCH($C728,'Policy Characteristics'!$C:$C,0))),"",INDEX('Policy Characteristics'!L:L,MATCH($C728,'Policy Characteristics'!$C:$C,0)))</f>
        <v>industry-energy-efficiency-standards.html</v>
      </c>
    </row>
    <row r="729" spans="1:18" s="5" customFormat="1" ht="30" x14ac:dyDescent="0.25">
      <c r="A729" s="340" t="str">
        <f>IF(ISBLANK(INDEX('Policy Characteristics'!A:A,MATCH($C729,'Policy Characteristics'!$C:$C,0))),"",INDEX('Policy Characteristics'!A:A,MATCH($C729,'Policy Characteristics'!$C:$C,0)))</f>
        <v>Industry</v>
      </c>
      <c r="B729" s="340" t="str">
        <f>IF(ISBLANK(INDEX('Policy Characteristics'!B:B,MATCH($C729,'Policy Characteristics'!$C:$C,0))),"",INDEX('Policy Characteristics'!B:B,MATCH($C729,'Policy Characteristics'!$C:$C,0)))</f>
        <v>Industry Energy Efficiency Standards</v>
      </c>
      <c r="C729" s="344" t="str">
        <f t="shared" si="37"/>
        <v>Percentage Improvement in Eqpt Efficiency Standards above BAU</v>
      </c>
      <c r="D729" s="9" t="s">
        <v>3193</v>
      </c>
      <c r="E729" s="53" t="s">
        <v>2449</v>
      </c>
      <c r="F729" s="188" t="s">
        <v>3157</v>
      </c>
      <c r="G729" s="53" t="s">
        <v>2455</v>
      </c>
      <c r="H729" s="54">
        <v>1003</v>
      </c>
      <c r="I729" s="53" t="s">
        <v>46</v>
      </c>
      <c r="J729" s="342" t="str">
        <f>IF(ISBLANK(INDEX('Policy Characteristics'!D:D,MATCH($C729,'Policy Characteristics'!$C:$C,0))),"",INDEX('Policy Characteristics'!D:D,MATCH($C729,'Policy Characteristics'!$C:$C,0)))</f>
        <v>Industry Energy Efficiency Standards</v>
      </c>
      <c r="K729" s="340" t="str">
        <f>IF(ISBLANK(INDEX('Policy Characteristics'!E:E,MATCH($C729,'Policy Characteristics'!$C:$C,0))),"",INDEX('Policy Characteristics'!E:E,MATCH($C729,'Policy Characteristics'!$C:$C,0)))</f>
        <v>indst efficiency standards</v>
      </c>
      <c r="L729" s="362">
        <f>IF(ISBLANK(INDEX('Policy Characteristics'!F:F,MATCH($C729,'Policy Characteristics'!$C:$C,0))),"",INDEX('Policy Characteristics'!F:F,MATCH($C729,'Policy Characteristics'!$C:$C,0)))</f>
        <v>0</v>
      </c>
      <c r="M729" s="362">
        <f>IF(ISBLANK(INDEX('Policy Characteristics'!G:G,MATCH($C729,'Policy Characteristics'!$C:$C,0))),"",INDEX('Policy Characteristics'!G:G,MATCH($C729,'Policy Characteristics'!$C:$C,0)))</f>
        <v>0.25</v>
      </c>
      <c r="N729" s="362">
        <f>IF(ISBLANK(INDEX('Policy Characteristics'!H:H,MATCH($C729,'Policy Characteristics'!$C:$C,0))),"",INDEX('Policy Characteristics'!H:H,MATCH($C729,'Policy Characteristics'!$C:$C,0)))</f>
        <v>0.01</v>
      </c>
      <c r="O729" s="340" t="str">
        <f>IF(ISBLANK(INDEX('Policy Characteristics'!I:I,MATCH($C729,'Policy Characteristics'!$C:$C,0))),"",INDEX('Policy Characteristics'!I:I,MATCH($C729,'Policy Characteristics'!$C:$C,0)))</f>
        <v>% reduction in energy use</v>
      </c>
      <c r="P729" s="340"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40" t="str">
        <f>IF(ISBLANK(INDEX('Policy Characteristics'!K:K,MATCH($C729,'Policy Characteristics'!$C:$C,0))),"",INDEX('Policy Characteristics'!K:K,MATCH($C729,'Policy Characteristics'!$C:$C,0)))</f>
        <v>industry-ag-main.html#eff-stds</v>
      </c>
      <c r="R729" s="340" t="str">
        <f>IF(ISBLANK(INDEX('Policy Characteristics'!L:L,MATCH($C729,'Policy Characteristics'!$C:$C,0))),"",INDEX('Policy Characteristics'!L:L,MATCH($C729,'Policy Characteristics'!$C:$C,0)))</f>
        <v>industry-energy-efficiency-standards.html</v>
      </c>
    </row>
    <row r="730" spans="1:18" s="5" customFormat="1" ht="30" x14ac:dyDescent="0.25">
      <c r="A730" s="340" t="str">
        <f>IF(ISBLANK(INDEX('Policy Characteristics'!A:A,MATCH($C730,'Policy Characteristics'!$C:$C,0))),"",INDEX('Policy Characteristics'!A:A,MATCH($C730,'Policy Characteristics'!$C:$C,0)))</f>
        <v>Industry</v>
      </c>
      <c r="B730" s="340" t="str">
        <f>IF(ISBLANK(INDEX('Policy Characteristics'!B:B,MATCH($C730,'Policy Characteristics'!$C:$C,0))),"",INDEX('Policy Characteristics'!B:B,MATCH($C730,'Policy Characteristics'!$C:$C,0)))</f>
        <v>Industry Energy Efficiency Standards</v>
      </c>
      <c r="C730" s="344" t="str">
        <f t="shared" si="37"/>
        <v>Percentage Improvement in Eqpt Efficiency Standards above BAU</v>
      </c>
      <c r="D730" s="9" t="s">
        <v>3193</v>
      </c>
      <c r="E730" s="53" t="s">
        <v>2798</v>
      </c>
      <c r="F730" s="188" t="s">
        <v>3157</v>
      </c>
      <c r="G730" s="53" t="s">
        <v>2801</v>
      </c>
      <c r="H730" s="54">
        <v>1004</v>
      </c>
      <c r="I730" s="53" t="s">
        <v>46</v>
      </c>
      <c r="J730" s="342" t="str">
        <f>IF(ISBLANK(INDEX('Policy Characteristics'!D:D,MATCH($C730,'Policy Characteristics'!$C:$C,0))),"",INDEX('Policy Characteristics'!D:D,MATCH($C730,'Policy Characteristics'!$C:$C,0)))</f>
        <v>Industry Energy Efficiency Standards</v>
      </c>
      <c r="K730" s="340" t="str">
        <f>IF(ISBLANK(INDEX('Policy Characteristics'!E:E,MATCH($C730,'Policy Characteristics'!$C:$C,0))),"",INDEX('Policy Characteristics'!E:E,MATCH($C730,'Policy Characteristics'!$C:$C,0)))</f>
        <v>indst efficiency standards</v>
      </c>
      <c r="L730" s="362">
        <f>IF(ISBLANK(INDEX('Policy Characteristics'!F:F,MATCH($C730,'Policy Characteristics'!$C:$C,0))),"",INDEX('Policy Characteristics'!F:F,MATCH($C730,'Policy Characteristics'!$C:$C,0)))</f>
        <v>0</v>
      </c>
      <c r="M730" s="362">
        <f>IF(ISBLANK(INDEX('Policy Characteristics'!G:G,MATCH($C730,'Policy Characteristics'!$C:$C,0))),"",INDEX('Policy Characteristics'!G:G,MATCH($C730,'Policy Characteristics'!$C:$C,0)))</f>
        <v>0.25</v>
      </c>
      <c r="N730" s="362">
        <f>IF(ISBLANK(INDEX('Policy Characteristics'!H:H,MATCH($C730,'Policy Characteristics'!$C:$C,0))),"",INDEX('Policy Characteristics'!H:H,MATCH($C730,'Policy Characteristics'!$C:$C,0)))</f>
        <v>0.01</v>
      </c>
      <c r="O730" s="340" t="str">
        <f>IF(ISBLANK(INDEX('Policy Characteristics'!I:I,MATCH($C730,'Policy Characteristics'!$C:$C,0))),"",INDEX('Policy Characteristics'!I:I,MATCH($C730,'Policy Characteristics'!$C:$C,0)))</f>
        <v>% reduction in energy use</v>
      </c>
      <c r="P730" s="340"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40" t="str">
        <f>IF(ISBLANK(INDEX('Policy Characteristics'!K:K,MATCH($C730,'Policy Characteristics'!$C:$C,0))),"",INDEX('Policy Characteristics'!K:K,MATCH($C730,'Policy Characteristics'!$C:$C,0)))</f>
        <v>industry-ag-main.html#eff-stds</v>
      </c>
      <c r="R730" s="340" t="str">
        <f>IF(ISBLANK(INDEX('Policy Characteristics'!L:L,MATCH($C730,'Policy Characteristics'!$C:$C,0))),"",INDEX('Policy Characteristics'!L:L,MATCH($C730,'Policy Characteristics'!$C:$C,0)))</f>
        <v>industry-energy-efficiency-standards.html</v>
      </c>
    </row>
    <row r="731" spans="1:18" s="5" customFormat="1" ht="30" x14ac:dyDescent="0.25">
      <c r="A731" s="340" t="str">
        <f>IF(ISBLANK(INDEX('Policy Characteristics'!A:A,MATCH($C731,'Policy Characteristics'!$C:$C,0))),"",INDEX('Policy Characteristics'!A:A,MATCH($C731,'Policy Characteristics'!$C:$C,0)))</f>
        <v>Industry</v>
      </c>
      <c r="B731" s="340" t="str">
        <f>IF(ISBLANK(INDEX('Policy Characteristics'!B:B,MATCH($C731,'Policy Characteristics'!$C:$C,0))),"",INDEX('Policy Characteristics'!B:B,MATCH($C731,'Policy Characteristics'!$C:$C,0)))</f>
        <v>Industry Energy Efficiency Standards</v>
      </c>
      <c r="C731" s="344" t="str">
        <f t="shared" si="37"/>
        <v>Percentage Improvement in Eqpt Efficiency Standards above BAU</v>
      </c>
      <c r="D731" s="9" t="s">
        <v>3193</v>
      </c>
      <c r="E731" s="53" t="s">
        <v>2799</v>
      </c>
      <c r="F731" s="188" t="s">
        <v>3157</v>
      </c>
      <c r="G731" s="53" t="s">
        <v>2803</v>
      </c>
      <c r="H731" s="54">
        <v>1005</v>
      </c>
      <c r="I731" s="53" t="s">
        <v>45</v>
      </c>
      <c r="J731" s="342" t="str">
        <f>IF(ISBLANK(INDEX('Policy Characteristics'!D:D,MATCH($C731,'Policy Characteristics'!$C:$C,0))),"",INDEX('Policy Characteristics'!D:D,MATCH($C731,'Policy Characteristics'!$C:$C,0)))</f>
        <v>Industry Energy Efficiency Standards</v>
      </c>
      <c r="K731" s="340" t="str">
        <f>IF(ISBLANK(INDEX('Policy Characteristics'!E:E,MATCH($C731,'Policy Characteristics'!$C:$C,0))),"",INDEX('Policy Characteristics'!E:E,MATCH($C731,'Policy Characteristics'!$C:$C,0)))</f>
        <v>indst efficiency standards</v>
      </c>
      <c r="L731" s="362">
        <f>IF(ISBLANK(INDEX('Policy Characteristics'!F:F,MATCH($C731,'Policy Characteristics'!$C:$C,0))),"",INDEX('Policy Characteristics'!F:F,MATCH($C731,'Policy Characteristics'!$C:$C,0)))</f>
        <v>0</v>
      </c>
      <c r="M731" s="362">
        <f>IF(ISBLANK(INDEX('Policy Characteristics'!G:G,MATCH($C731,'Policy Characteristics'!$C:$C,0))),"",INDEX('Policy Characteristics'!G:G,MATCH($C731,'Policy Characteristics'!$C:$C,0)))</f>
        <v>0.25</v>
      </c>
      <c r="N731" s="362">
        <f>IF(ISBLANK(INDEX('Policy Characteristics'!H:H,MATCH($C731,'Policy Characteristics'!$C:$C,0))),"",INDEX('Policy Characteristics'!H:H,MATCH($C731,'Policy Characteristics'!$C:$C,0)))</f>
        <v>0.01</v>
      </c>
      <c r="O731" s="340" t="str">
        <f>IF(ISBLANK(INDEX('Policy Characteristics'!I:I,MATCH($C731,'Policy Characteristics'!$C:$C,0))),"",INDEX('Policy Characteristics'!I:I,MATCH($C731,'Policy Characteristics'!$C:$C,0)))</f>
        <v>% reduction in energy use</v>
      </c>
      <c r="P731" s="340"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40" t="str">
        <f>IF(ISBLANK(INDEX('Policy Characteristics'!K:K,MATCH($C731,'Policy Characteristics'!$C:$C,0))),"",INDEX('Policy Characteristics'!K:K,MATCH($C731,'Policy Characteristics'!$C:$C,0)))</f>
        <v>industry-ag-main.html#eff-stds</v>
      </c>
      <c r="R731" s="340" t="str">
        <f>IF(ISBLANK(INDEX('Policy Characteristics'!L:L,MATCH($C731,'Policy Characteristics'!$C:$C,0))),"",INDEX('Policy Characteristics'!L:L,MATCH($C731,'Policy Characteristics'!$C:$C,0)))</f>
        <v>industry-energy-efficiency-standards.html</v>
      </c>
    </row>
    <row r="732" spans="1:18" s="5" customFormat="1" ht="30" x14ac:dyDescent="0.25">
      <c r="A732" s="340" t="str">
        <f>IF(ISBLANK(INDEX('Policy Characteristics'!A:A,MATCH($C732,'Policy Characteristics'!$C:$C,0))),"",INDEX('Policy Characteristics'!A:A,MATCH($C732,'Policy Characteristics'!$C:$C,0)))</f>
        <v>Industry</v>
      </c>
      <c r="B732" s="340" t="str">
        <f>IF(ISBLANK(INDEX('Policy Characteristics'!B:B,MATCH($C732,'Policy Characteristics'!$C:$C,0))),"",INDEX('Policy Characteristics'!B:B,MATCH($C732,'Policy Characteristics'!$C:$C,0)))</f>
        <v>Industry Energy Efficiency Standards</v>
      </c>
      <c r="C732" s="344" t="str">
        <f t="shared" si="37"/>
        <v>Percentage Improvement in Eqpt Efficiency Standards above BAU</v>
      </c>
      <c r="D732" s="9" t="s">
        <v>3193</v>
      </c>
      <c r="E732" s="53" t="s">
        <v>2800</v>
      </c>
      <c r="F732" s="188" t="s">
        <v>3157</v>
      </c>
      <c r="G732" s="53" t="s">
        <v>2804</v>
      </c>
      <c r="H732" s="54">
        <v>1006</v>
      </c>
      <c r="I732" s="53" t="s">
        <v>45</v>
      </c>
      <c r="J732" s="342" t="str">
        <f>IF(ISBLANK(INDEX('Policy Characteristics'!D:D,MATCH($C732,'Policy Characteristics'!$C:$C,0))),"",INDEX('Policy Characteristics'!D:D,MATCH($C732,'Policy Characteristics'!$C:$C,0)))</f>
        <v>Industry Energy Efficiency Standards</v>
      </c>
      <c r="K732" s="340" t="str">
        <f>IF(ISBLANK(INDEX('Policy Characteristics'!E:E,MATCH($C732,'Policy Characteristics'!$C:$C,0))),"",INDEX('Policy Characteristics'!E:E,MATCH($C732,'Policy Characteristics'!$C:$C,0)))</f>
        <v>indst efficiency standards</v>
      </c>
      <c r="L732" s="362">
        <f>IF(ISBLANK(INDEX('Policy Characteristics'!F:F,MATCH($C732,'Policy Characteristics'!$C:$C,0))),"",INDEX('Policy Characteristics'!F:F,MATCH($C732,'Policy Characteristics'!$C:$C,0)))</f>
        <v>0</v>
      </c>
      <c r="M732" s="362">
        <f>IF(ISBLANK(INDEX('Policy Characteristics'!G:G,MATCH($C732,'Policy Characteristics'!$C:$C,0))),"",INDEX('Policy Characteristics'!G:G,MATCH($C732,'Policy Characteristics'!$C:$C,0)))</f>
        <v>0.25</v>
      </c>
      <c r="N732" s="362">
        <f>IF(ISBLANK(INDEX('Policy Characteristics'!H:H,MATCH($C732,'Policy Characteristics'!$C:$C,0))),"",INDEX('Policy Characteristics'!H:H,MATCH($C732,'Policy Characteristics'!$C:$C,0)))</f>
        <v>0.01</v>
      </c>
      <c r="O732" s="340" t="str">
        <f>IF(ISBLANK(INDEX('Policy Characteristics'!I:I,MATCH($C732,'Policy Characteristics'!$C:$C,0))),"",INDEX('Policy Characteristics'!I:I,MATCH($C732,'Policy Characteristics'!$C:$C,0)))</f>
        <v>% reduction in energy use</v>
      </c>
      <c r="P732" s="340"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40" t="str">
        <f>IF(ISBLANK(INDEX('Policy Characteristics'!K:K,MATCH($C732,'Policy Characteristics'!$C:$C,0))),"",INDEX('Policy Characteristics'!K:K,MATCH($C732,'Policy Characteristics'!$C:$C,0)))</f>
        <v>industry-ag-main.html#eff-stds</v>
      </c>
      <c r="R732" s="340" t="str">
        <f>IF(ISBLANK(INDEX('Policy Characteristics'!L:L,MATCH($C732,'Policy Characteristics'!$C:$C,0))),"",INDEX('Policy Characteristics'!L:L,MATCH($C732,'Policy Characteristics'!$C:$C,0)))</f>
        <v>industry-energy-efficiency-standards.html</v>
      </c>
    </row>
    <row r="733" spans="1:18" s="5" customFormat="1" ht="30" x14ac:dyDescent="0.25">
      <c r="A733" s="340" t="str">
        <f>IF(ISBLANK(INDEX('Policy Characteristics'!A:A,MATCH($C733,'Policy Characteristics'!$C:$C,0))),"",INDEX('Policy Characteristics'!A:A,MATCH($C733,'Policy Characteristics'!$C:$C,0)))</f>
        <v>Industry</v>
      </c>
      <c r="B733" s="340" t="str">
        <f>IF(ISBLANK(INDEX('Policy Characteristics'!B:B,MATCH($C733,'Policy Characteristics'!$C:$C,0))),"",INDEX('Policy Characteristics'!B:B,MATCH($C733,'Policy Characteristics'!$C:$C,0)))</f>
        <v>Industry Energy Efficiency Standards</v>
      </c>
      <c r="C733" s="344" t="str">
        <f t="shared" si="37"/>
        <v>Percentage Improvement in Eqpt Efficiency Standards above BAU</v>
      </c>
      <c r="D733" s="9" t="s">
        <v>3193</v>
      </c>
      <c r="E733" s="53" t="s">
        <v>2797</v>
      </c>
      <c r="F733" s="188" t="s">
        <v>3157</v>
      </c>
      <c r="G733" s="53" t="s">
        <v>2802</v>
      </c>
      <c r="H733" s="54">
        <v>1007</v>
      </c>
      <c r="I733" s="53" t="s">
        <v>46</v>
      </c>
      <c r="J733" s="342" t="str">
        <f>IF(ISBLANK(INDEX('Policy Characteristics'!D:D,MATCH($C733,'Policy Characteristics'!$C:$C,0))),"",INDEX('Policy Characteristics'!D:D,MATCH($C733,'Policy Characteristics'!$C:$C,0)))</f>
        <v>Industry Energy Efficiency Standards</v>
      </c>
      <c r="K733" s="340" t="str">
        <f>IF(ISBLANK(INDEX('Policy Characteristics'!E:E,MATCH($C733,'Policy Characteristics'!$C:$C,0))),"",INDEX('Policy Characteristics'!E:E,MATCH($C733,'Policy Characteristics'!$C:$C,0)))</f>
        <v>indst efficiency standards</v>
      </c>
      <c r="L733" s="362">
        <f>IF(ISBLANK(INDEX('Policy Characteristics'!F:F,MATCH($C733,'Policy Characteristics'!$C:$C,0))),"",INDEX('Policy Characteristics'!F:F,MATCH($C733,'Policy Characteristics'!$C:$C,0)))</f>
        <v>0</v>
      </c>
      <c r="M733" s="362">
        <f>IF(ISBLANK(INDEX('Policy Characteristics'!G:G,MATCH($C733,'Policy Characteristics'!$C:$C,0))),"",INDEX('Policy Characteristics'!G:G,MATCH($C733,'Policy Characteristics'!$C:$C,0)))</f>
        <v>0.25</v>
      </c>
      <c r="N733" s="362">
        <f>IF(ISBLANK(INDEX('Policy Characteristics'!H:H,MATCH($C733,'Policy Characteristics'!$C:$C,0))),"",INDEX('Policy Characteristics'!H:H,MATCH($C733,'Policy Characteristics'!$C:$C,0)))</f>
        <v>0.01</v>
      </c>
      <c r="O733" s="340" t="str">
        <f>IF(ISBLANK(INDEX('Policy Characteristics'!I:I,MATCH($C733,'Policy Characteristics'!$C:$C,0))),"",INDEX('Policy Characteristics'!I:I,MATCH($C733,'Policy Characteristics'!$C:$C,0)))</f>
        <v>% reduction in energy use</v>
      </c>
      <c r="P733" s="340"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40" t="str">
        <f>IF(ISBLANK(INDEX('Policy Characteristics'!K:K,MATCH($C733,'Policy Characteristics'!$C:$C,0))),"",INDEX('Policy Characteristics'!K:K,MATCH($C733,'Policy Characteristics'!$C:$C,0)))</f>
        <v>industry-ag-main.html#eff-stds</v>
      </c>
      <c r="R733" s="340" t="str">
        <f>IF(ISBLANK(INDEX('Policy Characteristics'!L:L,MATCH($C733,'Policy Characteristics'!$C:$C,0))),"",INDEX('Policy Characteristics'!L:L,MATCH($C733,'Policy Characteristics'!$C:$C,0)))</f>
        <v>industry-energy-efficiency-standards.html</v>
      </c>
    </row>
    <row r="734" spans="1:18" s="5" customFormat="1" ht="30" x14ac:dyDescent="0.25">
      <c r="A734" s="340" t="str">
        <f>IF(ISBLANK(INDEX('Policy Characteristics'!A:A,MATCH($C734,'Policy Characteristics'!$C:$C,0))),"",INDEX('Policy Characteristics'!A:A,MATCH($C734,'Policy Characteristics'!$C:$C,0)))</f>
        <v>Industry</v>
      </c>
      <c r="B734" s="340" t="str">
        <f>IF(ISBLANK(INDEX('Policy Characteristics'!B:B,MATCH($C734,'Policy Characteristics'!$C:$C,0))),"",INDEX('Policy Characteristics'!B:B,MATCH($C734,'Policy Characteristics'!$C:$C,0)))</f>
        <v>Industry Energy Efficiency Standards</v>
      </c>
      <c r="C734" s="344" t="str">
        <f t="shared" si="37"/>
        <v>Percentage Improvement in Eqpt Efficiency Standards above BAU</v>
      </c>
      <c r="D734" s="9" t="s">
        <v>3194</v>
      </c>
      <c r="E734" s="53" t="s">
        <v>2444</v>
      </c>
      <c r="F734" s="188" t="s">
        <v>3158</v>
      </c>
      <c r="G734" s="53" t="s">
        <v>2450</v>
      </c>
      <c r="H734" s="54">
        <v>1008</v>
      </c>
      <c r="I734" s="53" t="s">
        <v>45</v>
      </c>
      <c r="J734" s="342" t="str">
        <f>IF(ISBLANK(INDEX('Policy Characteristics'!D:D,MATCH($C734,'Policy Characteristics'!$C:$C,0))),"",INDEX('Policy Characteristics'!D:D,MATCH($C734,'Policy Characteristics'!$C:$C,0)))</f>
        <v>Industry Energy Efficiency Standards</v>
      </c>
      <c r="K734" s="340" t="str">
        <f>IF(ISBLANK(INDEX('Policy Characteristics'!E:E,MATCH($C734,'Policy Characteristics'!$C:$C,0))),"",INDEX('Policy Characteristics'!E:E,MATCH($C734,'Policy Characteristics'!$C:$C,0)))</f>
        <v>indst efficiency standards</v>
      </c>
      <c r="L734" s="362">
        <f>IF(ISBLANK(INDEX('Policy Characteristics'!F:F,MATCH($C734,'Policy Characteristics'!$C:$C,0))),"",INDEX('Policy Characteristics'!F:F,MATCH($C734,'Policy Characteristics'!$C:$C,0)))</f>
        <v>0</v>
      </c>
      <c r="M734" s="362">
        <f>IF(ISBLANK(INDEX('Policy Characteristics'!G:G,MATCH($C734,'Policy Characteristics'!$C:$C,0))),"",INDEX('Policy Characteristics'!G:G,MATCH($C734,'Policy Characteristics'!$C:$C,0)))</f>
        <v>0.25</v>
      </c>
      <c r="N734" s="362">
        <f>IF(ISBLANK(INDEX('Policy Characteristics'!H:H,MATCH($C734,'Policy Characteristics'!$C:$C,0))),"",INDEX('Policy Characteristics'!H:H,MATCH($C734,'Policy Characteristics'!$C:$C,0)))</f>
        <v>0.01</v>
      </c>
      <c r="O734" s="340" t="str">
        <f>IF(ISBLANK(INDEX('Policy Characteristics'!I:I,MATCH($C734,'Policy Characteristics'!$C:$C,0))),"",INDEX('Policy Characteristics'!I:I,MATCH($C734,'Policy Characteristics'!$C:$C,0)))</f>
        <v>% reduction in energy use</v>
      </c>
      <c r="P734" s="340"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40" t="str">
        <f>IF(ISBLANK(INDEX('Policy Characteristics'!K:K,MATCH($C734,'Policy Characteristics'!$C:$C,0))),"",INDEX('Policy Characteristics'!K:K,MATCH($C734,'Policy Characteristics'!$C:$C,0)))</f>
        <v>industry-ag-main.html#eff-stds</v>
      </c>
      <c r="R734" s="340" t="str">
        <f>IF(ISBLANK(INDEX('Policy Characteristics'!L:L,MATCH($C734,'Policy Characteristics'!$C:$C,0))),"",INDEX('Policy Characteristics'!L:L,MATCH($C734,'Policy Characteristics'!$C:$C,0)))</f>
        <v>industry-energy-efficiency-standards.html</v>
      </c>
    </row>
    <row r="735" spans="1:18" s="5" customFormat="1" ht="30" x14ac:dyDescent="0.25">
      <c r="A735" s="340" t="str">
        <f>IF(ISBLANK(INDEX('Policy Characteristics'!A:A,MATCH($C735,'Policy Characteristics'!$C:$C,0))),"",INDEX('Policy Characteristics'!A:A,MATCH($C735,'Policy Characteristics'!$C:$C,0)))</f>
        <v>Industry</v>
      </c>
      <c r="B735" s="340" t="str">
        <f>IF(ISBLANK(INDEX('Policy Characteristics'!B:B,MATCH($C735,'Policy Characteristics'!$C:$C,0))),"",INDEX('Policy Characteristics'!B:B,MATCH($C735,'Policy Characteristics'!$C:$C,0)))</f>
        <v>Industry Energy Efficiency Standards</v>
      </c>
      <c r="C735" s="344" t="str">
        <f t="shared" si="37"/>
        <v>Percentage Improvement in Eqpt Efficiency Standards above BAU</v>
      </c>
      <c r="D735" s="9" t="s">
        <v>3194</v>
      </c>
      <c r="E735" s="53" t="s">
        <v>2445</v>
      </c>
      <c r="F735" s="188" t="s">
        <v>3158</v>
      </c>
      <c r="G735" s="53" t="s">
        <v>2453</v>
      </c>
      <c r="H735" s="54">
        <v>1009</v>
      </c>
      <c r="I735" s="53" t="s">
        <v>45</v>
      </c>
      <c r="J735" s="342" t="str">
        <f>IF(ISBLANK(INDEX('Policy Characteristics'!D:D,MATCH($C735,'Policy Characteristics'!$C:$C,0))),"",INDEX('Policy Characteristics'!D:D,MATCH($C735,'Policy Characteristics'!$C:$C,0)))</f>
        <v>Industry Energy Efficiency Standards</v>
      </c>
      <c r="K735" s="340" t="str">
        <f>IF(ISBLANK(INDEX('Policy Characteristics'!E:E,MATCH($C735,'Policy Characteristics'!$C:$C,0))),"",INDEX('Policy Characteristics'!E:E,MATCH($C735,'Policy Characteristics'!$C:$C,0)))</f>
        <v>indst efficiency standards</v>
      </c>
      <c r="L735" s="362">
        <f>IF(ISBLANK(INDEX('Policy Characteristics'!F:F,MATCH($C735,'Policy Characteristics'!$C:$C,0))),"",INDEX('Policy Characteristics'!F:F,MATCH($C735,'Policy Characteristics'!$C:$C,0)))</f>
        <v>0</v>
      </c>
      <c r="M735" s="362">
        <f>IF(ISBLANK(INDEX('Policy Characteristics'!G:G,MATCH($C735,'Policy Characteristics'!$C:$C,0))),"",INDEX('Policy Characteristics'!G:G,MATCH($C735,'Policy Characteristics'!$C:$C,0)))</f>
        <v>0.25</v>
      </c>
      <c r="N735" s="362">
        <f>IF(ISBLANK(INDEX('Policy Characteristics'!H:H,MATCH($C735,'Policy Characteristics'!$C:$C,0))),"",INDEX('Policy Characteristics'!H:H,MATCH($C735,'Policy Characteristics'!$C:$C,0)))</f>
        <v>0.01</v>
      </c>
      <c r="O735" s="340" t="str">
        <f>IF(ISBLANK(INDEX('Policy Characteristics'!I:I,MATCH($C735,'Policy Characteristics'!$C:$C,0))),"",INDEX('Policy Characteristics'!I:I,MATCH($C735,'Policy Characteristics'!$C:$C,0)))</f>
        <v>% reduction in energy use</v>
      </c>
      <c r="P735" s="340"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40" t="str">
        <f>IF(ISBLANK(INDEX('Policy Characteristics'!K:K,MATCH($C735,'Policy Characteristics'!$C:$C,0))),"",INDEX('Policy Characteristics'!K:K,MATCH($C735,'Policy Characteristics'!$C:$C,0)))</f>
        <v>industry-ag-main.html#eff-stds</v>
      </c>
      <c r="R735" s="340" t="str">
        <f>IF(ISBLANK(INDEX('Policy Characteristics'!L:L,MATCH($C735,'Policy Characteristics'!$C:$C,0))),"",INDEX('Policy Characteristics'!L:L,MATCH($C735,'Policy Characteristics'!$C:$C,0)))</f>
        <v>industry-energy-efficiency-standards.html</v>
      </c>
    </row>
    <row r="736" spans="1:18" s="5" customFormat="1" ht="30" x14ac:dyDescent="0.25">
      <c r="A736" s="340" t="str">
        <f>IF(ISBLANK(INDEX('Policy Characteristics'!A:A,MATCH($C736,'Policy Characteristics'!$C:$C,0))),"",INDEX('Policy Characteristics'!A:A,MATCH($C736,'Policy Characteristics'!$C:$C,0)))</f>
        <v>Industry</v>
      </c>
      <c r="B736" s="340" t="str">
        <f>IF(ISBLANK(INDEX('Policy Characteristics'!B:B,MATCH($C736,'Policy Characteristics'!$C:$C,0))),"",INDEX('Policy Characteristics'!B:B,MATCH($C736,'Policy Characteristics'!$C:$C,0)))</f>
        <v>Industry Energy Efficiency Standards</v>
      </c>
      <c r="C736" s="344" t="str">
        <f t="shared" si="37"/>
        <v>Percentage Improvement in Eqpt Efficiency Standards above BAU</v>
      </c>
      <c r="D736" s="9" t="s">
        <v>3194</v>
      </c>
      <c r="E736" s="53" t="s">
        <v>2446</v>
      </c>
      <c r="F736" s="188" t="s">
        <v>3158</v>
      </c>
      <c r="G736" s="53" t="s">
        <v>2454</v>
      </c>
      <c r="H736" s="54">
        <v>1010</v>
      </c>
      <c r="I736" s="53" t="s">
        <v>45</v>
      </c>
      <c r="J736" s="342" t="str">
        <f>IF(ISBLANK(INDEX('Policy Characteristics'!D:D,MATCH($C736,'Policy Characteristics'!$C:$C,0))),"",INDEX('Policy Characteristics'!D:D,MATCH($C736,'Policy Characteristics'!$C:$C,0)))</f>
        <v>Industry Energy Efficiency Standards</v>
      </c>
      <c r="K736" s="340" t="str">
        <f>IF(ISBLANK(INDEX('Policy Characteristics'!E:E,MATCH($C736,'Policy Characteristics'!$C:$C,0))),"",INDEX('Policy Characteristics'!E:E,MATCH($C736,'Policy Characteristics'!$C:$C,0)))</f>
        <v>indst efficiency standards</v>
      </c>
      <c r="L736" s="362">
        <f>IF(ISBLANK(INDEX('Policy Characteristics'!F:F,MATCH($C736,'Policy Characteristics'!$C:$C,0))),"",INDEX('Policy Characteristics'!F:F,MATCH($C736,'Policy Characteristics'!$C:$C,0)))</f>
        <v>0</v>
      </c>
      <c r="M736" s="362">
        <f>IF(ISBLANK(INDEX('Policy Characteristics'!G:G,MATCH($C736,'Policy Characteristics'!$C:$C,0))),"",INDEX('Policy Characteristics'!G:G,MATCH($C736,'Policy Characteristics'!$C:$C,0)))</f>
        <v>0.25</v>
      </c>
      <c r="N736" s="362">
        <f>IF(ISBLANK(INDEX('Policy Characteristics'!H:H,MATCH($C736,'Policy Characteristics'!$C:$C,0))),"",INDEX('Policy Characteristics'!H:H,MATCH($C736,'Policy Characteristics'!$C:$C,0)))</f>
        <v>0.01</v>
      </c>
      <c r="O736" s="340" t="str">
        <f>IF(ISBLANK(INDEX('Policy Characteristics'!I:I,MATCH($C736,'Policy Characteristics'!$C:$C,0))),"",INDEX('Policy Characteristics'!I:I,MATCH($C736,'Policy Characteristics'!$C:$C,0)))</f>
        <v>% reduction in energy use</v>
      </c>
      <c r="P736" s="340"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40" t="str">
        <f>IF(ISBLANK(INDEX('Policy Characteristics'!K:K,MATCH($C736,'Policy Characteristics'!$C:$C,0))),"",INDEX('Policy Characteristics'!K:K,MATCH($C736,'Policy Characteristics'!$C:$C,0)))</f>
        <v>industry-ag-main.html#eff-stds</v>
      </c>
      <c r="R736" s="340" t="str">
        <f>IF(ISBLANK(INDEX('Policy Characteristics'!L:L,MATCH($C736,'Policy Characteristics'!$C:$C,0))),"",INDEX('Policy Characteristics'!L:L,MATCH($C736,'Policy Characteristics'!$C:$C,0)))</f>
        <v>industry-energy-efficiency-standards.html</v>
      </c>
    </row>
    <row r="737" spans="1:18" s="5" customFormat="1" ht="30" x14ac:dyDescent="0.25">
      <c r="A737" s="340" t="str">
        <f>IF(ISBLANK(INDEX('Policy Characteristics'!A:A,MATCH($C737,'Policy Characteristics'!$C:$C,0))),"",INDEX('Policy Characteristics'!A:A,MATCH($C737,'Policy Characteristics'!$C:$C,0)))</f>
        <v>Industry</v>
      </c>
      <c r="B737" s="340" t="str">
        <f>IF(ISBLANK(INDEX('Policy Characteristics'!B:B,MATCH($C737,'Policy Characteristics'!$C:$C,0))),"",INDEX('Policy Characteristics'!B:B,MATCH($C737,'Policy Characteristics'!$C:$C,0)))</f>
        <v>Industry Energy Efficiency Standards</v>
      </c>
      <c r="C737" s="344" t="str">
        <f t="shared" si="37"/>
        <v>Percentage Improvement in Eqpt Efficiency Standards above BAU</v>
      </c>
      <c r="D737" s="9" t="s">
        <v>3194</v>
      </c>
      <c r="E737" s="53" t="s">
        <v>2447</v>
      </c>
      <c r="F737" s="188" t="s">
        <v>3158</v>
      </c>
      <c r="G737" s="53" t="s">
        <v>2451</v>
      </c>
      <c r="H737" s="54">
        <v>1011</v>
      </c>
      <c r="I737" s="53" t="s">
        <v>46</v>
      </c>
      <c r="J737" s="342" t="str">
        <f>IF(ISBLANK(INDEX('Policy Characteristics'!D:D,MATCH($C737,'Policy Characteristics'!$C:$C,0))),"",INDEX('Policy Characteristics'!D:D,MATCH($C737,'Policy Characteristics'!$C:$C,0)))</f>
        <v>Industry Energy Efficiency Standards</v>
      </c>
      <c r="K737" s="340" t="str">
        <f>IF(ISBLANK(INDEX('Policy Characteristics'!E:E,MATCH($C737,'Policy Characteristics'!$C:$C,0))),"",INDEX('Policy Characteristics'!E:E,MATCH($C737,'Policy Characteristics'!$C:$C,0)))</f>
        <v>indst efficiency standards</v>
      </c>
      <c r="L737" s="362">
        <f>IF(ISBLANK(INDEX('Policy Characteristics'!F:F,MATCH($C737,'Policy Characteristics'!$C:$C,0))),"",INDEX('Policy Characteristics'!F:F,MATCH($C737,'Policy Characteristics'!$C:$C,0)))</f>
        <v>0</v>
      </c>
      <c r="M737" s="362">
        <f>IF(ISBLANK(INDEX('Policy Characteristics'!G:G,MATCH($C737,'Policy Characteristics'!$C:$C,0))),"",INDEX('Policy Characteristics'!G:G,MATCH($C737,'Policy Characteristics'!$C:$C,0)))</f>
        <v>0.25</v>
      </c>
      <c r="N737" s="362">
        <f>IF(ISBLANK(INDEX('Policy Characteristics'!H:H,MATCH($C737,'Policy Characteristics'!$C:$C,0))),"",INDEX('Policy Characteristics'!H:H,MATCH($C737,'Policy Characteristics'!$C:$C,0)))</f>
        <v>0.01</v>
      </c>
      <c r="O737" s="340" t="str">
        <f>IF(ISBLANK(INDEX('Policy Characteristics'!I:I,MATCH($C737,'Policy Characteristics'!$C:$C,0))),"",INDEX('Policy Characteristics'!I:I,MATCH($C737,'Policy Characteristics'!$C:$C,0)))</f>
        <v>% reduction in energy use</v>
      </c>
      <c r="P737" s="340"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40" t="str">
        <f>IF(ISBLANK(INDEX('Policy Characteristics'!K:K,MATCH($C737,'Policy Characteristics'!$C:$C,0))),"",INDEX('Policy Characteristics'!K:K,MATCH($C737,'Policy Characteristics'!$C:$C,0)))</f>
        <v>industry-ag-main.html#eff-stds</v>
      </c>
      <c r="R737" s="340" t="str">
        <f>IF(ISBLANK(INDEX('Policy Characteristics'!L:L,MATCH($C737,'Policy Characteristics'!$C:$C,0))),"",INDEX('Policy Characteristics'!L:L,MATCH($C737,'Policy Characteristics'!$C:$C,0)))</f>
        <v>industry-energy-efficiency-standards.html</v>
      </c>
    </row>
    <row r="738" spans="1:18" s="5" customFormat="1" ht="30" x14ac:dyDescent="0.25">
      <c r="A738" s="340" t="str">
        <f>IF(ISBLANK(INDEX('Policy Characteristics'!A:A,MATCH($C738,'Policy Characteristics'!$C:$C,0))),"",INDEX('Policy Characteristics'!A:A,MATCH($C738,'Policy Characteristics'!$C:$C,0)))</f>
        <v>Industry</v>
      </c>
      <c r="B738" s="340" t="str">
        <f>IF(ISBLANK(INDEX('Policy Characteristics'!B:B,MATCH($C738,'Policy Characteristics'!$C:$C,0))),"",INDEX('Policy Characteristics'!B:B,MATCH($C738,'Policy Characteristics'!$C:$C,0)))</f>
        <v>Industry Energy Efficiency Standards</v>
      </c>
      <c r="C738" s="344" t="str">
        <f t="shared" si="37"/>
        <v>Percentage Improvement in Eqpt Efficiency Standards above BAU</v>
      </c>
      <c r="D738" s="9" t="s">
        <v>3194</v>
      </c>
      <c r="E738" s="53" t="s">
        <v>2448</v>
      </c>
      <c r="F738" s="188" t="s">
        <v>3158</v>
      </c>
      <c r="G738" s="53" t="s">
        <v>2452</v>
      </c>
      <c r="H738" s="54">
        <v>1012</v>
      </c>
      <c r="I738" s="53" t="s">
        <v>45</v>
      </c>
      <c r="J738" s="342" t="str">
        <f>IF(ISBLANK(INDEX('Policy Characteristics'!D:D,MATCH($C738,'Policy Characteristics'!$C:$C,0))),"",INDEX('Policy Characteristics'!D:D,MATCH($C738,'Policy Characteristics'!$C:$C,0)))</f>
        <v>Industry Energy Efficiency Standards</v>
      </c>
      <c r="K738" s="340" t="str">
        <f>IF(ISBLANK(INDEX('Policy Characteristics'!E:E,MATCH($C738,'Policy Characteristics'!$C:$C,0))),"",INDEX('Policy Characteristics'!E:E,MATCH($C738,'Policy Characteristics'!$C:$C,0)))</f>
        <v>indst efficiency standards</v>
      </c>
      <c r="L738" s="362">
        <f>IF(ISBLANK(INDEX('Policy Characteristics'!F:F,MATCH($C738,'Policy Characteristics'!$C:$C,0))),"",INDEX('Policy Characteristics'!F:F,MATCH($C738,'Policy Characteristics'!$C:$C,0)))</f>
        <v>0</v>
      </c>
      <c r="M738" s="362">
        <f>IF(ISBLANK(INDEX('Policy Characteristics'!G:G,MATCH($C738,'Policy Characteristics'!$C:$C,0))),"",INDEX('Policy Characteristics'!G:G,MATCH($C738,'Policy Characteristics'!$C:$C,0)))</f>
        <v>0.25</v>
      </c>
      <c r="N738" s="362">
        <f>IF(ISBLANK(INDEX('Policy Characteristics'!H:H,MATCH($C738,'Policy Characteristics'!$C:$C,0))),"",INDEX('Policy Characteristics'!H:H,MATCH($C738,'Policy Characteristics'!$C:$C,0)))</f>
        <v>0.01</v>
      </c>
      <c r="O738" s="340" t="str">
        <f>IF(ISBLANK(INDEX('Policy Characteristics'!I:I,MATCH($C738,'Policy Characteristics'!$C:$C,0))),"",INDEX('Policy Characteristics'!I:I,MATCH($C738,'Policy Characteristics'!$C:$C,0)))</f>
        <v>% reduction in energy use</v>
      </c>
      <c r="P738" s="340"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40" t="str">
        <f>IF(ISBLANK(INDEX('Policy Characteristics'!K:K,MATCH($C738,'Policy Characteristics'!$C:$C,0))),"",INDEX('Policy Characteristics'!K:K,MATCH($C738,'Policy Characteristics'!$C:$C,0)))</f>
        <v>industry-ag-main.html#eff-stds</v>
      </c>
      <c r="R738" s="340" t="str">
        <f>IF(ISBLANK(INDEX('Policy Characteristics'!L:L,MATCH($C738,'Policy Characteristics'!$C:$C,0))),"",INDEX('Policy Characteristics'!L:L,MATCH($C738,'Policy Characteristics'!$C:$C,0)))</f>
        <v>industry-energy-efficiency-standards.html</v>
      </c>
    </row>
    <row r="739" spans="1:18" s="5" customFormat="1" ht="30" x14ac:dyDescent="0.25">
      <c r="A739" s="340" t="str">
        <f>IF(ISBLANK(INDEX('Policy Characteristics'!A:A,MATCH($C739,'Policy Characteristics'!$C:$C,0))),"",INDEX('Policy Characteristics'!A:A,MATCH($C739,'Policy Characteristics'!$C:$C,0)))</f>
        <v>Industry</v>
      </c>
      <c r="B739" s="340" t="str">
        <f>IF(ISBLANK(INDEX('Policy Characteristics'!B:B,MATCH($C739,'Policy Characteristics'!$C:$C,0))),"",INDEX('Policy Characteristics'!B:B,MATCH($C739,'Policy Characteristics'!$C:$C,0)))</f>
        <v>Industry Energy Efficiency Standards</v>
      </c>
      <c r="C739" s="344" t="str">
        <f t="shared" si="37"/>
        <v>Percentage Improvement in Eqpt Efficiency Standards above BAU</v>
      </c>
      <c r="D739" s="9" t="s">
        <v>3194</v>
      </c>
      <c r="E739" s="53" t="s">
        <v>2449</v>
      </c>
      <c r="F739" s="188" t="s">
        <v>3158</v>
      </c>
      <c r="G739" s="53" t="s">
        <v>2455</v>
      </c>
      <c r="H739" s="54">
        <v>1013</v>
      </c>
      <c r="I739" s="53" t="s">
        <v>46</v>
      </c>
      <c r="J739" s="342" t="str">
        <f>IF(ISBLANK(INDEX('Policy Characteristics'!D:D,MATCH($C739,'Policy Characteristics'!$C:$C,0))),"",INDEX('Policy Characteristics'!D:D,MATCH($C739,'Policy Characteristics'!$C:$C,0)))</f>
        <v>Industry Energy Efficiency Standards</v>
      </c>
      <c r="K739" s="340" t="str">
        <f>IF(ISBLANK(INDEX('Policy Characteristics'!E:E,MATCH($C739,'Policy Characteristics'!$C:$C,0))),"",INDEX('Policy Characteristics'!E:E,MATCH($C739,'Policy Characteristics'!$C:$C,0)))</f>
        <v>indst efficiency standards</v>
      </c>
      <c r="L739" s="362">
        <f>IF(ISBLANK(INDEX('Policy Characteristics'!F:F,MATCH($C739,'Policy Characteristics'!$C:$C,0))),"",INDEX('Policy Characteristics'!F:F,MATCH($C739,'Policy Characteristics'!$C:$C,0)))</f>
        <v>0</v>
      </c>
      <c r="M739" s="362">
        <f>IF(ISBLANK(INDEX('Policy Characteristics'!G:G,MATCH($C739,'Policy Characteristics'!$C:$C,0))),"",INDEX('Policy Characteristics'!G:G,MATCH($C739,'Policy Characteristics'!$C:$C,0)))</f>
        <v>0.25</v>
      </c>
      <c r="N739" s="362">
        <f>IF(ISBLANK(INDEX('Policy Characteristics'!H:H,MATCH($C739,'Policy Characteristics'!$C:$C,0))),"",INDEX('Policy Characteristics'!H:H,MATCH($C739,'Policy Characteristics'!$C:$C,0)))</f>
        <v>0.01</v>
      </c>
      <c r="O739" s="340" t="str">
        <f>IF(ISBLANK(INDEX('Policy Characteristics'!I:I,MATCH($C739,'Policy Characteristics'!$C:$C,0))),"",INDEX('Policy Characteristics'!I:I,MATCH($C739,'Policy Characteristics'!$C:$C,0)))</f>
        <v>% reduction in energy use</v>
      </c>
      <c r="P739" s="340"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40" t="str">
        <f>IF(ISBLANK(INDEX('Policy Characteristics'!K:K,MATCH($C739,'Policy Characteristics'!$C:$C,0))),"",INDEX('Policy Characteristics'!K:K,MATCH($C739,'Policy Characteristics'!$C:$C,0)))</f>
        <v>industry-ag-main.html#eff-stds</v>
      </c>
      <c r="R739" s="340" t="str">
        <f>IF(ISBLANK(INDEX('Policy Characteristics'!L:L,MATCH($C739,'Policy Characteristics'!$C:$C,0))),"",INDEX('Policy Characteristics'!L:L,MATCH($C739,'Policy Characteristics'!$C:$C,0)))</f>
        <v>industry-energy-efficiency-standards.html</v>
      </c>
    </row>
    <row r="740" spans="1:18" s="5" customFormat="1" ht="30" x14ac:dyDescent="0.25">
      <c r="A740" s="340" t="str">
        <f>IF(ISBLANK(INDEX('Policy Characteristics'!A:A,MATCH($C740,'Policy Characteristics'!$C:$C,0))),"",INDEX('Policy Characteristics'!A:A,MATCH($C740,'Policy Characteristics'!$C:$C,0)))</f>
        <v>Industry</v>
      </c>
      <c r="B740" s="340" t="str">
        <f>IF(ISBLANK(INDEX('Policy Characteristics'!B:B,MATCH($C740,'Policy Characteristics'!$C:$C,0))),"",INDEX('Policy Characteristics'!B:B,MATCH($C740,'Policy Characteristics'!$C:$C,0)))</f>
        <v>Industry Energy Efficiency Standards</v>
      </c>
      <c r="C740" s="344" t="str">
        <f t="shared" si="37"/>
        <v>Percentage Improvement in Eqpt Efficiency Standards above BAU</v>
      </c>
      <c r="D740" s="9" t="s">
        <v>3194</v>
      </c>
      <c r="E740" s="53" t="s">
        <v>2798</v>
      </c>
      <c r="F740" s="188" t="s">
        <v>3158</v>
      </c>
      <c r="G740" s="53" t="s">
        <v>2801</v>
      </c>
      <c r="H740" s="54">
        <v>1014</v>
      </c>
      <c r="I740" s="53" t="s">
        <v>46</v>
      </c>
      <c r="J740" s="342" t="str">
        <f>IF(ISBLANK(INDEX('Policy Characteristics'!D:D,MATCH($C740,'Policy Characteristics'!$C:$C,0))),"",INDEX('Policy Characteristics'!D:D,MATCH($C740,'Policy Characteristics'!$C:$C,0)))</f>
        <v>Industry Energy Efficiency Standards</v>
      </c>
      <c r="K740" s="340" t="str">
        <f>IF(ISBLANK(INDEX('Policy Characteristics'!E:E,MATCH($C740,'Policy Characteristics'!$C:$C,0))),"",INDEX('Policy Characteristics'!E:E,MATCH($C740,'Policy Characteristics'!$C:$C,0)))</f>
        <v>indst efficiency standards</v>
      </c>
      <c r="L740" s="362">
        <f>IF(ISBLANK(INDEX('Policy Characteristics'!F:F,MATCH($C740,'Policy Characteristics'!$C:$C,0))),"",INDEX('Policy Characteristics'!F:F,MATCH($C740,'Policy Characteristics'!$C:$C,0)))</f>
        <v>0</v>
      </c>
      <c r="M740" s="362">
        <f>IF(ISBLANK(INDEX('Policy Characteristics'!G:G,MATCH($C740,'Policy Characteristics'!$C:$C,0))),"",INDEX('Policy Characteristics'!G:G,MATCH($C740,'Policy Characteristics'!$C:$C,0)))</f>
        <v>0.25</v>
      </c>
      <c r="N740" s="362">
        <f>IF(ISBLANK(INDEX('Policy Characteristics'!H:H,MATCH($C740,'Policy Characteristics'!$C:$C,0))),"",INDEX('Policy Characteristics'!H:H,MATCH($C740,'Policy Characteristics'!$C:$C,0)))</f>
        <v>0.01</v>
      </c>
      <c r="O740" s="340" t="str">
        <f>IF(ISBLANK(INDEX('Policy Characteristics'!I:I,MATCH($C740,'Policy Characteristics'!$C:$C,0))),"",INDEX('Policy Characteristics'!I:I,MATCH($C740,'Policy Characteristics'!$C:$C,0)))</f>
        <v>% reduction in energy use</v>
      </c>
      <c r="P740" s="340"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40" t="str">
        <f>IF(ISBLANK(INDEX('Policy Characteristics'!K:K,MATCH($C740,'Policy Characteristics'!$C:$C,0))),"",INDEX('Policy Characteristics'!K:K,MATCH($C740,'Policy Characteristics'!$C:$C,0)))</f>
        <v>industry-ag-main.html#eff-stds</v>
      </c>
      <c r="R740" s="340" t="str">
        <f>IF(ISBLANK(INDEX('Policy Characteristics'!L:L,MATCH($C740,'Policy Characteristics'!$C:$C,0))),"",INDEX('Policy Characteristics'!L:L,MATCH($C740,'Policy Characteristics'!$C:$C,0)))</f>
        <v>industry-energy-efficiency-standards.html</v>
      </c>
    </row>
    <row r="741" spans="1:18" s="5" customFormat="1" ht="30" x14ac:dyDescent="0.25">
      <c r="A741" s="340" t="str">
        <f>IF(ISBLANK(INDEX('Policy Characteristics'!A:A,MATCH($C741,'Policy Characteristics'!$C:$C,0))),"",INDEX('Policy Characteristics'!A:A,MATCH($C741,'Policy Characteristics'!$C:$C,0)))</f>
        <v>Industry</v>
      </c>
      <c r="B741" s="340" t="str">
        <f>IF(ISBLANK(INDEX('Policy Characteristics'!B:B,MATCH($C741,'Policy Characteristics'!$C:$C,0))),"",INDEX('Policy Characteristics'!B:B,MATCH($C741,'Policy Characteristics'!$C:$C,0)))</f>
        <v>Industry Energy Efficiency Standards</v>
      </c>
      <c r="C741" s="344" t="str">
        <f t="shared" si="37"/>
        <v>Percentage Improvement in Eqpt Efficiency Standards above BAU</v>
      </c>
      <c r="D741" s="9" t="s">
        <v>3194</v>
      </c>
      <c r="E741" s="53" t="s">
        <v>2799</v>
      </c>
      <c r="F741" s="188" t="s">
        <v>3158</v>
      </c>
      <c r="G741" s="53" t="s">
        <v>2803</v>
      </c>
      <c r="H741" s="54">
        <v>1015</v>
      </c>
      <c r="I741" s="53" t="s">
        <v>45</v>
      </c>
      <c r="J741" s="342" t="str">
        <f>IF(ISBLANK(INDEX('Policy Characteristics'!D:D,MATCH($C741,'Policy Characteristics'!$C:$C,0))),"",INDEX('Policy Characteristics'!D:D,MATCH($C741,'Policy Characteristics'!$C:$C,0)))</f>
        <v>Industry Energy Efficiency Standards</v>
      </c>
      <c r="K741" s="340" t="str">
        <f>IF(ISBLANK(INDEX('Policy Characteristics'!E:E,MATCH($C741,'Policy Characteristics'!$C:$C,0))),"",INDEX('Policy Characteristics'!E:E,MATCH($C741,'Policy Characteristics'!$C:$C,0)))</f>
        <v>indst efficiency standards</v>
      </c>
      <c r="L741" s="362">
        <f>IF(ISBLANK(INDEX('Policy Characteristics'!F:F,MATCH($C741,'Policy Characteristics'!$C:$C,0))),"",INDEX('Policy Characteristics'!F:F,MATCH($C741,'Policy Characteristics'!$C:$C,0)))</f>
        <v>0</v>
      </c>
      <c r="M741" s="362">
        <f>IF(ISBLANK(INDEX('Policy Characteristics'!G:G,MATCH($C741,'Policy Characteristics'!$C:$C,0))),"",INDEX('Policy Characteristics'!G:G,MATCH($C741,'Policy Characteristics'!$C:$C,0)))</f>
        <v>0.25</v>
      </c>
      <c r="N741" s="362">
        <f>IF(ISBLANK(INDEX('Policy Characteristics'!H:H,MATCH($C741,'Policy Characteristics'!$C:$C,0))),"",INDEX('Policy Characteristics'!H:H,MATCH($C741,'Policy Characteristics'!$C:$C,0)))</f>
        <v>0.01</v>
      </c>
      <c r="O741" s="340" t="str">
        <f>IF(ISBLANK(INDEX('Policy Characteristics'!I:I,MATCH($C741,'Policy Characteristics'!$C:$C,0))),"",INDEX('Policy Characteristics'!I:I,MATCH($C741,'Policy Characteristics'!$C:$C,0)))</f>
        <v>% reduction in energy use</v>
      </c>
      <c r="P741" s="340"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40" t="str">
        <f>IF(ISBLANK(INDEX('Policy Characteristics'!K:K,MATCH($C741,'Policy Characteristics'!$C:$C,0))),"",INDEX('Policy Characteristics'!K:K,MATCH($C741,'Policy Characteristics'!$C:$C,0)))</f>
        <v>industry-ag-main.html#eff-stds</v>
      </c>
      <c r="R741" s="340" t="str">
        <f>IF(ISBLANK(INDEX('Policy Characteristics'!L:L,MATCH($C741,'Policy Characteristics'!$C:$C,0))),"",INDEX('Policy Characteristics'!L:L,MATCH($C741,'Policy Characteristics'!$C:$C,0)))</f>
        <v>industry-energy-efficiency-standards.html</v>
      </c>
    </row>
    <row r="742" spans="1:18" s="5" customFormat="1" ht="30" x14ac:dyDescent="0.25">
      <c r="A742" s="340" t="str">
        <f>IF(ISBLANK(INDEX('Policy Characteristics'!A:A,MATCH($C742,'Policy Characteristics'!$C:$C,0))),"",INDEX('Policy Characteristics'!A:A,MATCH($C742,'Policy Characteristics'!$C:$C,0)))</f>
        <v>Industry</v>
      </c>
      <c r="B742" s="340" t="str">
        <f>IF(ISBLANK(INDEX('Policy Characteristics'!B:B,MATCH($C742,'Policy Characteristics'!$C:$C,0))),"",INDEX('Policy Characteristics'!B:B,MATCH($C742,'Policy Characteristics'!$C:$C,0)))</f>
        <v>Industry Energy Efficiency Standards</v>
      </c>
      <c r="C742" s="344" t="str">
        <f t="shared" si="37"/>
        <v>Percentage Improvement in Eqpt Efficiency Standards above BAU</v>
      </c>
      <c r="D742" s="9" t="s">
        <v>3194</v>
      </c>
      <c r="E742" s="53" t="s">
        <v>2800</v>
      </c>
      <c r="F742" s="188" t="s">
        <v>3158</v>
      </c>
      <c r="G742" s="53" t="s">
        <v>2804</v>
      </c>
      <c r="H742" s="54">
        <v>1016</v>
      </c>
      <c r="I742" s="53" t="s">
        <v>45</v>
      </c>
      <c r="J742" s="342" t="str">
        <f>IF(ISBLANK(INDEX('Policy Characteristics'!D:D,MATCH($C742,'Policy Characteristics'!$C:$C,0))),"",INDEX('Policy Characteristics'!D:D,MATCH($C742,'Policy Characteristics'!$C:$C,0)))</f>
        <v>Industry Energy Efficiency Standards</v>
      </c>
      <c r="K742" s="340" t="str">
        <f>IF(ISBLANK(INDEX('Policy Characteristics'!E:E,MATCH($C742,'Policy Characteristics'!$C:$C,0))),"",INDEX('Policy Characteristics'!E:E,MATCH($C742,'Policy Characteristics'!$C:$C,0)))</f>
        <v>indst efficiency standards</v>
      </c>
      <c r="L742" s="362">
        <f>IF(ISBLANK(INDEX('Policy Characteristics'!F:F,MATCH($C742,'Policy Characteristics'!$C:$C,0))),"",INDEX('Policy Characteristics'!F:F,MATCH($C742,'Policy Characteristics'!$C:$C,0)))</f>
        <v>0</v>
      </c>
      <c r="M742" s="362">
        <f>IF(ISBLANK(INDEX('Policy Characteristics'!G:G,MATCH($C742,'Policy Characteristics'!$C:$C,0))),"",INDEX('Policy Characteristics'!G:G,MATCH($C742,'Policy Characteristics'!$C:$C,0)))</f>
        <v>0.25</v>
      </c>
      <c r="N742" s="362">
        <f>IF(ISBLANK(INDEX('Policy Characteristics'!H:H,MATCH($C742,'Policy Characteristics'!$C:$C,0))),"",INDEX('Policy Characteristics'!H:H,MATCH($C742,'Policy Characteristics'!$C:$C,0)))</f>
        <v>0.01</v>
      </c>
      <c r="O742" s="340" t="str">
        <f>IF(ISBLANK(INDEX('Policy Characteristics'!I:I,MATCH($C742,'Policy Characteristics'!$C:$C,0))),"",INDEX('Policy Characteristics'!I:I,MATCH($C742,'Policy Characteristics'!$C:$C,0)))</f>
        <v>% reduction in energy use</v>
      </c>
      <c r="P742" s="340"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40" t="str">
        <f>IF(ISBLANK(INDEX('Policy Characteristics'!K:K,MATCH($C742,'Policy Characteristics'!$C:$C,0))),"",INDEX('Policy Characteristics'!K:K,MATCH($C742,'Policy Characteristics'!$C:$C,0)))</f>
        <v>industry-ag-main.html#eff-stds</v>
      </c>
      <c r="R742" s="340" t="str">
        <f>IF(ISBLANK(INDEX('Policy Characteristics'!L:L,MATCH($C742,'Policy Characteristics'!$C:$C,0))),"",INDEX('Policy Characteristics'!L:L,MATCH($C742,'Policy Characteristics'!$C:$C,0)))</f>
        <v>industry-energy-efficiency-standards.html</v>
      </c>
    </row>
    <row r="743" spans="1:18" s="5" customFormat="1" ht="30" x14ac:dyDescent="0.25">
      <c r="A743" s="340" t="str">
        <f>IF(ISBLANK(INDEX('Policy Characteristics'!A:A,MATCH($C743,'Policy Characteristics'!$C:$C,0))),"",INDEX('Policy Characteristics'!A:A,MATCH($C743,'Policy Characteristics'!$C:$C,0)))</f>
        <v>Industry</v>
      </c>
      <c r="B743" s="340" t="str">
        <f>IF(ISBLANK(INDEX('Policy Characteristics'!B:B,MATCH($C743,'Policy Characteristics'!$C:$C,0))),"",INDEX('Policy Characteristics'!B:B,MATCH($C743,'Policy Characteristics'!$C:$C,0)))</f>
        <v>Industry Energy Efficiency Standards</v>
      </c>
      <c r="C743" s="344" t="str">
        <f t="shared" si="37"/>
        <v>Percentage Improvement in Eqpt Efficiency Standards above BAU</v>
      </c>
      <c r="D743" s="9" t="s">
        <v>3194</v>
      </c>
      <c r="E743" s="53" t="s">
        <v>2797</v>
      </c>
      <c r="F743" s="188" t="s">
        <v>3158</v>
      </c>
      <c r="G743" s="53" t="s">
        <v>2802</v>
      </c>
      <c r="H743" s="54">
        <v>1017</v>
      </c>
      <c r="I743" s="53" t="s">
        <v>46</v>
      </c>
      <c r="J743" s="342" t="str">
        <f>IF(ISBLANK(INDEX('Policy Characteristics'!D:D,MATCH($C743,'Policy Characteristics'!$C:$C,0))),"",INDEX('Policy Characteristics'!D:D,MATCH($C743,'Policy Characteristics'!$C:$C,0)))</f>
        <v>Industry Energy Efficiency Standards</v>
      </c>
      <c r="K743" s="340" t="str">
        <f>IF(ISBLANK(INDEX('Policy Characteristics'!E:E,MATCH($C743,'Policy Characteristics'!$C:$C,0))),"",INDEX('Policy Characteristics'!E:E,MATCH($C743,'Policy Characteristics'!$C:$C,0)))</f>
        <v>indst efficiency standards</v>
      </c>
      <c r="L743" s="362">
        <f>IF(ISBLANK(INDEX('Policy Characteristics'!F:F,MATCH($C743,'Policy Characteristics'!$C:$C,0))),"",INDEX('Policy Characteristics'!F:F,MATCH($C743,'Policy Characteristics'!$C:$C,0)))</f>
        <v>0</v>
      </c>
      <c r="M743" s="362">
        <f>IF(ISBLANK(INDEX('Policy Characteristics'!G:G,MATCH($C743,'Policy Characteristics'!$C:$C,0))),"",INDEX('Policy Characteristics'!G:G,MATCH($C743,'Policy Characteristics'!$C:$C,0)))</f>
        <v>0.25</v>
      </c>
      <c r="N743" s="362">
        <f>IF(ISBLANK(INDEX('Policy Characteristics'!H:H,MATCH($C743,'Policy Characteristics'!$C:$C,0))),"",INDEX('Policy Characteristics'!H:H,MATCH($C743,'Policy Characteristics'!$C:$C,0)))</f>
        <v>0.01</v>
      </c>
      <c r="O743" s="340" t="str">
        <f>IF(ISBLANK(INDEX('Policy Characteristics'!I:I,MATCH($C743,'Policy Characteristics'!$C:$C,0))),"",INDEX('Policy Characteristics'!I:I,MATCH($C743,'Policy Characteristics'!$C:$C,0)))</f>
        <v>% reduction in energy use</v>
      </c>
      <c r="P743" s="340"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40" t="str">
        <f>IF(ISBLANK(INDEX('Policy Characteristics'!K:K,MATCH($C743,'Policy Characteristics'!$C:$C,0))),"",INDEX('Policy Characteristics'!K:K,MATCH($C743,'Policy Characteristics'!$C:$C,0)))</f>
        <v>industry-ag-main.html#eff-stds</v>
      </c>
      <c r="R743" s="340" t="str">
        <f>IF(ISBLANK(INDEX('Policy Characteristics'!L:L,MATCH($C743,'Policy Characteristics'!$C:$C,0))),"",INDEX('Policy Characteristics'!L:L,MATCH($C743,'Policy Characteristics'!$C:$C,0)))</f>
        <v>industry-energy-efficiency-standards.html</v>
      </c>
    </row>
    <row r="744" spans="1:18" s="5" customFormat="1" x14ac:dyDescent="0.25">
      <c r="A744" s="340" t="str">
        <f>IF(ISBLANK(INDEX('Policy Characteristics'!A:A,MATCH($C744,'Policy Characteristics'!$C:$C,0))),"",INDEX('Policy Characteristics'!A:A,MATCH($C744,'Policy Characteristics'!$C:$C,0)))</f>
        <v>Industry</v>
      </c>
      <c r="B744" s="340" t="str">
        <f>IF(ISBLANK(INDEX('Policy Characteristics'!B:B,MATCH($C744,'Policy Characteristics'!$C:$C,0))),"",INDEX('Policy Characteristics'!B:B,MATCH($C744,'Policy Characteristics'!$C:$C,0)))</f>
        <v>Industry Energy Efficiency Standards</v>
      </c>
      <c r="C744" s="344" t="str">
        <f t="shared" si="37"/>
        <v>Percentage Improvement in Eqpt Efficiency Standards above BAU</v>
      </c>
      <c r="D744" s="9" t="s">
        <v>3195</v>
      </c>
      <c r="E744" s="53" t="s">
        <v>2444</v>
      </c>
      <c r="F744" s="188" t="s">
        <v>3159</v>
      </c>
      <c r="G744" s="53" t="s">
        <v>2450</v>
      </c>
      <c r="H744" s="54">
        <v>1018</v>
      </c>
      <c r="I744" s="53" t="s">
        <v>45</v>
      </c>
      <c r="J744" s="342" t="str">
        <f>IF(ISBLANK(INDEX('Policy Characteristics'!D:D,MATCH($C744,'Policy Characteristics'!$C:$C,0))),"",INDEX('Policy Characteristics'!D:D,MATCH($C744,'Policy Characteristics'!$C:$C,0)))</f>
        <v>Industry Energy Efficiency Standards</v>
      </c>
      <c r="K744" s="340" t="str">
        <f>IF(ISBLANK(INDEX('Policy Characteristics'!E:E,MATCH($C744,'Policy Characteristics'!$C:$C,0))),"",INDEX('Policy Characteristics'!E:E,MATCH($C744,'Policy Characteristics'!$C:$C,0)))</f>
        <v>indst efficiency standards</v>
      </c>
      <c r="L744" s="362">
        <f>IF(ISBLANK(INDEX('Policy Characteristics'!F:F,MATCH($C744,'Policy Characteristics'!$C:$C,0))),"",INDEX('Policy Characteristics'!F:F,MATCH($C744,'Policy Characteristics'!$C:$C,0)))</f>
        <v>0</v>
      </c>
      <c r="M744" s="362">
        <f>IF(ISBLANK(INDEX('Policy Characteristics'!G:G,MATCH($C744,'Policy Characteristics'!$C:$C,0))),"",INDEX('Policy Characteristics'!G:G,MATCH($C744,'Policy Characteristics'!$C:$C,0)))</f>
        <v>0.25</v>
      </c>
      <c r="N744" s="362">
        <f>IF(ISBLANK(INDEX('Policy Characteristics'!H:H,MATCH($C744,'Policy Characteristics'!$C:$C,0))),"",INDEX('Policy Characteristics'!H:H,MATCH($C744,'Policy Characteristics'!$C:$C,0)))</f>
        <v>0.01</v>
      </c>
      <c r="O744" s="340" t="str">
        <f>IF(ISBLANK(INDEX('Policy Characteristics'!I:I,MATCH($C744,'Policy Characteristics'!$C:$C,0))),"",INDEX('Policy Characteristics'!I:I,MATCH($C744,'Policy Characteristics'!$C:$C,0)))</f>
        <v>% reduction in energy use</v>
      </c>
      <c r="P744" s="340"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40" t="str">
        <f>IF(ISBLANK(INDEX('Policy Characteristics'!K:K,MATCH($C744,'Policy Characteristics'!$C:$C,0))),"",INDEX('Policy Characteristics'!K:K,MATCH($C744,'Policy Characteristics'!$C:$C,0)))</f>
        <v>industry-ag-main.html#eff-stds</v>
      </c>
      <c r="R744" s="340" t="str">
        <f>IF(ISBLANK(INDEX('Policy Characteristics'!L:L,MATCH($C744,'Policy Characteristics'!$C:$C,0))),"",INDEX('Policy Characteristics'!L:L,MATCH($C744,'Policy Characteristics'!$C:$C,0)))</f>
        <v>industry-energy-efficiency-standards.html</v>
      </c>
    </row>
    <row r="745" spans="1:18" s="5" customFormat="1" x14ac:dyDescent="0.25">
      <c r="A745" s="340" t="str">
        <f>IF(ISBLANK(INDEX('Policy Characteristics'!A:A,MATCH($C745,'Policy Characteristics'!$C:$C,0))),"",INDEX('Policy Characteristics'!A:A,MATCH($C745,'Policy Characteristics'!$C:$C,0)))</f>
        <v>Industry</v>
      </c>
      <c r="B745" s="340" t="str">
        <f>IF(ISBLANK(INDEX('Policy Characteristics'!B:B,MATCH($C745,'Policy Characteristics'!$C:$C,0))),"",INDEX('Policy Characteristics'!B:B,MATCH($C745,'Policy Characteristics'!$C:$C,0)))</f>
        <v>Industry Energy Efficiency Standards</v>
      </c>
      <c r="C745" s="344" t="str">
        <f t="shared" si="37"/>
        <v>Percentage Improvement in Eqpt Efficiency Standards above BAU</v>
      </c>
      <c r="D745" s="9" t="s">
        <v>3195</v>
      </c>
      <c r="E745" s="53" t="s">
        <v>2445</v>
      </c>
      <c r="F745" s="188" t="s">
        <v>3159</v>
      </c>
      <c r="G745" s="53" t="s">
        <v>2453</v>
      </c>
      <c r="H745" s="54">
        <v>1019</v>
      </c>
      <c r="I745" s="53" t="s">
        <v>45</v>
      </c>
      <c r="J745" s="342" t="str">
        <f>IF(ISBLANK(INDEX('Policy Characteristics'!D:D,MATCH($C745,'Policy Characteristics'!$C:$C,0))),"",INDEX('Policy Characteristics'!D:D,MATCH($C745,'Policy Characteristics'!$C:$C,0)))</f>
        <v>Industry Energy Efficiency Standards</v>
      </c>
      <c r="K745" s="340" t="str">
        <f>IF(ISBLANK(INDEX('Policy Characteristics'!E:E,MATCH($C745,'Policy Characteristics'!$C:$C,0))),"",INDEX('Policy Characteristics'!E:E,MATCH($C745,'Policy Characteristics'!$C:$C,0)))</f>
        <v>indst efficiency standards</v>
      </c>
      <c r="L745" s="362">
        <f>IF(ISBLANK(INDEX('Policy Characteristics'!F:F,MATCH($C745,'Policy Characteristics'!$C:$C,0))),"",INDEX('Policy Characteristics'!F:F,MATCH($C745,'Policy Characteristics'!$C:$C,0)))</f>
        <v>0</v>
      </c>
      <c r="M745" s="362">
        <f>IF(ISBLANK(INDEX('Policy Characteristics'!G:G,MATCH($C745,'Policy Characteristics'!$C:$C,0))),"",INDEX('Policy Characteristics'!G:G,MATCH($C745,'Policy Characteristics'!$C:$C,0)))</f>
        <v>0.25</v>
      </c>
      <c r="N745" s="362">
        <f>IF(ISBLANK(INDEX('Policy Characteristics'!H:H,MATCH($C745,'Policy Characteristics'!$C:$C,0))),"",INDEX('Policy Characteristics'!H:H,MATCH($C745,'Policy Characteristics'!$C:$C,0)))</f>
        <v>0.01</v>
      </c>
      <c r="O745" s="340" t="str">
        <f>IF(ISBLANK(INDEX('Policy Characteristics'!I:I,MATCH($C745,'Policy Characteristics'!$C:$C,0))),"",INDEX('Policy Characteristics'!I:I,MATCH($C745,'Policy Characteristics'!$C:$C,0)))</f>
        <v>% reduction in energy use</v>
      </c>
      <c r="P745" s="340"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40" t="str">
        <f>IF(ISBLANK(INDEX('Policy Characteristics'!K:K,MATCH($C745,'Policy Characteristics'!$C:$C,0))),"",INDEX('Policy Characteristics'!K:K,MATCH($C745,'Policy Characteristics'!$C:$C,0)))</f>
        <v>industry-ag-main.html#eff-stds</v>
      </c>
      <c r="R745" s="340" t="str">
        <f>IF(ISBLANK(INDEX('Policy Characteristics'!L:L,MATCH($C745,'Policy Characteristics'!$C:$C,0))),"",INDEX('Policy Characteristics'!L:L,MATCH($C745,'Policy Characteristics'!$C:$C,0)))</f>
        <v>industry-energy-efficiency-standards.html</v>
      </c>
    </row>
    <row r="746" spans="1:18" s="5" customFormat="1" x14ac:dyDescent="0.25">
      <c r="A746" s="340" t="str">
        <f>IF(ISBLANK(INDEX('Policy Characteristics'!A:A,MATCH($C746,'Policy Characteristics'!$C:$C,0))),"",INDEX('Policy Characteristics'!A:A,MATCH($C746,'Policy Characteristics'!$C:$C,0)))</f>
        <v>Industry</v>
      </c>
      <c r="B746" s="340" t="str">
        <f>IF(ISBLANK(INDEX('Policy Characteristics'!B:B,MATCH($C746,'Policy Characteristics'!$C:$C,0))),"",INDEX('Policy Characteristics'!B:B,MATCH($C746,'Policy Characteristics'!$C:$C,0)))</f>
        <v>Industry Energy Efficiency Standards</v>
      </c>
      <c r="C746" s="344" t="str">
        <f t="shared" si="37"/>
        <v>Percentage Improvement in Eqpt Efficiency Standards above BAU</v>
      </c>
      <c r="D746" s="9" t="s">
        <v>3195</v>
      </c>
      <c r="E746" s="53" t="s">
        <v>2446</v>
      </c>
      <c r="F746" s="188" t="s">
        <v>3159</v>
      </c>
      <c r="G746" s="53" t="s">
        <v>2454</v>
      </c>
      <c r="H746" s="54">
        <v>1020</v>
      </c>
      <c r="I746" s="53" t="s">
        <v>45</v>
      </c>
      <c r="J746" s="342" t="str">
        <f>IF(ISBLANK(INDEX('Policy Characteristics'!D:D,MATCH($C746,'Policy Characteristics'!$C:$C,0))),"",INDEX('Policy Characteristics'!D:D,MATCH($C746,'Policy Characteristics'!$C:$C,0)))</f>
        <v>Industry Energy Efficiency Standards</v>
      </c>
      <c r="K746" s="340" t="str">
        <f>IF(ISBLANK(INDEX('Policy Characteristics'!E:E,MATCH($C746,'Policy Characteristics'!$C:$C,0))),"",INDEX('Policy Characteristics'!E:E,MATCH($C746,'Policy Characteristics'!$C:$C,0)))</f>
        <v>indst efficiency standards</v>
      </c>
      <c r="L746" s="362">
        <f>IF(ISBLANK(INDEX('Policy Characteristics'!F:F,MATCH($C746,'Policy Characteristics'!$C:$C,0))),"",INDEX('Policy Characteristics'!F:F,MATCH($C746,'Policy Characteristics'!$C:$C,0)))</f>
        <v>0</v>
      </c>
      <c r="M746" s="362">
        <f>IF(ISBLANK(INDEX('Policy Characteristics'!G:G,MATCH($C746,'Policy Characteristics'!$C:$C,0))),"",INDEX('Policy Characteristics'!G:G,MATCH($C746,'Policy Characteristics'!$C:$C,0)))</f>
        <v>0.25</v>
      </c>
      <c r="N746" s="362">
        <f>IF(ISBLANK(INDEX('Policy Characteristics'!H:H,MATCH($C746,'Policy Characteristics'!$C:$C,0))),"",INDEX('Policy Characteristics'!H:H,MATCH($C746,'Policy Characteristics'!$C:$C,0)))</f>
        <v>0.01</v>
      </c>
      <c r="O746" s="340" t="str">
        <f>IF(ISBLANK(INDEX('Policy Characteristics'!I:I,MATCH($C746,'Policy Characteristics'!$C:$C,0))),"",INDEX('Policy Characteristics'!I:I,MATCH($C746,'Policy Characteristics'!$C:$C,0)))</f>
        <v>% reduction in energy use</v>
      </c>
      <c r="P746" s="340"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40" t="str">
        <f>IF(ISBLANK(INDEX('Policy Characteristics'!K:K,MATCH($C746,'Policy Characteristics'!$C:$C,0))),"",INDEX('Policy Characteristics'!K:K,MATCH($C746,'Policy Characteristics'!$C:$C,0)))</f>
        <v>industry-ag-main.html#eff-stds</v>
      </c>
      <c r="R746" s="340" t="str">
        <f>IF(ISBLANK(INDEX('Policy Characteristics'!L:L,MATCH($C746,'Policy Characteristics'!$C:$C,0))),"",INDEX('Policy Characteristics'!L:L,MATCH($C746,'Policy Characteristics'!$C:$C,0)))</f>
        <v>industry-energy-efficiency-standards.html</v>
      </c>
    </row>
    <row r="747" spans="1:18" s="5" customFormat="1" x14ac:dyDescent="0.25">
      <c r="A747" s="340" t="str">
        <f>IF(ISBLANK(INDEX('Policy Characteristics'!A:A,MATCH($C747,'Policy Characteristics'!$C:$C,0))),"",INDEX('Policy Characteristics'!A:A,MATCH($C747,'Policy Characteristics'!$C:$C,0)))</f>
        <v>Industry</v>
      </c>
      <c r="B747" s="340" t="str">
        <f>IF(ISBLANK(INDEX('Policy Characteristics'!B:B,MATCH($C747,'Policy Characteristics'!$C:$C,0))),"",INDEX('Policy Characteristics'!B:B,MATCH($C747,'Policy Characteristics'!$C:$C,0)))</f>
        <v>Industry Energy Efficiency Standards</v>
      </c>
      <c r="C747" s="344" t="str">
        <f t="shared" si="37"/>
        <v>Percentage Improvement in Eqpt Efficiency Standards above BAU</v>
      </c>
      <c r="D747" s="9" t="s">
        <v>3195</v>
      </c>
      <c r="E747" s="53" t="s">
        <v>2447</v>
      </c>
      <c r="F747" s="188" t="s">
        <v>3159</v>
      </c>
      <c r="G747" s="53" t="s">
        <v>2451</v>
      </c>
      <c r="H747" s="54">
        <v>1021</v>
      </c>
      <c r="I747" s="53" t="s">
        <v>46</v>
      </c>
      <c r="J747" s="342" t="str">
        <f>IF(ISBLANK(INDEX('Policy Characteristics'!D:D,MATCH($C747,'Policy Characteristics'!$C:$C,0))),"",INDEX('Policy Characteristics'!D:D,MATCH($C747,'Policy Characteristics'!$C:$C,0)))</f>
        <v>Industry Energy Efficiency Standards</v>
      </c>
      <c r="K747" s="340" t="str">
        <f>IF(ISBLANK(INDEX('Policy Characteristics'!E:E,MATCH($C747,'Policy Characteristics'!$C:$C,0))),"",INDEX('Policy Characteristics'!E:E,MATCH($C747,'Policy Characteristics'!$C:$C,0)))</f>
        <v>indst efficiency standards</v>
      </c>
      <c r="L747" s="362">
        <f>IF(ISBLANK(INDEX('Policy Characteristics'!F:F,MATCH($C747,'Policy Characteristics'!$C:$C,0))),"",INDEX('Policy Characteristics'!F:F,MATCH($C747,'Policy Characteristics'!$C:$C,0)))</f>
        <v>0</v>
      </c>
      <c r="M747" s="362">
        <f>IF(ISBLANK(INDEX('Policy Characteristics'!G:G,MATCH($C747,'Policy Characteristics'!$C:$C,0))),"",INDEX('Policy Characteristics'!G:G,MATCH($C747,'Policy Characteristics'!$C:$C,0)))</f>
        <v>0.25</v>
      </c>
      <c r="N747" s="362">
        <f>IF(ISBLANK(INDEX('Policy Characteristics'!H:H,MATCH($C747,'Policy Characteristics'!$C:$C,0))),"",INDEX('Policy Characteristics'!H:H,MATCH($C747,'Policy Characteristics'!$C:$C,0)))</f>
        <v>0.01</v>
      </c>
      <c r="O747" s="340" t="str">
        <f>IF(ISBLANK(INDEX('Policy Characteristics'!I:I,MATCH($C747,'Policy Characteristics'!$C:$C,0))),"",INDEX('Policy Characteristics'!I:I,MATCH($C747,'Policy Characteristics'!$C:$C,0)))</f>
        <v>% reduction in energy use</v>
      </c>
      <c r="P747" s="340"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40" t="str">
        <f>IF(ISBLANK(INDEX('Policy Characteristics'!K:K,MATCH($C747,'Policy Characteristics'!$C:$C,0))),"",INDEX('Policy Characteristics'!K:K,MATCH($C747,'Policy Characteristics'!$C:$C,0)))</f>
        <v>industry-ag-main.html#eff-stds</v>
      </c>
      <c r="R747" s="340" t="str">
        <f>IF(ISBLANK(INDEX('Policy Characteristics'!L:L,MATCH($C747,'Policy Characteristics'!$C:$C,0))),"",INDEX('Policy Characteristics'!L:L,MATCH($C747,'Policy Characteristics'!$C:$C,0)))</f>
        <v>industry-energy-efficiency-standards.html</v>
      </c>
    </row>
    <row r="748" spans="1:18" s="5" customFormat="1" x14ac:dyDescent="0.25">
      <c r="A748" s="340" t="str">
        <f>IF(ISBLANK(INDEX('Policy Characteristics'!A:A,MATCH($C748,'Policy Characteristics'!$C:$C,0))),"",INDEX('Policy Characteristics'!A:A,MATCH($C748,'Policy Characteristics'!$C:$C,0)))</f>
        <v>Industry</v>
      </c>
      <c r="B748" s="340" t="str">
        <f>IF(ISBLANK(INDEX('Policy Characteristics'!B:B,MATCH($C748,'Policy Characteristics'!$C:$C,0))),"",INDEX('Policy Characteristics'!B:B,MATCH($C748,'Policy Characteristics'!$C:$C,0)))</f>
        <v>Industry Energy Efficiency Standards</v>
      </c>
      <c r="C748" s="344" t="str">
        <f t="shared" si="37"/>
        <v>Percentage Improvement in Eqpt Efficiency Standards above BAU</v>
      </c>
      <c r="D748" s="9" t="s">
        <v>3195</v>
      </c>
      <c r="E748" s="53" t="s">
        <v>2448</v>
      </c>
      <c r="F748" s="188" t="s">
        <v>3159</v>
      </c>
      <c r="G748" s="53" t="s">
        <v>2452</v>
      </c>
      <c r="H748" s="54">
        <v>1022</v>
      </c>
      <c r="I748" s="53" t="s">
        <v>45</v>
      </c>
      <c r="J748" s="342" t="str">
        <f>IF(ISBLANK(INDEX('Policy Characteristics'!D:D,MATCH($C748,'Policy Characteristics'!$C:$C,0))),"",INDEX('Policy Characteristics'!D:D,MATCH($C748,'Policy Characteristics'!$C:$C,0)))</f>
        <v>Industry Energy Efficiency Standards</v>
      </c>
      <c r="K748" s="340" t="str">
        <f>IF(ISBLANK(INDEX('Policy Characteristics'!E:E,MATCH($C748,'Policy Characteristics'!$C:$C,0))),"",INDEX('Policy Characteristics'!E:E,MATCH($C748,'Policy Characteristics'!$C:$C,0)))</f>
        <v>indst efficiency standards</v>
      </c>
      <c r="L748" s="362">
        <f>IF(ISBLANK(INDEX('Policy Characteristics'!F:F,MATCH($C748,'Policy Characteristics'!$C:$C,0))),"",INDEX('Policy Characteristics'!F:F,MATCH($C748,'Policy Characteristics'!$C:$C,0)))</f>
        <v>0</v>
      </c>
      <c r="M748" s="362">
        <f>IF(ISBLANK(INDEX('Policy Characteristics'!G:G,MATCH($C748,'Policy Characteristics'!$C:$C,0))),"",INDEX('Policy Characteristics'!G:G,MATCH($C748,'Policy Characteristics'!$C:$C,0)))</f>
        <v>0.25</v>
      </c>
      <c r="N748" s="362">
        <f>IF(ISBLANK(INDEX('Policy Characteristics'!H:H,MATCH($C748,'Policy Characteristics'!$C:$C,0))),"",INDEX('Policy Characteristics'!H:H,MATCH($C748,'Policy Characteristics'!$C:$C,0)))</f>
        <v>0.01</v>
      </c>
      <c r="O748" s="340" t="str">
        <f>IF(ISBLANK(INDEX('Policy Characteristics'!I:I,MATCH($C748,'Policy Characteristics'!$C:$C,0))),"",INDEX('Policy Characteristics'!I:I,MATCH($C748,'Policy Characteristics'!$C:$C,0)))</f>
        <v>% reduction in energy use</v>
      </c>
      <c r="P748" s="340"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40" t="str">
        <f>IF(ISBLANK(INDEX('Policy Characteristics'!K:K,MATCH($C748,'Policy Characteristics'!$C:$C,0))),"",INDEX('Policy Characteristics'!K:K,MATCH($C748,'Policy Characteristics'!$C:$C,0)))</f>
        <v>industry-ag-main.html#eff-stds</v>
      </c>
      <c r="R748" s="340" t="str">
        <f>IF(ISBLANK(INDEX('Policy Characteristics'!L:L,MATCH($C748,'Policy Characteristics'!$C:$C,0))),"",INDEX('Policy Characteristics'!L:L,MATCH($C748,'Policy Characteristics'!$C:$C,0)))</f>
        <v>industry-energy-efficiency-standards.html</v>
      </c>
    </row>
    <row r="749" spans="1:18" s="5" customFormat="1" x14ac:dyDescent="0.25">
      <c r="A749" s="340" t="str">
        <f>IF(ISBLANK(INDEX('Policy Characteristics'!A:A,MATCH($C749,'Policy Characteristics'!$C:$C,0))),"",INDEX('Policy Characteristics'!A:A,MATCH($C749,'Policy Characteristics'!$C:$C,0)))</f>
        <v>Industry</v>
      </c>
      <c r="B749" s="340" t="str">
        <f>IF(ISBLANK(INDEX('Policy Characteristics'!B:B,MATCH($C749,'Policy Characteristics'!$C:$C,0))),"",INDEX('Policy Characteristics'!B:B,MATCH($C749,'Policy Characteristics'!$C:$C,0)))</f>
        <v>Industry Energy Efficiency Standards</v>
      </c>
      <c r="C749" s="344" t="str">
        <f t="shared" ref="C749:C812" si="38">C$684</f>
        <v>Percentage Improvement in Eqpt Efficiency Standards above BAU</v>
      </c>
      <c r="D749" s="9" t="s">
        <v>3195</v>
      </c>
      <c r="E749" s="53" t="s">
        <v>2449</v>
      </c>
      <c r="F749" s="188" t="s">
        <v>3159</v>
      </c>
      <c r="G749" s="53" t="s">
        <v>2455</v>
      </c>
      <c r="H749" s="54">
        <v>1023</v>
      </c>
      <c r="I749" s="53" t="s">
        <v>46</v>
      </c>
      <c r="J749" s="342" t="str">
        <f>IF(ISBLANK(INDEX('Policy Characteristics'!D:D,MATCH($C749,'Policy Characteristics'!$C:$C,0))),"",INDEX('Policy Characteristics'!D:D,MATCH($C749,'Policy Characteristics'!$C:$C,0)))</f>
        <v>Industry Energy Efficiency Standards</v>
      </c>
      <c r="K749" s="340" t="str">
        <f>IF(ISBLANK(INDEX('Policy Characteristics'!E:E,MATCH($C749,'Policy Characteristics'!$C:$C,0))),"",INDEX('Policy Characteristics'!E:E,MATCH($C749,'Policy Characteristics'!$C:$C,0)))</f>
        <v>indst efficiency standards</v>
      </c>
      <c r="L749" s="362">
        <f>IF(ISBLANK(INDEX('Policy Characteristics'!F:F,MATCH($C749,'Policy Characteristics'!$C:$C,0))),"",INDEX('Policy Characteristics'!F:F,MATCH($C749,'Policy Characteristics'!$C:$C,0)))</f>
        <v>0</v>
      </c>
      <c r="M749" s="362">
        <f>IF(ISBLANK(INDEX('Policy Characteristics'!G:G,MATCH($C749,'Policy Characteristics'!$C:$C,0))),"",INDEX('Policy Characteristics'!G:G,MATCH($C749,'Policy Characteristics'!$C:$C,0)))</f>
        <v>0.25</v>
      </c>
      <c r="N749" s="362">
        <f>IF(ISBLANK(INDEX('Policy Characteristics'!H:H,MATCH($C749,'Policy Characteristics'!$C:$C,0))),"",INDEX('Policy Characteristics'!H:H,MATCH($C749,'Policy Characteristics'!$C:$C,0)))</f>
        <v>0.01</v>
      </c>
      <c r="O749" s="340" t="str">
        <f>IF(ISBLANK(INDEX('Policy Characteristics'!I:I,MATCH($C749,'Policy Characteristics'!$C:$C,0))),"",INDEX('Policy Characteristics'!I:I,MATCH($C749,'Policy Characteristics'!$C:$C,0)))</f>
        <v>% reduction in energy use</v>
      </c>
      <c r="P749" s="340"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40" t="str">
        <f>IF(ISBLANK(INDEX('Policy Characteristics'!K:K,MATCH($C749,'Policy Characteristics'!$C:$C,0))),"",INDEX('Policy Characteristics'!K:K,MATCH($C749,'Policy Characteristics'!$C:$C,0)))</f>
        <v>industry-ag-main.html#eff-stds</v>
      </c>
      <c r="R749" s="340" t="str">
        <f>IF(ISBLANK(INDEX('Policy Characteristics'!L:L,MATCH($C749,'Policy Characteristics'!$C:$C,0))),"",INDEX('Policy Characteristics'!L:L,MATCH($C749,'Policy Characteristics'!$C:$C,0)))</f>
        <v>industry-energy-efficiency-standards.html</v>
      </c>
    </row>
    <row r="750" spans="1:18" s="5" customFormat="1" x14ac:dyDescent="0.25">
      <c r="A750" s="340" t="str">
        <f>IF(ISBLANK(INDEX('Policy Characteristics'!A:A,MATCH($C750,'Policy Characteristics'!$C:$C,0))),"",INDEX('Policy Characteristics'!A:A,MATCH($C750,'Policy Characteristics'!$C:$C,0)))</f>
        <v>Industry</v>
      </c>
      <c r="B750" s="340" t="str">
        <f>IF(ISBLANK(INDEX('Policy Characteristics'!B:B,MATCH($C750,'Policy Characteristics'!$C:$C,0))),"",INDEX('Policy Characteristics'!B:B,MATCH($C750,'Policy Characteristics'!$C:$C,0)))</f>
        <v>Industry Energy Efficiency Standards</v>
      </c>
      <c r="C750" s="344" t="str">
        <f t="shared" si="38"/>
        <v>Percentage Improvement in Eqpt Efficiency Standards above BAU</v>
      </c>
      <c r="D750" s="9" t="s">
        <v>3195</v>
      </c>
      <c r="E750" s="53" t="s">
        <v>2798</v>
      </c>
      <c r="F750" s="188" t="s">
        <v>3159</v>
      </c>
      <c r="G750" s="53" t="s">
        <v>2801</v>
      </c>
      <c r="H750" s="54">
        <v>1024</v>
      </c>
      <c r="I750" s="53" t="s">
        <v>46</v>
      </c>
      <c r="J750" s="342" t="str">
        <f>IF(ISBLANK(INDEX('Policy Characteristics'!D:D,MATCH($C750,'Policy Characteristics'!$C:$C,0))),"",INDEX('Policy Characteristics'!D:D,MATCH($C750,'Policy Characteristics'!$C:$C,0)))</f>
        <v>Industry Energy Efficiency Standards</v>
      </c>
      <c r="K750" s="340" t="str">
        <f>IF(ISBLANK(INDEX('Policy Characteristics'!E:E,MATCH($C750,'Policy Characteristics'!$C:$C,0))),"",INDEX('Policy Characteristics'!E:E,MATCH($C750,'Policy Characteristics'!$C:$C,0)))</f>
        <v>indst efficiency standards</v>
      </c>
      <c r="L750" s="362">
        <f>IF(ISBLANK(INDEX('Policy Characteristics'!F:F,MATCH($C750,'Policy Characteristics'!$C:$C,0))),"",INDEX('Policy Characteristics'!F:F,MATCH($C750,'Policy Characteristics'!$C:$C,0)))</f>
        <v>0</v>
      </c>
      <c r="M750" s="362">
        <f>IF(ISBLANK(INDEX('Policy Characteristics'!G:G,MATCH($C750,'Policy Characteristics'!$C:$C,0))),"",INDEX('Policy Characteristics'!G:G,MATCH($C750,'Policy Characteristics'!$C:$C,0)))</f>
        <v>0.25</v>
      </c>
      <c r="N750" s="362">
        <f>IF(ISBLANK(INDEX('Policy Characteristics'!H:H,MATCH($C750,'Policy Characteristics'!$C:$C,0))),"",INDEX('Policy Characteristics'!H:H,MATCH($C750,'Policy Characteristics'!$C:$C,0)))</f>
        <v>0.01</v>
      </c>
      <c r="O750" s="340" t="str">
        <f>IF(ISBLANK(INDEX('Policy Characteristics'!I:I,MATCH($C750,'Policy Characteristics'!$C:$C,0))),"",INDEX('Policy Characteristics'!I:I,MATCH($C750,'Policy Characteristics'!$C:$C,0)))</f>
        <v>% reduction in energy use</v>
      </c>
      <c r="P750" s="340"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40" t="str">
        <f>IF(ISBLANK(INDEX('Policy Characteristics'!K:K,MATCH($C750,'Policy Characteristics'!$C:$C,0))),"",INDEX('Policy Characteristics'!K:K,MATCH($C750,'Policy Characteristics'!$C:$C,0)))</f>
        <v>industry-ag-main.html#eff-stds</v>
      </c>
      <c r="R750" s="340" t="str">
        <f>IF(ISBLANK(INDEX('Policy Characteristics'!L:L,MATCH($C750,'Policy Characteristics'!$C:$C,0))),"",INDEX('Policy Characteristics'!L:L,MATCH($C750,'Policy Characteristics'!$C:$C,0)))</f>
        <v>industry-energy-efficiency-standards.html</v>
      </c>
    </row>
    <row r="751" spans="1:18" s="5" customFormat="1" ht="30" x14ac:dyDescent="0.25">
      <c r="A751" s="340" t="str">
        <f>IF(ISBLANK(INDEX('Policy Characteristics'!A:A,MATCH($C751,'Policy Characteristics'!$C:$C,0))),"",INDEX('Policy Characteristics'!A:A,MATCH($C751,'Policy Characteristics'!$C:$C,0)))</f>
        <v>Industry</v>
      </c>
      <c r="B751" s="340" t="str">
        <f>IF(ISBLANK(INDEX('Policy Characteristics'!B:B,MATCH($C751,'Policy Characteristics'!$C:$C,0))),"",INDEX('Policy Characteristics'!B:B,MATCH($C751,'Policy Characteristics'!$C:$C,0)))</f>
        <v>Industry Energy Efficiency Standards</v>
      </c>
      <c r="C751" s="344" t="str">
        <f t="shared" si="38"/>
        <v>Percentage Improvement in Eqpt Efficiency Standards above BAU</v>
      </c>
      <c r="D751" s="9" t="s">
        <v>3195</v>
      </c>
      <c r="E751" s="53" t="s">
        <v>2799</v>
      </c>
      <c r="F751" s="188" t="s">
        <v>3159</v>
      </c>
      <c r="G751" s="53" t="s">
        <v>2803</v>
      </c>
      <c r="H751" s="54">
        <v>1025</v>
      </c>
      <c r="I751" s="53" t="s">
        <v>45</v>
      </c>
      <c r="J751" s="342" t="str">
        <f>IF(ISBLANK(INDEX('Policy Characteristics'!D:D,MATCH($C751,'Policy Characteristics'!$C:$C,0))),"",INDEX('Policy Characteristics'!D:D,MATCH($C751,'Policy Characteristics'!$C:$C,0)))</f>
        <v>Industry Energy Efficiency Standards</v>
      </c>
      <c r="K751" s="340" t="str">
        <f>IF(ISBLANK(INDEX('Policy Characteristics'!E:E,MATCH($C751,'Policy Characteristics'!$C:$C,0))),"",INDEX('Policy Characteristics'!E:E,MATCH($C751,'Policy Characteristics'!$C:$C,0)))</f>
        <v>indst efficiency standards</v>
      </c>
      <c r="L751" s="362">
        <f>IF(ISBLANK(INDEX('Policy Characteristics'!F:F,MATCH($C751,'Policy Characteristics'!$C:$C,0))),"",INDEX('Policy Characteristics'!F:F,MATCH($C751,'Policy Characteristics'!$C:$C,0)))</f>
        <v>0</v>
      </c>
      <c r="M751" s="362">
        <f>IF(ISBLANK(INDEX('Policy Characteristics'!G:G,MATCH($C751,'Policy Characteristics'!$C:$C,0))),"",INDEX('Policy Characteristics'!G:G,MATCH($C751,'Policy Characteristics'!$C:$C,0)))</f>
        <v>0.25</v>
      </c>
      <c r="N751" s="362">
        <f>IF(ISBLANK(INDEX('Policy Characteristics'!H:H,MATCH($C751,'Policy Characteristics'!$C:$C,0))),"",INDEX('Policy Characteristics'!H:H,MATCH($C751,'Policy Characteristics'!$C:$C,0)))</f>
        <v>0.01</v>
      </c>
      <c r="O751" s="340" t="str">
        <f>IF(ISBLANK(INDEX('Policy Characteristics'!I:I,MATCH($C751,'Policy Characteristics'!$C:$C,0))),"",INDEX('Policy Characteristics'!I:I,MATCH($C751,'Policy Characteristics'!$C:$C,0)))</f>
        <v>% reduction in energy use</v>
      </c>
      <c r="P751" s="340"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40" t="str">
        <f>IF(ISBLANK(INDEX('Policy Characteristics'!K:K,MATCH($C751,'Policy Characteristics'!$C:$C,0))),"",INDEX('Policy Characteristics'!K:K,MATCH($C751,'Policy Characteristics'!$C:$C,0)))</f>
        <v>industry-ag-main.html#eff-stds</v>
      </c>
      <c r="R751" s="340" t="str">
        <f>IF(ISBLANK(INDEX('Policy Characteristics'!L:L,MATCH($C751,'Policy Characteristics'!$C:$C,0))),"",INDEX('Policy Characteristics'!L:L,MATCH($C751,'Policy Characteristics'!$C:$C,0)))</f>
        <v>industry-energy-efficiency-standards.html</v>
      </c>
    </row>
    <row r="752" spans="1:18" s="5" customFormat="1" ht="30" x14ac:dyDescent="0.25">
      <c r="A752" s="340" t="str">
        <f>IF(ISBLANK(INDEX('Policy Characteristics'!A:A,MATCH($C752,'Policy Characteristics'!$C:$C,0))),"",INDEX('Policy Characteristics'!A:A,MATCH($C752,'Policy Characteristics'!$C:$C,0)))</f>
        <v>Industry</v>
      </c>
      <c r="B752" s="340" t="str">
        <f>IF(ISBLANK(INDEX('Policy Characteristics'!B:B,MATCH($C752,'Policy Characteristics'!$C:$C,0))),"",INDEX('Policy Characteristics'!B:B,MATCH($C752,'Policy Characteristics'!$C:$C,0)))</f>
        <v>Industry Energy Efficiency Standards</v>
      </c>
      <c r="C752" s="344" t="str">
        <f t="shared" si="38"/>
        <v>Percentage Improvement in Eqpt Efficiency Standards above BAU</v>
      </c>
      <c r="D752" s="9" t="s">
        <v>3195</v>
      </c>
      <c r="E752" s="53" t="s">
        <v>2800</v>
      </c>
      <c r="F752" s="188" t="s">
        <v>3159</v>
      </c>
      <c r="G752" s="53" t="s">
        <v>2804</v>
      </c>
      <c r="H752" s="54">
        <v>1026</v>
      </c>
      <c r="I752" s="53" t="s">
        <v>45</v>
      </c>
      <c r="J752" s="342" t="str">
        <f>IF(ISBLANK(INDEX('Policy Characteristics'!D:D,MATCH($C752,'Policy Characteristics'!$C:$C,0))),"",INDEX('Policy Characteristics'!D:D,MATCH($C752,'Policy Characteristics'!$C:$C,0)))</f>
        <v>Industry Energy Efficiency Standards</v>
      </c>
      <c r="K752" s="340" t="str">
        <f>IF(ISBLANK(INDEX('Policy Characteristics'!E:E,MATCH($C752,'Policy Characteristics'!$C:$C,0))),"",INDEX('Policy Characteristics'!E:E,MATCH($C752,'Policy Characteristics'!$C:$C,0)))</f>
        <v>indst efficiency standards</v>
      </c>
      <c r="L752" s="362">
        <f>IF(ISBLANK(INDEX('Policy Characteristics'!F:F,MATCH($C752,'Policy Characteristics'!$C:$C,0))),"",INDEX('Policy Characteristics'!F:F,MATCH($C752,'Policy Characteristics'!$C:$C,0)))</f>
        <v>0</v>
      </c>
      <c r="M752" s="362">
        <f>IF(ISBLANK(INDEX('Policy Characteristics'!G:G,MATCH($C752,'Policy Characteristics'!$C:$C,0))),"",INDEX('Policy Characteristics'!G:G,MATCH($C752,'Policy Characteristics'!$C:$C,0)))</f>
        <v>0.25</v>
      </c>
      <c r="N752" s="362">
        <f>IF(ISBLANK(INDEX('Policy Characteristics'!H:H,MATCH($C752,'Policy Characteristics'!$C:$C,0))),"",INDEX('Policy Characteristics'!H:H,MATCH($C752,'Policy Characteristics'!$C:$C,0)))</f>
        <v>0.01</v>
      </c>
      <c r="O752" s="340" t="str">
        <f>IF(ISBLANK(INDEX('Policy Characteristics'!I:I,MATCH($C752,'Policy Characteristics'!$C:$C,0))),"",INDEX('Policy Characteristics'!I:I,MATCH($C752,'Policy Characteristics'!$C:$C,0)))</f>
        <v>% reduction in energy use</v>
      </c>
      <c r="P752" s="340"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40" t="str">
        <f>IF(ISBLANK(INDEX('Policy Characteristics'!K:K,MATCH($C752,'Policy Characteristics'!$C:$C,0))),"",INDEX('Policy Characteristics'!K:K,MATCH($C752,'Policy Characteristics'!$C:$C,0)))</f>
        <v>industry-ag-main.html#eff-stds</v>
      </c>
      <c r="R752" s="340" t="str">
        <f>IF(ISBLANK(INDEX('Policy Characteristics'!L:L,MATCH($C752,'Policy Characteristics'!$C:$C,0))),"",INDEX('Policy Characteristics'!L:L,MATCH($C752,'Policy Characteristics'!$C:$C,0)))</f>
        <v>industry-energy-efficiency-standards.html</v>
      </c>
    </row>
    <row r="753" spans="1:18" s="5" customFormat="1" x14ac:dyDescent="0.25">
      <c r="A753" s="340" t="str">
        <f>IF(ISBLANK(INDEX('Policy Characteristics'!A:A,MATCH($C753,'Policy Characteristics'!$C:$C,0))),"",INDEX('Policy Characteristics'!A:A,MATCH($C753,'Policy Characteristics'!$C:$C,0)))</f>
        <v>Industry</v>
      </c>
      <c r="B753" s="340" t="str">
        <f>IF(ISBLANK(INDEX('Policy Characteristics'!B:B,MATCH($C753,'Policy Characteristics'!$C:$C,0))),"",INDEX('Policy Characteristics'!B:B,MATCH($C753,'Policy Characteristics'!$C:$C,0)))</f>
        <v>Industry Energy Efficiency Standards</v>
      </c>
      <c r="C753" s="344" t="str">
        <f t="shared" si="38"/>
        <v>Percentage Improvement in Eqpt Efficiency Standards above BAU</v>
      </c>
      <c r="D753" s="9" t="s">
        <v>3195</v>
      </c>
      <c r="E753" s="53" t="s">
        <v>2797</v>
      </c>
      <c r="F753" s="188" t="s">
        <v>3159</v>
      </c>
      <c r="G753" s="53" t="s">
        <v>2802</v>
      </c>
      <c r="H753" s="54">
        <v>1027</v>
      </c>
      <c r="I753" s="53" t="s">
        <v>46</v>
      </c>
      <c r="J753" s="342" t="str">
        <f>IF(ISBLANK(INDEX('Policy Characteristics'!D:D,MATCH($C753,'Policy Characteristics'!$C:$C,0))),"",INDEX('Policy Characteristics'!D:D,MATCH($C753,'Policy Characteristics'!$C:$C,0)))</f>
        <v>Industry Energy Efficiency Standards</v>
      </c>
      <c r="K753" s="340" t="str">
        <f>IF(ISBLANK(INDEX('Policy Characteristics'!E:E,MATCH($C753,'Policy Characteristics'!$C:$C,0))),"",INDEX('Policy Characteristics'!E:E,MATCH($C753,'Policy Characteristics'!$C:$C,0)))</f>
        <v>indst efficiency standards</v>
      </c>
      <c r="L753" s="362">
        <f>IF(ISBLANK(INDEX('Policy Characteristics'!F:F,MATCH($C753,'Policy Characteristics'!$C:$C,0))),"",INDEX('Policy Characteristics'!F:F,MATCH($C753,'Policy Characteristics'!$C:$C,0)))</f>
        <v>0</v>
      </c>
      <c r="M753" s="362">
        <f>IF(ISBLANK(INDEX('Policy Characteristics'!G:G,MATCH($C753,'Policy Characteristics'!$C:$C,0))),"",INDEX('Policy Characteristics'!G:G,MATCH($C753,'Policy Characteristics'!$C:$C,0)))</f>
        <v>0.25</v>
      </c>
      <c r="N753" s="362">
        <f>IF(ISBLANK(INDEX('Policy Characteristics'!H:H,MATCH($C753,'Policy Characteristics'!$C:$C,0))),"",INDEX('Policy Characteristics'!H:H,MATCH($C753,'Policy Characteristics'!$C:$C,0)))</f>
        <v>0.01</v>
      </c>
      <c r="O753" s="340" t="str">
        <f>IF(ISBLANK(INDEX('Policy Characteristics'!I:I,MATCH($C753,'Policy Characteristics'!$C:$C,0))),"",INDEX('Policy Characteristics'!I:I,MATCH($C753,'Policy Characteristics'!$C:$C,0)))</f>
        <v>% reduction in energy use</v>
      </c>
      <c r="P753" s="340"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40" t="str">
        <f>IF(ISBLANK(INDEX('Policy Characteristics'!K:K,MATCH($C753,'Policy Characteristics'!$C:$C,0))),"",INDEX('Policy Characteristics'!K:K,MATCH($C753,'Policy Characteristics'!$C:$C,0)))</f>
        <v>industry-ag-main.html#eff-stds</v>
      </c>
      <c r="R753" s="340" t="str">
        <f>IF(ISBLANK(INDEX('Policy Characteristics'!L:L,MATCH($C753,'Policy Characteristics'!$C:$C,0))),"",INDEX('Policy Characteristics'!L:L,MATCH($C753,'Policy Characteristics'!$C:$C,0)))</f>
        <v>industry-energy-efficiency-standards.html</v>
      </c>
    </row>
    <row r="754" spans="1:18" s="5" customFormat="1" ht="30" x14ac:dyDescent="0.25">
      <c r="A754" s="340" t="str">
        <f>IF(ISBLANK(INDEX('Policy Characteristics'!A:A,MATCH($C754,'Policy Characteristics'!$C:$C,0))),"",INDEX('Policy Characteristics'!A:A,MATCH($C754,'Policy Characteristics'!$C:$C,0)))</f>
        <v>Industry</v>
      </c>
      <c r="B754" s="340" t="str">
        <f>IF(ISBLANK(INDEX('Policy Characteristics'!B:B,MATCH($C754,'Policy Characteristics'!$C:$C,0))),"",INDEX('Policy Characteristics'!B:B,MATCH($C754,'Policy Characteristics'!$C:$C,0)))</f>
        <v>Industry Energy Efficiency Standards</v>
      </c>
      <c r="C754" s="344" t="str">
        <f t="shared" si="38"/>
        <v>Percentage Improvement in Eqpt Efficiency Standards above BAU</v>
      </c>
      <c r="D754" s="9" t="s">
        <v>3196</v>
      </c>
      <c r="E754" s="53" t="s">
        <v>2444</v>
      </c>
      <c r="F754" s="188" t="s">
        <v>3160</v>
      </c>
      <c r="G754" s="53" t="s">
        <v>2450</v>
      </c>
      <c r="H754" s="54">
        <v>1028</v>
      </c>
      <c r="I754" s="53" t="s">
        <v>45</v>
      </c>
      <c r="J754" s="342" t="str">
        <f>IF(ISBLANK(INDEX('Policy Characteristics'!D:D,MATCH($C754,'Policy Characteristics'!$C:$C,0))),"",INDEX('Policy Characteristics'!D:D,MATCH($C754,'Policy Characteristics'!$C:$C,0)))</f>
        <v>Industry Energy Efficiency Standards</v>
      </c>
      <c r="K754" s="340" t="str">
        <f>IF(ISBLANK(INDEX('Policy Characteristics'!E:E,MATCH($C754,'Policy Characteristics'!$C:$C,0))),"",INDEX('Policy Characteristics'!E:E,MATCH($C754,'Policy Characteristics'!$C:$C,0)))</f>
        <v>indst efficiency standards</v>
      </c>
      <c r="L754" s="362">
        <f>IF(ISBLANK(INDEX('Policy Characteristics'!F:F,MATCH($C754,'Policy Characteristics'!$C:$C,0))),"",INDEX('Policy Characteristics'!F:F,MATCH($C754,'Policy Characteristics'!$C:$C,0)))</f>
        <v>0</v>
      </c>
      <c r="M754" s="362">
        <f>IF(ISBLANK(INDEX('Policy Characteristics'!G:G,MATCH($C754,'Policy Characteristics'!$C:$C,0))),"",INDEX('Policy Characteristics'!G:G,MATCH($C754,'Policy Characteristics'!$C:$C,0)))</f>
        <v>0.25</v>
      </c>
      <c r="N754" s="362">
        <f>IF(ISBLANK(INDEX('Policy Characteristics'!H:H,MATCH($C754,'Policy Characteristics'!$C:$C,0))),"",INDEX('Policy Characteristics'!H:H,MATCH($C754,'Policy Characteristics'!$C:$C,0)))</f>
        <v>0.01</v>
      </c>
      <c r="O754" s="340" t="str">
        <f>IF(ISBLANK(INDEX('Policy Characteristics'!I:I,MATCH($C754,'Policy Characteristics'!$C:$C,0))),"",INDEX('Policy Characteristics'!I:I,MATCH($C754,'Policy Characteristics'!$C:$C,0)))</f>
        <v>% reduction in energy use</v>
      </c>
      <c r="P754" s="340"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40" t="str">
        <f>IF(ISBLANK(INDEX('Policy Characteristics'!K:K,MATCH($C754,'Policy Characteristics'!$C:$C,0))),"",INDEX('Policy Characteristics'!K:K,MATCH($C754,'Policy Characteristics'!$C:$C,0)))</f>
        <v>industry-ag-main.html#eff-stds</v>
      </c>
      <c r="R754" s="340" t="str">
        <f>IF(ISBLANK(INDEX('Policy Characteristics'!L:L,MATCH($C754,'Policy Characteristics'!$C:$C,0))),"",INDEX('Policy Characteristics'!L:L,MATCH($C754,'Policy Characteristics'!$C:$C,0)))</f>
        <v>industry-energy-efficiency-standards.html</v>
      </c>
    </row>
    <row r="755" spans="1:18" s="5" customFormat="1" ht="30" x14ac:dyDescent="0.25">
      <c r="A755" s="340" t="str">
        <f>IF(ISBLANK(INDEX('Policy Characteristics'!A:A,MATCH($C755,'Policy Characteristics'!$C:$C,0))),"",INDEX('Policy Characteristics'!A:A,MATCH($C755,'Policy Characteristics'!$C:$C,0)))</f>
        <v>Industry</v>
      </c>
      <c r="B755" s="340" t="str">
        <f>IF(ISBLANK(INDEX('Policy Characteristics'!B:B,MATCH($C755,'Policy Characteristics'!$C:$C,0))),"",INDEX('Policy Characteristics'!B:B,MATCH($C755,'Policy Characteristics'!$C:$C,0)))</f>
        <v>Industry Energy Efficiency Standards</v>
      </c>
      <c r="C755" s="344" t="str">
        <f t="shared" si="38"/>
        <v>Percentage Improvement in Eqpt Efficiency Standards above BAU</v>
      </c>
      <c r="D755" s="9" t="s">
        <v>3196</v>
      </c>
      <c r="E755" s="53" t="s">
        <v>2445</v>
      </c>
      <c r="F755" s="188" t="s">
        <v>3160</v>
      </c>
      <c r="G755" s="53" t="s">
        <v>2453</v>
      </c>
      <c r="H755" s="54">
        <v>1029</v>
      </c>
      <c r="I755" s="53" t="s">
        <v>45</v>
      </c>
      <c r="J755" s="342" t="str">
        <f>IF(ISBLANK(INDEX('Policy Characteristics'!D:D,MATCH($C755,'Policy Characteristics'!$C:$C,0))),"",INDEX('Policy Characteristics'!D:D,MATCH($C755,'Policy Characteristics'!$C:$C,0)))</f>
        <v>Industry Energy Efficiency Standards</v>
      </c>
      <c r="K755" s="340" t="str">
        <f>IF(ISBLANK(INDEX('Policy Characteristics'!E:E,MATCH($C755,'Policy Characteristics'!$C:$C,0))),"",INDEX('Policy Characteristics'!E:E,MATCH($C755,'Policy Characteristics'!$C:$C,0)))</f>
        <v>indst efficiency standards</v>
      </c>
      <c r="L755" s="362">
        <f>IF(ISBLANK(INDEX('Policy Characteristics'!F:F,MATCH($C755,'Policy Characteristics'!$C:$C,0))),"",INDEX('Policy Characteristics'!F:F,MATCH($C755,'Policy Characteristics'!$C:$C,0)))</f>
        <v>0</v>
      </c>
      <c r="M755" s="362">
        <f>IF(ISBLANK(INDEX('Policy Characteristics'!G:G,MATCH($C755,'Policy Characteristics'!$C:$C,0))),"",INDEX('Policy Characteristics'!G:G,MATCH($C755,'Policy Characteristics'!$C:$C,0)))</f>
        <v>0.25</v>
      </c>
      <c r="N755" s="362">
        <f>IF(ISBLANK(INDEX('Policy Characteristics'!H:H,MATCH($C755,'Policy Characteristics'!$C:$C,0))),"",INDEX('Policy Characteristics'!H:H,MATCH($C755,'Policy Characteristics'!$C:$C,0)))</f>
        <v>0.01</v>
      </c>
      <c r="O755" s="340" t="str">
        <f>IF(ISBLANK(INDEX('Policy Characteristics'!I:I,MATCH($C755,'Policy Characteristics'!$C:$C,0))),"",INDEX('Policy Characteristics'!I:I,MATCH($C755,'Policy Characteristics'!$C:$C,0)))</f>
        <v>% reduction in energy use</v>
      </c>
      <c r="P755" s="340"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40" t="str">
        <f>IF(ISBLANK(INDEX('Policy Characteristics'!K:K,MATCH($C755,'Policy Characteristics'!$C:$C,0))),"",INDEX('Policy Characteristics'!K:K,MATCH($C755,'Policy Characteristics'!$C:$C,0)))</f>
        <v>industry-ag-main.html#eff-stds</v>
      </c>
      <c r="R755" s="340" t="str">
        <f>IF(ISBLANK(INDEX('Policy Characteristics'!L:L,MATCH($C755,'Policy Characteristics'!$C:$C,0))),"",INDEX('Policy Characteristics'!L:L,MATCH($C755,'Policy Characteristics'!$C:$C,0)))</f>
        <v>industry-energy-efficiency-standards.html</v>
      </c>
    </row>
    <row r="756" spans="1:18" s="5" customFormat="1" ht="30" x14ac:dyDescent="0.25">
      <c r="A756" s="340" t="str">
        <f>IF(ISBLANK(INDEX('Policy Characteristics'!A:A,MATCH($C756,'Policy Characteristics'!$C:$C,0))),"",INDEX('Policy Characteristics'!A:A,MATCH($C756,'Policy Characteristics'!$C:$C,0)))</f>
        <v>Industry</v>
      </c>
      <c r="B756" s="340" t="str">
        <f>IF(ISBLANK(INDEX('Policy Characteristics'!B:B,MATCH($C756,'Policy Characteristics'!$C:$C,0))),"",INDEX('Policy Characteristics'!B:B,MATCH($C756,'Policy Characteristics'!$C:$C,0)))</f>
        <v>Industry Energy Efficiency Standards</v>
      </c>
      <c r="C756" s="344" t="str">
        <f t="shared" si="38"/>
        <v>Percentage Improvement in Eqpt Efficiency Standards above BAU</v>
      </c>
      <c r="D756" s="9" t="s">
        <v>3196</v>
      </c>
      <c r="E756" s="53" t="s">
        <v>2446</v>
      </c>
      <c r="F756" s="188" t="s">
        <v>3160</v>
      </c>
      <c r="G756" s="53" t="s">
        <v>2454</v>
      </c>
      <c r="H756" s="54">
        <v>1030</v>
      </c>
      <c r="I756" s="53" t="s">
        <v>45</v>
      </c>
      <c r="J756" s="342" t="str">
        <f>IF(ISBLANK(INDEX('Policy Characteristics'!D:D,MATCH($C756,'Policy Characteristics'!$C:$C,0))),"",INDEX('Policy Characteristics'!D:D,MATCH($C756,'Policy Characteristics'!$C:$C,0)))</f>
        <v>Industry Energy Efficiency Standards</v>
      </c>
      <c r="K756" s="340" t="str">
        <f>IF(ISBLANK(INDEX('Policy Characteristics'!E:E,MATCH($C756,'Policy Characteristics'!$C:$C,0))),"",INDEX('Policy Characteristics'!E:E,MATCH($C756,'Policy Characteristics'!$C:$C,0)))</f>
        <v>indst efficiency standards</v>
      </c>
      <c r="L756" s="362">
        <f>IF(ISBLANK(INDEX('Policy Characteristics'!F:F,MATCH($C756,'Policy Characteristics'!$C:$C,0))),"",INDEX('Policy Characteristics'!F:F,MATCH($C756,'Policy Characteristics'!$C:$C,0)))</f>
        <v>0</v>
      </c>
      <c r="M756" s="362">
        <f>IF(ISBLANK(INDEX('Policy Characteristics'!G:G,MATCH($C756,'Policy Characteristics'!$C:$C,0))),"",INDEX('Policy Characteristics'!G:G,MATCH($C756,'Policy Characteristics'!$C:$C,0)))</f>
        <v>0.25</v>
      </c>
      <c r="N756" s="362">
        <f>IF(ISBLANK(INDEX('Policy Characteristics'!H:H,MATCH($C756,'Policy Characteristics'!$C:$C,0))),"",INDEX('Policy Characteristics'!H:H,MATCH($C756,'Policy Characteristics'!$C:$C,0)))</f>
        <v>0.01</v>
      </c>
      <c r="O756" s="340" t="str">
        <f>IF(ISBLANK(INDEX('Policy Characteristics'!I:I,MATCH($C756,'Policy Characteristics'!$C:$C,0))),"",INDEX('Policy Characteristics'!I:I,MATCH($C756,'Policy Characteristics'!$C:$C,0)))</f>
        <v>% reduction in energy use</v>
      </c>
      <c r="P756" s="340"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40" t="str">
        <f>IF(ISBLANK(INDEX('Policy Characteristics'!K:K,MATCH($C756,'Policy Characteristics'!$C:$C,0))),"",INDEX('Policy Characteristics'!K:K,MATCH($C756,'Policy Characteristics'!$C:$C,0)))</f>
        <v>industry-ag-main.html#eff-stds</v>
      </c>
      <c r="R756" s="340" t="str">
        <f>IF(ISBLANK(INDEX('Policy Characteristics'!L:L,MATCH($C756,'Policy Characteristics'!$C:$C,0))),"",INDEX('Policy Characteristics'!L:L,MATCH($C756,'Policy Characteristics'!$C:$C,0)))</f>
        <v>industry-energy-efficiency-standards.html</v>
      </c>
    </row>
    <row r="757" spans="1:18" s="5" customFormat="1" ht="30" x14ac:dyDescent="0.25">
      <c r="A757" s="340" t="str">
        <f>IF(ISBLANK(INDEX('Policy Characteristics'!A:A,MATCH($C757,'Policy Characteristics'!$C:$C,0))),"",INDEX('Policy Characteristics'!A:A,MATCH($C757,'Policy Characteristics'!$C:$C,0)))</f>
        <v>Industry</v>
      </c>
      <c r="B757" s="340" t="str">
        <f>IF(ISBLANK(INDEX('Policy Characteristics'!B:B,MATCH($C757,'Policy Characteristics'!$C:$C,0))),"",INDEX('Policy Characteristics'!B:B,MATCH($C757,'Policy Characteristics'!$C:$C,0)))</f>
        <v>Industry Energy Efficiency Standards</v>
      </c>
      <c r="C757" s="344" t="str">
        <f t="shared" si="38"/>
        <v>Percentage Improvement in Eqpt Efficiency Standards above BAU</v>
      </c>
      <c r="D757" s="9" t="s">
        <v>3196</v>
      </c>
      <c r="E757" s="53" t="s">
        <v>2447</v>
      </c>
      <c r="F757" s="188" t="s">
        <v>3160</v>
      </c>
      <c r="G757" s="53" t="s">
        <v>2451</v>
      </c>
      <c r="H757" s="54">
        <v>1031</v>
      </c>
      <c r="I757" s="53" t="s">
        <v>46</v>
      </c>
      <c r="J757" s="342" t="str">
        <f>IF(ISBLANK(INDEX('Policy Characteristics'!D:D,MATCH($C757,'Policy Characteristics'!$C:$C,0))),"",INDEX('Policy Characteristics'!D:D,MATCH($C757,'Policy Characteristics'!$C:$C,0)))</f>
        <v>Industry Energy Efficiency Standards</v>
      </c>
      <c r="K757" s="340" t="str">
        <f>IF(ISBLANK(INDEX('Policy Characteristics'!E:E,MATCH($C757,'Policy Characteristics'!$C:$C,0))),"",INDEX('Policy Characteristics'!E:E,MATCH($C757,'Policy Characteristics'!$C:$C,0)))</f>
        <v>indst efficiency standards</v>
      </c>
      <c r="L757" s="362">
        <f>IF(ISBLANK(INDEX('Policy Characteristics'!F:F,MATCH($C757,'Policy Characteristics'!$C:$C,0))),"",INDEX('Policy Characteristics'!F:F,MATCH($C757,'Policy Characteristics'!$C:$C,0)))</f>
        <v>0</v>
      </c>
      <c r="M757" s="362">
        <f>IF(ISBLANK(INDEX('Policy Characteristics'!G:G,MATCH($C757,'Policy Characteristics'!$C:$C,0))),"",INDEX('Policy Characteristics'!G:G,MATCH($C757,'Policy Characteristics'!$C:$C,0)))</f>
        <v>0.25</v>
      </c>
      <c r="N757" s="362">
        <f>IF(ISBLANK(INDEX('Policy Characteristics'!H:H,MATCH($C757,'Policy Characteristics'!$C:$C,0))),"",INDEX('Policy Characteristics'!H:H,MATCH($C757,'Policy Characteristics'!$C:$C,0)))</f>
        <v>0.01</v>
      </c>
      <c r="O757" s="340" t="str">
        <f>IF(ISBLANK(INDEX('Policy Characteristics'!I:I,MATCH($C757,'Policy Characteristics'!$C:$C,0))),"",INDEX('Policy Characteristics'!I:I,MATCH($C757,'Policy Characteristics'!$C:$C,0)))</f>
        <v>% reduction in energy use</v>
      </c>
      <c r="P757" s="340"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40" t="str">
        <f>IF(ISBLANK(INDEX('Policy Characteristics'!K:K,MATCH($C757,'Policy Characteristics'!$C:$C,0))),"",INDEX('Policy Characteristics'!K:K,MATCH($C757,'Policy Characteristics'!$C:$C,0)))</f>
        <v>industry-ag-main.html#eff-stds</v>
      </c>
      <c r="R757" s="340" t="str">
        <f>IF(ISBLANK(INDEX('Policy Characteristics'!L:L,MATCH($C757,'Policy Characteristics'!$C:$C,0))),"",INDEX('Policy Characteristics'!L:L,MATCH($C757,'Policy Characteristics'!$C:$C,0)))</f>
        <v>industry-energy-efficiency-standards.html</v>
      </c>
    </row>
    <row r="758" spans="1:18" s="5" customFormat="1" ht="30" x14ac:dyDescent="0.25">
      <c r="A758" s="340" t="str">
        <f>IF(ISBLANK(INDEX('Policy Characteristics'!A:A,MATCH($C758,'Policy Characteristics'!$C:$C,0))),"",INDEX('Policy Characteristics'!A:A,MATCH($C758,'Policy Characteristics'!$C:$C,0)))</f>
        <v>Industry</v>
      </c>
      <c r="B758" s="340" t="str">
        <f>IF(ISBLANK(INDEX('Policy Characteristics'!B:B,MATCH($C758,'Policy Characteristics'!$C:$C,0))),"",INDEX('Policy Characteristics'!B:B,MATCH($C758,'Policy Characteristics'!$C:$C,0)))</f>
        <v>Industry Energy Efficiency Standards</v>
      </c>
      <c r="C758" s="344" t="str">
        <f t="shared" si="38"/>
        <v>Percentage Improvement in Eqpt Efficiency Standards above BAU</v>
      </c>
      <c r="D758" s="9" t="s">
        <v>3196</v>
      </c>
      <c r="E758" s="53" t="s">
        <v>2448</v>
      </c>
      <c r="F758" s="188" t="s">
        <v>3160</v>
      </c>
      <c r="G758" s="53" t="s">
        <v>2452</v>
      </c>
      <c r="H758" s="54">
        <v>1032</v>
      </c>
      <c r="I758" s="53" t="s">
        <v>45</v>
      </c>
      <c r="J758" s="342" t="str">
        <f>IF(ISBLANK(INDEX('Policy Characteristics'!D:D,MATCH($C758,'Policy Characteristics'!$C:$C,0))),"",INDEX('Policy Characteristics'!D:D,MATCH($C758,'Policy Characteristics'!$C:$C,0)))</f>
        <v>Industry Energy Efficiency Standards</v>
      </c>
      <c r="K758" s="340" t="str">
        <f>IF(ISBLANK(INDEX('Policy Characteristics'!E:E,MATCH($C758,'Policy Characteristics'!$C:$C,0))),"",INDEX('Policy Characteristics'!E:E,MATCH($C758,'Policy Characteristics'!$C:$C,0)))</f>
        <v>indst efficiency standards</v>
      </c>
      <c r="L758" s="362">
        <f>IF(ISBLANK(INDEX('Policy Characteristics'!F:F,MATCH($C758,'Policy Characteristics'!$C:$C,0))),"",INDEX('Policy Characteristics'!F:F,MATCH($C758,'Policy Characteristics'!$C:$C,0)))</f>
        <v>0</v>
      </c>
      <c r="M758" s="362">
        <f>IF(ISBLANK(INDEX('Policy Characteristics'!G:G,MATCH($C758,'Policy Characteristics'!$C:$C,0))),"",INDEX('Policy Characteristics'!G:G,MATCH($C758,'Policy Characteristics'!$C:$C,0)))</f>
        <v>0.25</v>
      </c>
      <c r="N758" s="362">
        <f>IF(ISBLANK(INDEX('Policy Characteristics'!H:H,MATCH($C758,'Policy Characteristics'!$C:$C,0))),"",INDEX('Policy Characteristics'!H:H,MATCH($C758,'Policy Characteristics'!$C:$C,0)))</f>
        <v>0.01</v>
      </c>
      <c r="O758" s="340" t="str">
        <f>IF(ISBLANK(INDEX('Policy Characteristics'!I:I,MATCH($C758,'Policy Characteristics'!$C:$C,0))),"",INDEX('Policy Characteristics'!I:I,MATCH($C758,'Policy Characteristics'!$C:$C,0)))</f>
        <v>% reduction in energy use</v>
      </c>
      <c r="P758" s="340"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40" t="str">
        <f>IF(ISBLANK(INDEX('Policy Characteristics'!K:K,MATCH($C758,'Policy Characteristics'!$C:$C,0))),"",INDEX('Policy Characteristics'!K:K,MATCH($C758,'Policy Characteristics'!$C:$C,0)))</f>
        <v>industry-ag-main.html#eff-stds</v>
      </c>
      <c r="R758" s="340" t="str">
        <f>IF(ISBLANK(INDEX('Policy Characteristics'!L:L,MATCH($C758,'Policy Characteristics'!$C:$C,0))),"",INDEX('Policy Characteristics'!L:L,MATCH($C758,'Policy Characteristics'!$C:$C,0)))</f>
        <v>industry-energy-efficiency-standards.html</v>
      </c>
    </row>
    <row r="759" spans="1:18" s="5" customFormat="1" ht="30" x14ac:dyDescent="0.25">
      <c r="A759" s="340" t="str">
        <f>IF(ISBLANK(INDEX('Policy Characteristics'!A:A,MATCH($C759,'Policy Characteristics'!$C:$C,0))),"",INDEX('Policy Characteristics'!A:A,MATCH($C759,'Policy Characteristics'!$C:$C,0)))</f>
        <v>Industry</v>
      </c>
      <c r="B759" s="340" t="str">
        <f>IF(ISBLANK(INDEX('Policy Characteristics'!B:B,MATCH($C759,'Policy Characteristics'!$C:$C,0))),"",INDEX('Policy Characteristics'!B:B,MATCH($C759,'Policy Characteristics'!$C:$C,0)))</f>
        <v>Industry Energy Efficiency Standards</v>
      </c>
      <c r="C759" s="344" t="str">
        <f t="shared" si="38"/>
        <v>Percentage Improvement in Eqpt Efficiency Standards above BAU</v>
      </c>
      <c r="D759" s="9" t="s">
        <v>3196</v>
      </c>
      <c r="E759" s="53" t="s">
        <v>2449</v>
      </c>
      <c r="F759" s="188" t="s">
        <v>3160</v>
      </c>
      <c r="G759" s="53" t="s">
        <v>2455</v>
      </c>
      <c r="H759" s="54">
        <v>1033</v>
      </c>
      <c r="I759" s="53" t="s">
        <v>46</v>
      </c>
      <c r="J759" s="342" t="str">
        <f>IF(ISBLANK(INDEX('Policy Characteristics'!D:D,MATCH($C759,'Policy Characteristics'!$C:$C,0))),"",INDEX('Policy Characteristics'!D:D,MATCH($C759,'Policy Characteristics'!$C:$C,0)))</f>
        <v>Industry Energy Efficiency Standards</v>
      </c>
      <c r="K759" s="340" t="str">
        <f>IF(ISBLANK(INDEX('Policy Characteristics'!E:E,MATCH($C759,'Policy Characteristics'!$C:$C,0))),"",INDEX('Policy Characteristics'!E:E,MATCH($C759,'Policy Characteristics'!$C:$C,0)))</f>
        <v>indst efficiency standards</v>
      </c>
      <c r="L759" s="362">
        <f>IF(ISBLANK(INDEX('Policy Characteristics'!F:F,MATCH($C759,'Policy Characteristics'!$C:$C,0))),"",INDEX('Policy Characteristics'!F:F,MATCH($C759,'Policy Characteristics'!$C:$C,0)))</f>
        <v>0</v>
      </c>
      <c r="M759" s="362">
        <f>IF(ISBLANK(INDEX('Policy Characteristics'!G:G,MATCH($C759,'Policy Characteristics'!$C:$C,0))),"",INDEX('Policy Characteristics'!G:G,MATCH($C759,'Policy Characteristics'!$C:$C,0)))</f>
        <v>0.25</v>
      </c>
      <c r="N759" s="362">
        <f>IF(ISBLANK(INDEX('Policy Characteristics'!H:H,MATCH($C759,'Policy Characteristics'!$C:$C,0))),"",INDEX('Policy Characteristics'!H:H,MATCH($C759,'Policy Characteristics'!$C:$C,0)))</f>
        <v>0.01</v>
      </c>
      <c r="O759" s="340" t="str">
        <f>IF(ISBLANK(INDEX('Policy Characteristics'!I:I,MATCH($C759,'Policy Characteristics'!$C:$C,0))),"",INDEX('Policy Characteristics'!I:I,MATCH($C759,'Policy Characteristics'!$C:$C,0)))</f>
        <v>% reduction in energy use</v>
      </c>
      <c r="P759" s="340"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40" t="str">
        <f>IF(ISBLANK(INDEX('Policy Characteristics'!K:K,MATCH($C759,'Policy Characteristics'!$C:$C,0))),"",INDEX('Policy Characteristics'!K:K,MATCH($C759,'Policy Characteristics'!$C:$C,0)))</f>
        <v>industry-ag-main.html#eff-stds</v>
      </c>
      <c r="R759" s="340" t="str">
        <f>IF(ISBLANK(INDEX('Policy Characteristics'!L:L,MATCH($C759,'Policy Characteristics'!$C:$C,0))),"",INDEX('Policy Characteristics'!L:L,MATCH($C759,'Policy Characteristics'!$C:$C,0)))</f>
        <v>industry-energy-efficiency-standards.html</v>
      </c>
    </row>
    <row r="760" spans="1:18" s="5" customFormat="1" ht="30" x14ac:dyDescent="0.25">
      <c r="A760" s="340" t="str">
        <f>IF(ISBLANK(INDEX('Policy Characteristics'!A:A,MATCH($C760,'Policy Characteristics'!$C:$C,0))),"",INDEX('Policy Characteristics'!A:A,MATCH($C760,'Policy Characteristics'!$C:$C,0)))</f>
        <v>Industry</v>
      </c>
      <c r="B760" s="340" t="str">
        <f>IF(ISBLANK(INDEX('Policy Characteristics'!B:B,MATCH($C760,'Policy Characteristics'!$C:$C,0))),"",INDEX('Policy Characteristics'!B:B,MATCH($C760,'Policy Characteristics'!$C:$C,0)))</f>
        <v>Industry Energy Efficiency Standards</v>
      </c>
      <c r="C760" s="344" t="str">
        <f t="shared" si="38"/>
        <v>Percentage Improvement in Eqpt Efficiency Standards above BAU</v>
      </c>
      <c r="D760" s="9" t="s">
        <v>3196</v>
      </c>
      <c r="E760" s="53" t="s">
        <v>2798</v>
      </c>
      <c r="F760" s="188" t="s">
        <v>3160</v>
      </c>
      <c r="G760" s="53" t="s">
        <v>2801</v>
      </c>
      <c r="H760" s="54">
        <v>1034</v>
      </c>
      <c r="I760" s="53" t="s">
        <v>46</v>
      </c>
      <c r="J760" s="342" t="str">
        <f>IF(ISBLANK(INDEX('Policy Characteristics'!D:D,MATCH($C760,'Policy Characteristics'!$C:$C,0))),"",INDEX('Policy Characteristics'!D:D,MATCH($C760,'Policy Characteristics'!$C:$C,0)))</f>
        <v>Industry Energy Efficiency Standards</v>
      </c>
      <c r="K760" s="340" t="str">
        <f>IF(ISBLANK(INDEX('Policy Characteristics'!E:E,MATCH($C760,'Policy Characteristics'!$C:$C,0))),"",INDEX('Policy Characteristics'!E:E,MATCH($C760,'Policy Characteristics'!$C:$C,0)))</f>
        <v>indst efficiency standards</v>
      </c>
      <c r="L760" s="362">
        <f>IF(ISBLANK(INDEX('Policy Characteristics'!F:F,MATCH($C760,'Policy Characteristics'!$C:$C,0))),"",INDEX('Policy Characteristics'!F:F,MATCH($C760,'Policy Characteristics'!$C:$C,0)))</f>
        <v>0</v>
      </c>
      <c r="M760" s="362">
        <f>IF(ISBLANK(INDEX('Policy Characteristics'!G:G,MATCH($C760,'Policy Characteristics'!$C:$C,0))),"",INDEX('Policy Characteristics'!G:G,MATCH($C760,'Policy Characteristics'!$C:$C,0)))</f>
        <v>0.25</v>
      </c>
      <c r="N760" s="362">
        <f>IF(ISBLANK(INDEX('Policy Characteristics'!H:H,MATCH($C760,'Policy Characteristics'!$C:$C,0))),"",INDEX('Policy Characteristics'!H:H,MATCH($C760,'Policy Characteristics'!$C:$C,0)))</f>
        <v>0.01</v>
      </c>
      <c r="O760" s="340" t="str">
        <f>IF(ISBLANK(INDEX('Policy Characteristics'!I:I,MATCH($C760,'Policy Characteristics'!$C:$C,0))),"",INDEX('Policy Characteristics'!I:I,MATCH($C760,'Policy Characteristics'!$C:$C,0)))</f>
        <v>% reduction in energy use</v>
      </c>
      <c r="P760" s="340"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40" t="str">
        <f>IF(ISBLANK(INDEX('Policy Characteristics'!K:K,MATCH($C760,'Policy Characteristics'!$C:$C,0))),"",INDEX('Policy Characteristics'!K:K,MATCH($C760,'Policy Characteristics'!$C:$C,0)))</f>
        <v>industry-ag-main.html#eff-stds</v>
      </c>
      <c r="R760" s="340" t="str">
        <f>IF(ISBLANK(INDEX('Policy Characteristics'!L:L,MATCH($C760,'Policy Characteristics'!$C:$C,0))),"",INDEX('Policy Characteristics'!L:L,MATCH($C760,'Policy Characteristics'!$C:$C,0)))</f>
        <v>industry-energy-efficiency-standards.html</v>
      </c>
    </row>
    <row r="761" spans="1:18" s="5" customFormat="1" ht="30" x14ac:dyDescent="0.25">
      <c r="A761" s="340" t="str">
        <f>IF(ISBLANK(INDEX('Policy Characteristics'!A:A,MATCH($C761,'Policy Characteristics'!$C:$C,0))),"",INDEX('Policy Characteristics'!A:A,MATCH($C761,'Policy Characteristics'!$C:$C,0)))</f>
        <v>Industry</v>
      </c>
      <c r="B761" s="340" t="str">
        <f>IF(ISBLANK(INDEX('Policy Characteristics'!B:B,MATCH($C761,'Policy Characteristics'!$C:$C,0))),"",INDEX('Policy Characteristics'!B:B,MATCH($C761,'Policy Characteristics'!$C:$C,0)))</f>
        <v>Industry Energy Efficiency Standards</v>
      </c>
      <c r="C761" s="344" t="str">
        <f t="shared" si="38"/>
        <v>Percentage Improvement in Eqpt Efficiency Standards above BAU</v>
      </c>
      <c r="D761" s="9" t="s">
        <v>3196</v>
      </c>
      <c r="E761" s="53" t="s">
        <v>2799</v>
      </c>
      <c r="F761" s="188" t="s">
        <v>3160</v>
      </c>
      <c r="G761" s="53" t="s">
        <v>2803</v>
      </c>
      <c r="H761" s="54">
        <v>1035</v>
      </c>
      <c r="I761" s="53" t="s">
        <v>45</v>
      </c>
      <c r="J761" s="342" t="str">
        <f>IF(ISBLANK(INDEX('Policy Characteristics'!D:D,MATCH($C761,'Policy Characteristics'!$C:$C,0))),"",INDEX('Policy Characteristics'!D:D,MATCH($C761,'Policy Characteristics'!$C:$C,0)))</f>
        <v>Industry Energy Efficiency Standards</v>
      </c>
      <c r="K761" s="340" t="str">
        <f>IF(ISBLANK(INDEX('Policy Characteristics'!E:E,MATCH($C761,'Policy Characteristics'!$C:$C,0))),"",INDEX('Policy Characteristics'!E:E,MATCH($C761,'Policy Characteristics'!$C:$C,0)))</f>
        <v>indst efficiency standards</v>
      </c>
      <c r="L761" s="362">
        <f>IF(ISBLANK(INDEX('Policy Characteristics'!F:F,MATCH($C761,'Policy Characteristics'!$C:$C,0))),"",INDEX('Policy Characteristics'!F:F,MATCH($C761,'Policy Characteristics'!$C:$C,0)))</f>
        <v>0</v>
      </c>
      <c r="M761" s="362">
        <f>IF(ISBLANK(INDEX('Policy Characteristics'!G:G,MATCH($C761,'Policy Characteristics'!$C:$C,0))),"",INDEX('Policy Characteristics'!G:G,MATCH($C761,'Policy Characteristics'!$C:$C,0)))</f>
        <v>0.25</v>
      </c>
      <c r="N761" s="362">
        <f>IF(ISBLANK(INDEX('Policy Characteristics'!H:H,MATCH($C761,'Policy Characteristics'!$C:$C,0))),"",INDEX('Policy Characteristics'!H:H,MATCH($C761,'Policy Characteristics'!$C:$C,0)))</f>
        <v>0.01</v>
      </c>
      <c r="O761" s="340" t="str">
        <f>IF(ISBLANK(INDEX('Policy Characteristics'!I:I,MATCH($C761,'Policy Characteristics'!$C:$C,0))),"",INDEX('Policy Characteristics'!I:I,MATCH($C761,'Policy Characteristics'!$C:$C,0)))</f>
        <v>% reduction in energy use</v>
      </c>
      <c r="P761" s="340"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40" t="str">
        <f>IF(ISBLANK(INDEX('Policy Characteristics'!K:K,MATCH($C761,'Policy Characteristics'!$C:$C,0))),"",INDEX('Policy Characteristics'!K:K,MATCH($C761,'Policy Characteristics'!$C:$C,0)))</f>
        <v>industry-ag-main.html#eff-stds</v>
      </c>
      <c r="R761" s="340" t="str">
        <f>IF(ISBLANK(INDEX('Policy Characteristics'!L:L,MATCH($C761,'Policy Characteristics'!$C:$C,0))),"",INDEX('Policy Characteristics'!L:L,MATCH($C761,'Policy Characteristics'!$C:$C,0)))</f>
        <v>industry-energy-efficiency-standards.html</v>
      </c>
    </row>
    <row r="762" spans="1:18" s="5" customFormat="1" ht="30" x14ac:dyDescent="0.25">
      <c r="A762" s="340" t="str">
        <f>IF(ISBLANK(INDEX('Policy Characteristics'!A:A,MATCH($C762,'Policy Characteristics'!$C:$C,0))),"",INDEX('Policy Characteristics'!A:A,MATCH($C762,'Policy Characteristics'!$C:$C,0)))</f>
        <v>Industry</v>
      </c>
      <c r="B762" s="340" t="str">
        <f>IF(ISBLANK(INDEX('Policy Characteristics'!B:B,MATCH($C762,'Policy Characteristics'!$C:$C,0))),"",INDEX('Policy Characteristics'!B:B,MATCH($C762,'Policy Characteristics'!$C:$C,0)))</f>
        <v>Industry Energy Efficiency Standards</v>
      </c>
      <c r="C762" s="344" t="str">
        <f t="shared" si="38"/>
        <v>Percentage Improvement in Eqpt Efficiency Standards above BAU</v>
      </c>
      <c r="D762" s="9" t="s">
        <v>3196</v>
      </c>
      <c r="E762" s="53" t="s">
        <v>2800</v>
      </c>
      <c r="F762" s="188" t="s">
        <v>3160</v>
      </c>
      <c r="G762" s="53" t="s">
        <v>2804</v>
      </c>
      <c r="H762" s="54">
        <v>1036</v>
      </c>
      <c r="I762" s="53" t="s">
        <v>45</v>
      </c>
      <c r="J762" s="342" t="str">
        <f>IF(ISBLANK(INDEX('Policy Characteristics'!D:D,MATCH($C762,'Policy Characteristics'!$C:$C,0))),"",INDEX('Policy Characteristics'!D:D,MATCH($C762,'Policy Characteristics'!$C:$C,0)))</f>
        <v>Industry Energy Efficiency Standards</v>
      </c>
      <c r="K762" s="340" t="str">
        <f>IF(ISBLANK(INDEX('Policy Characteristics'!E:E,MATCH($C762,'Policy Characteristics'!$C:$C,0))),"",INDEX('Policy Characteristics'!E:E,MATCH($C762,'Policy Characteristics'!$C:$C,0)))</f>
        <v>indst efficiency standards</v>
      </c>
      <c r="L762" s="362">
        <f>IF(ISBLANK(INDEX('Policy Characteristics'!F:F,MATCH($C762,'Policy Characteristics'!$C:$C,0))),"",INDEX('Policy Characteristics'!F:F,MATCH($C762,'Policy Characteristics'!$C:$C,0)))</f>
        <v>0</v>
      </c>
      <c r="M762" s="362">
        <f>IF(ISBLANK(INDEX('Policy Characteristics'!G:G,MATCH($C762,'Policy Characteristics'!$C:$C,0))),"",INDEX('Policy Characteristics'!G:G,MATCH($C762,'Policy Characteristics'!$C:$C,0)))</f>
        <v>0.25</v>
      </c>
      <c r="N762" s="362">
        <f>IF(ISBLANK(INDEX('Policy Characteristics'!H:H,MATCH($C762,'Policy Characteristics'!$C:$C,0))),"",INDEX('Policy Characteristics'!H:H,MATCH($C762,'Policy Characteristics'!$C:$C,0)))</f>
        <v>0.01</v>
      </c>
      <c r="O762" s="340" t="str">
        <f>IF(ISBLANK(INDEX('Policy Characteristics'!I:I,MATCH($C762,'Policy Characteristics'!$C:$C,0))),"",INDEX('Policy Characteristics'!I:I,MATCH($C762,'Policy Characteristics'!$C:$C,0)))</f>
        <v>% reduction in energy use</v>
      </c>
      <c r="P762" s="340"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40" t="str">
        <f>IF(ISBLANK(INDEX('Policy Characteristics'!K:K,MATCH($C762,'Policy Characteristics'!$C:$C,0))),"",INDEX('Policy Characteristics'!K:K,MATCH($C762,'Policy Characteristics'!$C:$C,0)))</f>
        <v>industry-ag-main.html#eff-stds</v>
      </c>
      <c r="R762" s="340" t="str">
        <f>IF(ISBLANK(INDEX('Policy Characteristics'!L:L,MATCH($C762,'Policy Characteristics'!$C:$C,0))),"",INDEX('Policy Characteristics'!L:L,MATCH($C762,'Policy Characteristics'!$C:$C,0)))</f>
        <v>industry-energy-efficiency-standards.html</v>
      </c>
    </row>
    <row r="763" spans="1:18" s="5" customFormat="1" ht="30" x14ac:dyDescent="0.25">
      <c r="A763" s="340" t="str">
        <f>IF(ISBLANK(INDEX('Policy Characteristics'!A:A,MATCH($C763,'Policy Characteristics'!$C:$C,0))),"",INDEX('Policy Characteristics'!A:A,MATCH($C763,'Policy Characteristics'!$C:$C,0)))</f>
        <v>Industry</v>
      </c>
      <c r="B763" s="340" t="str">
        <f>IF(ISBLANK(INDEX('Policy Characteristics'!B:B,MATCH($C763,'Policy Characteristics'!$C:$C,0))),"",INDEX('Policy Characteristics'!B:B,MATCH($C763,'Policy Characteristics'!$C:$C,0)))</f>
        <v>Industry Energy Efficiency Standards</v>
      </c>
      <c r="C763" s="344" t="str">
        <f t="shared" si="38"/>
        <v>Percentage Improvement in Eqpt Efficiency Standards above BAU</v>
      </c>
      <c r="D763" s="9" t="s">
        <v>3196</v>
      </c>
      <c r="E763" s="53" t="s">
        <v>2797</v>
      </c>
      <c r="F763" s="188" t="s">
        <v>3160</v>
      </c>
      <c r="G763" s="53" t="s">
        <v>2802</v>
      </c>
      <c r="H763" s="54">
        <v>1037</v>
      </c>
      <c r="I763" s="53" t="s">
        <v>46</v>
      </c>
      <c r="J763" s="342" t="str">
        <f>IF(ISBLANK(INDEX('Policy Characteristics'!D:D,MATCH($C763,'Policy Characteristics'!$C:$C,0))),"",INDEX('Policy Characteristics'!D:D,MATCH($C763,'Policy Characteristics'!$C:$C,0)))</f>
        <v>Industry Energy Efficiency Standards</v>
      </c>
      <c r="K763" s="340" t="str">
        <f>IF(ISBLANK(INDEX('Policy Characteristics'!E:E,MATCH($C763,'Policy Characteristics'!$C:$C,0))),"",INDEX('Policy Characteristics'!E:E,MATCH($C763,'Policy Characteristics'!$C:$C,0)))</f>
        <v>indst efficiency standards</v>
      </c>
      <c r="L763" s="362">
        <f>IF(ISBLANK(INDEX('Policy Characteristics'!F:F,MATCH($C763,'Policy Characteristics'!$C:$C,0))),"",INDEX('Policy Characteristics'!F:F,MATCH($C763,'Policy Characteristics'!$C:$C,0)))</f>
        <v>0</v>
      </c>
      <c r="M763" s="362">
        <f>IF(ISBLANK(INDEX('Policy Characteristics'!G:G,MATCH($C763,'Policy Characteristics'!$C:$C,0))),"",INDEX('Policy Characteristics'!G:G,MATCH($C763,'Policy Characteristics'!$C:$C,0)))</f>
        <v>0.25</v>
      </c>
      <c r="N763" s="362">
        <f>IF(ISBLANK(INDEX('Policy Characteristics'!H:H,MATCH($C763,'Policy Characteristics'!$C:$C,0))),"",INDEX('Policy Characteristics'!H:H,MATCH($C763,'Policy Characteristics'!$C:$C,0)))</f>
        <v>0.01</v>
      </c>
      <c r="O763" s="340" t="str">
        <f>IF(ISBLANK(INDEX('Policy Characteristics'!I:I,MATCH($C763,'Policy Characteristics'!$C:$C,0))),"",INDEX('Policy Characteristics'!I:I,MATCH($C763,'Policy Characteristics'!$C:$C,0)))</f>
        <v>% reduction in energy use</v>
      </c>
      <c r="P763" s="340"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40" t="str">
        <f>IF(ISBLANK(INDEX('Policy Characteristics'!K:K,MATCH($C763,'Policy Characteristics'!$C:$C,0))),"",INDEX('Policy Characteristics'!K:K,MATCH($C763,'Policy Characteristics'!$C:$C,0)))</f>
        <v>industry-ag-main.html#eff-stds</v>
      </c>
      <c r="R763" s="340" t="str">
        <f>IF(ISBLANK(INDEX('Policy Characteristics'!L:L,MATCH($C763,'Policy Characteristics'!$C:$C,0))),"",INDEX('Policy Characteristics'!L:L,MATCH($C763,'Policy Characteristics'!$C:$C,0)))</f>
        <v>industry-energy-efficiency-standards.html</v>
      </c>
    </row>
    <row r="764" spans="1:18" s="5" customFormat="1" ht="30" x14ac:dyDescent="0.25">
      <c r="A764" s="340" t="str">
        <f>IF(ISBLANK(INDEX('Policy Characteristics'!A:A,MATCH($C764,'Policy Characteristics'!$C:$C,0))),"",INDEX('Policy Characteristics'!A:A,MATCH($C764,'Policy Characteristics'!$C:$C,0)))</f>
        <v>Industry</v>
      </c>
      <c r="B764" s="340" t="str">
        <f>IF(ISBLANK(INDEX('Policy Characteristics'!B:B,MATCH($C764,'Policy Characteristics'!$C:$C,0))),"",INDEX('Policy Characteristics'!B:B,MATCH($C764,'Policy Characteristics'!$C:$C,0)))</f>
        <v>Industry Energy Efficiency Standards</v>
      </c>
      <c r="C764" s="344" t="str">
        <f t="shared" si="38"/>
        <v>Percentage Improvement in Eqpt Efficiency Standards above BAU</v>
      </c>
      <c r="D764" s="9" t="s">
        <v>3197</v>
      </c>
      <c r="E764" s="53" t="s">
        <v>2444</v>
      </c>
      <c r="F764" s="188" t="s">
        <v>3161</v>
      </c>
      <c r="G764" s="53" t="s">
        <v>2450</v>
      </c>
      <c r="H764" s="54">
        <v>1038</v>
      </c>
      <c r="I764" s="53" t="s">
        <v>45</v>
      </c>
      <c r="J764" s="342" t="str">
        <f>IF(ISBLANK(INDEX('Policy Characteristics'!D:D,MATCH($C764,'Policy Characteristics'!$C:$C,0))),"",INDEX('Policy Characteristics'!D:D,MATCH($C764,'Policy Characteristics'!$C:$C,0)))</f>
        <v>Industry Energy Efficiency Standards</v>
      </c>
      <c r="K764" s="340" t="str">
        <f>IF(ISBLANK(INDEX('Policy Characteristics'!E:E,MATCH($C764,'Policy Characteristics'!$C:$C,0))),"",INDEX('Policy Characteristics'!E:E,MATCH($C764,'Policy Characteristics'!$C:$C,0)))</f>
        <v>indst efficiency standards</v>
      </c>
      <c r="L764" s="362">
        <f>IF(ISBLANK(INDEX('Policy Characteristics'!F:F,MATCH($C764,'Policy Characteristics'!$C:$C,0))),"",INDEX('Policy Characteristics'!F:F,MATCH($C764,'Policy Characteristics'!$C:$C,0)))</f>
        <v>0</v>
      </c>
      <c r="M764" s="362">
        <f>IF(ISBLANK(INDEX('Policy Characteristics'!G:G,MATCH($C764,'Policy Characteristics'!$C:$C,0))),"",INDEX('Policy Characteristics'!G:G,MATCH($C764,'Policy Characteristics'!$C:$C,0)))</f>
        <v>0.25</v>
      </c>
      <c r="N764" s="362">
        <f>IF(ISBLANK(INDEX('Policy Characteristics'!H:H,MATCH($C764,'Policy Characteristics'!$C:$C,0))),"",INDEX('Policy Characteristics'!H:H,MATCH($C764,'Policy Characteristics'!$C:$C,0)))</f>
        <v>0.01</v>
      </c>
      <c r="O764" s="340" t="str">
        <f>IF(ISBLANK(INDEX('Policy Characteristics'!I:I,MATCH($C764,'Policy Characteristics'!$C:$C,0))),"",INDEX('Policy Characteristics'!I:I,MATCH($C764,'Policy Characteristics'!$C:$C,0)))</f>
        <v>% reduction in energy use</v>
      </c>
      <c r="P764" s="340"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40" t="str">
        <f>IF(ISBLANK(INDEX('Policy Characteristics'!K:K,MATCH($C764,'Policy Characteristics'!$C:$C,0))),"",INDEX('Policy Characteristics'!K:K,MATCH($C764,'Policy Characteristics'!$C:$C,0)))</f>
        <v>industry-ag-main.html#eff-stds</v>
      </c>
      <c r="R764" s="340" t="str">
        <f>IF(ISBLANK(INDEX('Policy Characteristics'!L:L,MATCH($C764,'Policy Characteristics'!$C:$C,0))),"",INDEX('Policy Characteristics'!L:L,MATCH($C764,'Policy Characteristics'!$C:$C,0)))</f>
        <v>industry-energy-efficiency-standards.html</v>
      </c>
    </row>
    <row r="765" spans="1:18" s="5" customFormat="1" ht="30" x14ac:dyDescent="0.25">
      <c r="A765" s="340" t="str">
        <f>IF(ISBLANK(INDEX('Policy Characteristics'!A:A,MATCH($C765,'Policy Characteristics'!$C:$C,0))),"",INDEX('Policy Characteristics'!A:A,MATCH($C765,'Policy Characteristics'!$C:$C,0)))</f>
        <v>Industry</v>
      </c>
      <c r="B765" s="340" t="str">
        <f>IF(ISBLANK(INDEX('Policy Characteristics'!B:B,MATCH($C765,'Policy Characteristics'!$C:$C,0))),"",INDEX('Policy Characteristics'!B:B,MATCH($C765,'Policy Characteristics'!$C:$C,0)))</f>
        <v>Industry Energy Efficiency Standards</v>
      </c>
      <c r="C765" s="344" t="str">
        <f t="shared" si="38"/>
        <v>Percentage Improvement in Eqpt Efficiency Standards above BAU</v>
      </c>
      <c r="D765" s="9" t="s">
        <v>3197</v>
      </c>
      <c r="E765" s="53" t="s">
        <v>2445</v>
      </c>
      <c r="F765" s="188" t="s">
        <v>3161</v>
      </c>
      <c r="G765" s="53" t="s">
        <v>2453</v>
      </c>
      <c r="H765" s="54">
        <v>1039</v>
      </c>
      <c r="I765" s="53" t="s">
        <v>45</v>
      </c>
      <c r="J765" s="342" t="str">
        <f>IF(ISBLANK(INDEX('Policy Characteristics'!D:D,MATCH($C765,'Policy Characteristics'!$C:$C,0))),"",INDEX('Policy Characteristics'!D:D,MATCH($C765,'Policy Characteristics'!$C:$C,0)))</f>
        <v>Industry Energy Efficiency Standards</v>
      </c>
      <c r="K765" s="340" t="str">
        <f>IF(ISBLANK(INDEX('Policy Characteristics'!E:E,MATCH($C765,'Policy Characteristics'!$C:$C,0))),"",INDEX('Policy Characteristics'!E:E,MATCH($C765,'Policy Characteristics'!$C:$C,0)))</f>
        <v>indst efficiency standards</v>
      </c>
      <c r="L765" s="362">
        <f>IF(ISBLANK(INDEX('Policy Characteristics'!F:F,MATCH($C765,'Policy Characteristics'!$C:$C,0))),"",INDEX('Policy Characteristics'!F:F,MATCH($C765,'Policy Characteristics'!$C:$C,0)))</f>
        <v>0</v>
      </c>
      <c r="M765" s="362">
        <f>IF(ISBLANK(INDEX('Policy Characteristics'!G:G,MATCH($C765,'Policy Characteristics'!$C:$C,0))),"",INDEX('Policy Characteristics'!G:G,MATCH($C765,'Policy Characteristics'!$C:$C,0)))</f>
        <v>0.25</v>
      </c>
      <c r="N765" s="362">
        <f>IF(ISBLANK(INDEX('Policy Characteristics'!H:H,MATCH($C765,'Policy Characteristics'!$C:$C,0))),"",INDEX('Policy Characteristics'!H:H,MATCH($C765,'Policy Characteristics'!$C:$C,0)))</f>
        <v>0.01</v>
      </c>
      <c r="O765" s="340" t="str">
        <f>IF(ISBLANK(INDEX('Policy Characteristics'!I:I,MATCH($C765,'Policy Characteristics'!$C:$C,0))),"",INDEX('Policy Characteristics'!I:I,MATCH($C765,'Policy Characteristics'!$C:$C,0)))</f>
        <v>% reduction in energy use</v>
      </c>
      <c r="P765" s="340"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40" t="str">
        <f>IF(ISBLANK(INDEX('Policy Characteristics'!K:K,MATCH($C765,'Policy Characteristics'!$C:$C,0))),"",INDEX('Policy Characteristics'!K:K,MATCH($C765,'Policy Characteristics'!$C:$C,0)))</f>
        <v>industry-ag-main.html#eff-stds</v>
      </c>
      <c r="R765" s="340" t="str">
        <f>IF(ISBLANK(INDEX('Policy Characteristics'!L:L,MATCH($C765,'Policy Characteristics'!$C:$C,0))),"",INDEX('Policy Characteristics'!L:L,MATCH($C765,'Policy Characteristics'!$C:$C,0)))</f>
        <v>industry-energy-efficiency-standards.html</v>
      </c>
    </row>
    <row r="766" spans="1:18" s="5" customFormat="1" ht="30" x14ac:dyDescent="0.25">
      <c r="A766" s="340" t="str">
        <f>IF(ISBLANK(INDEX('Policy Characteristics'!A:A,MATCH($C766,'Policy Characteristics'!$C:$C,0))),"",INDEX('Policy Characteristics'!A:A,MATCH($C766,'Policy Characteristics'!$C:$C,0)))</f>
        <v>Industry</v>
      </c>
      <c r="B766" s="340" t="str">
        <f>IF(ISBLANK(INDEX('Policy Characteristics'!B:B,MATCH($C766,'Policy Characteristics'!$C:$C,0))),"",INDEX('Policy Characteristics'!B:B,MATCH($C766,'Policy Characteristics'!$C:$C,0)))</f>
        <v>Industry Energy Efficiency Standards</v>
      </c>
      <c r="C766" s="344" t="str">
        <f t="shared" si="38"/>
        <v>Percentage Improvement in Eqpt Efficiency Standards above BAU</v>
      </c>
      <c r="D766" s="9" t="s">
        <v>3197</v>
      </c>
      <c r="E766" s="53" t="s">
        <v>2446</v>
      </c>
      <c r="F766" s="188" t="s">
        <v>3161</v>
      </c>
      <c r="G766" s="53" t="s">
        <v>2454</v>
      </c>
      <c r="H766" s="54">
        <v>1040</v>
      </c>
      <c r="I766" s="53" t="s">
        <v>45</v>
      </c>
      <c r="J766" s="342" t="str">
        <f>IF(ISBLANK(INDEX('Policy Characteristics'!D:D,MATCH($C766,'Policy Characteristics'!$C:$C,0))),"",INDEX('Policy Characteristics'!D:D,MATCH($C766,'Policy Characteristics'!$C:$C,0)))</f>
        <v>Industry Energy Efficiency Standards</v>
      </c>
      <c r="K766" s="340" t="str">
        <f>IF(ISBLANK(INDEX('Policy Characteristics'!E:E,MATCH($C766,'Policy Characteristics'!$C:$C,0))),"",INDEX('Policy Characteristics'!E:E,MATCH($C766,'Policy Characteristics'!$C:$C,0)))</f>
        <v>indst efficiency standards</v>
      </c>
      <c r="L766" s="362">
        <f>IF(ISBLANK(INDEX('Policy Characteristics'!F:F,MATCH($C766,'Policy Characteristics'!$C:$C,0))),"",INDEX('Policy Characteristics'!F:F,MATCH($C766,'Policy Characteristics'!$C:$C,0)))</f>
        <v>0</v>
      </c>
      <c r="M766" s="362">
        <f>IF(ISBLANK(INDEX('Policy Characteristics'!G:G,MATCH($C766,'Policy Characteristics'!$C:$C,0))),"",INDEX('Policy Characteristics'!G:G,MATCH($C766,'Policy Characteristics'!$C:$C,0)))</f>
        <v>0.25</v>
      </c>
      <c r="N766" s="362">
        <f>IF(ISBLANK(INDEX('Policy Characteristics'!H:H,MATCH($C766,'Policy Characteristics'!$C:$C,0))),"",INDEX('Policy Characteristics'!H:H,MATCH($C766,'Policy Characteristics'!$C:$C,0)))</f>
        <v>0.01</v>
      </c>
      <c r="O766" s="340" t="str">
        <f>IF(ISBLANK(INDEX('Policy Characteristics'!I:I,MATCH($C766,'Policy Characteristics'!$C:$C,0))),"",INDEX('Policy Characteristics'!I:I,MATCH($C766,'Policy Characteristics'!$C:$C,0)))</f>
        <v>% reduction in energy use</v>
      </c>
      <c r="P766" s="340"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40" t="str">
        <f>IF(ISBLANK(INDEX('Policy Characteristics'!K:K,MATCH($C766,'Policy Characteristics'!$C:$C,0))),"",INDEX('Policy Characteristics'!K:K,MATCH($C766,'Policy Characteristics'!$C:$C,0)))</f>
        <v>industry-ag-main.html#eff-stds</v>
      </c>
      <c r="R766" s="340" t="str">
        <f>IF(ISBLANK(INDEX('Policy Characteristics'!L:L,MATCH($C766,'Policy Characteristics'!$C:$C,0))),"",INDEX('Policy Characteristics'!L:L,MATCH($C766,'Policy Characteristics'!$C:$C,0)))</f>
        <v>industry-energy-efficiency-standards.html</v>
      </c>
    </row>
    <row r="767" spans="1:18" s="5" customFormat="1" ht="30" x14ac:dyDescent="0.25">
      <c r="A767" s="340" t="str">
        <f>IF(ISBLANK(INDEX('Policy Characteristics'!A:A,MATCH($C767,'Policy Characteristics'!$C:$C,0))),"",INDEX('Policy Characteristics'!A:A,MATCH($C767,'Policy Characteristics'!$C:$C,0)))</f>
        <v>Industry</v>
      </c>
      <c r="B767" s="340" t="str">
        <f>IF(ISBLANK(INDEX('Policy Characteristics'!B:B,MATCH($C767,'Policy Characteristics'!$C:$C,0))),"",INDEX('Policy Characteristics'!B:B,MATCH($C767,'Policy Characteristics'!$C:$C,0)))</f>
        <v>Industry Energy Efficiency Standards</v>
      </c>
      <c r="C767" s="344" t="str">
        <f t="shared" si="38"/>
        <v>Percentage Improvement in Eqpt Efficiency Standards above BAU</v>
      </c>
      <c r="D767" s="9" t="s">
        <v>3197</v>
      </c>
      <c r="E767" s="53" t="s">
        <v>2447</v>
      </c>
      <c r="F767" s="188" t="s">
        <v>3161</v>
      </c>
      <c r="G767" s="53" t="s">
        <v>2451</v>
      </c>
      <c r="H767" s="54">
        <v>1041</v>
      </c>
      <c r="I767" s="53" t="s">
        <v>45</v>
      </c>
      <c r="J767" s="342" t="str">
        <f>IF(ISBLANK(INDEX('Policy Characteristics'!D:D,MATCH($C767,'Policy Characteristics'!$C:$C,0))),"",INDEX('Policy Characteristics'!D:D,MATCH($C767,'Policy Characteristics'!$C:$C,0)))</f>
        <v>Industry Energy Efficiency Standards</v>
      </c>
      <c r="K767" s="340" t="str">
        <f>IF(ISBLANK(INDEX('Policy Characteristics'!E:E,MATCH($C767,'Policy Characteristics'!$C:$C,0))),"",INDEX('Policy Characteristics'!E:E,MATCH($C767,'Policy Characteristics'!$C:$C,0)))</f>
        <v>indst efficiency standards</v>
      </c>
      <c r="L767" s="362">
        <f>IF(ISBLANK(INDEX('Policy Characteristics'!F:F,MATCH($C767,'Policy Characteristics'!$C:$C,0))),"",INDEX('Policy Characteristics'!F:F,MATCH($C767,'Policy Characteristics'!$C:$C,0)))</f>
        <v>0</v>
      </c>
      <c r="M767" s="362">
        <f>IF(ISBLANK(INDEX('Policy Characteristics'!G:G,MATCH($C767,'Policy Characteristics'!$C:$C,0))),"",INDEX('Policy Characteristics'!G:G,MATCH($C767,'Policy Characteristics'!$C:$C,0)))</f>
        <v>0.25</v>
      </c>
      <c r="N767" s="362">
        <f>IF(ISBLANK(INDEX('Policy Characteristics'!H:H,MATCH($C767,'Policy Characteristics'!$C:$C,0))),"",INDEX('Policy Characteristics'!H:H,MATCH($C767,'Policy Characteristics'!$C:$C,0)))</f>
        <v>0.01</v>
      </c>
      <c r="O767" s="340" t="str">
        <f>IF(ISBLANK(INDEX('Policy Characteristics'!I:I,MATCH($C767,'Policy Characteristics'!$C:$C,0))),"",INDEX('Policy Characteristics'!I:I,MATCH($C767,'Policy Characteristics'!$C:$C,0)))</f>
        <v>% reduction in energy use</v>
      </c>
      <c r="P767" s="340"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40" t="str">
        <f>IF(ISBLANK(INDEX('Policy Characteristics'!K:K,MATCH($C767,'Policy Characteristics'!$C:$C,0))),"",INDEX('Policy Characteristics'!K:K,MATCH($C767,'Policy Characteristics'!$C:$C,0)))</f>
        <v>industry-ag-main.html#eff-stds</v>
      </c>
      <c r="R767" s="340" t="str">
        <f>IF(ISBLANK(INDEX('Policy Characteristics'!L:L,MATCH($C767,'Policy Characteristics'!$C:$C,0))),"",INDEX('Policy Characteristics'!L:L,MATCH($C767,'Policy Characteristics'!$C:$C,0)))</f>
        <v>industry-energy-efficiency-standards.html</v>
      </c>
    </row>
    <row r="768" spans="1:18" s="5" customFormat="1" ht="30" x14ac:dyDescent="0.25">
      <c r="A768" s="340" t="str">
        <f>IF(ISBLANK(INDEX('Policy Characteristics'!A:A,MATCH($C768,'Policy Characteristics'!$C:$C,0))),"",INDEX('Policy Characteristics'!A:A,MATCH($C768,'Policy Characteristics'!$C:$C,0)))</f>
        <v>Industry</v>
      </c>
      <c r="B768" s="340" t="str">
        <f>IF(ISBLANK(INDEX('Policy Characteristics'!B:B,MATCH($C768,'Policy Characteristics'!$C:$C,0))),"",INDEX('Policy Characteristics'!B:B,MATCH($C768,'Policy Characteristics'!$C:$C,0)))</f>
        <v>Industry Energy Efficiency Standards</v>
      </c>
      <c r="C768" s="344" t="str">
        <f t="shared" si="38"/>
        <v>Percentage Improvement in Eqpt Efficiency Standards above BAU</v>
      </c>
      <c r="D768" s="9" t="s">
        <v>3197</v>
      </c>
      <c r="E768" s="53" t="s">
        <v>2448</v>
      </c>
      <c r="F768" s="188" t="s">
        <v>3161</v>
      </c>
      <c r="G768" s="53" t="s">
        <v>2452</v>
      </c>
      <c r="H768" s="54">
        <v>1042</v>
      </c>
      <c r="I768" s="53" t="s">
        <v>46</v>
      </c>
      <c r="J768" s="342" t="str">
        <f>IF(ISBLANK(INDEX('Policy Characteristics'!D:D,MATCH($C768,'Policy Characteristics'!$C:$C,0))),"",INDEX('Policy Characteristics'!D:D,MATCH($C768,'Policy Characteristics'!$C:$C,0)))</f>
        <v>Industry Energy Efficiency Standards</v>
      </c>
      <c r="K768" s="340" t="str">
        <f>IF(ISBLANK(INDEX('Policy Characteristics'!E:E,MATCH($C768,'Policy Characteristics'!$C:$C,0))),"",INDEX('Policy Characteristics'!E:E,MATCH($C768,'Policy Characteristics'!$C:$C,0)))</f>
        <v>indst efficiency standards</v>
      </c>
      <c r="L768" s="362">
        <f>IF(ISBLANK(INDEX('Policy Characteristics'!F:F,MATCH($C768,'Policy Characteristics'!$C:$C,0))),"",INDEX('Policy Characteristics'!F:F,MATCH($C768,'Policy Characteristics'!$C:$C,0)))</f>
        <v>0</v>
      </c>
      <c r="M768" s="362">
        <f>IF(ISBLANK(INDEX('Policy Characteristics'!G:G,MATCH($C768,'Policy Characteristics'!$C:$C,0))),"",INDEX('Policy Characteristics'!G:G,MATCH($C768,'Policy Characteristics'!$C:$C,0)))</f>
        <v>0.25</v>
      </c>
      <c r="N768" s="362">
        <f>IF(ISBLANK(INDEX('Policy Characteristics'!H:H,MATCH($C768,'Policy Characteristics'!$C:$C,0))),"",INDEX('Policy Characteristics'!H:H,MATCH($C768,'Policy Characteristics'!$C:$C,0)))</f>
        <v>0.01</v>
      </c>
      <c r="O768" s="340" t="str">
        <f>IF(ISBLANK(INDEX('Policy Characteristics'!I:I,MATCH($C768,'Policy Characteristics'!$C:$C,0))),"",INDEX('Policy Characteristics'!I:I,MATCH($C768,'Policy Characteristics'!$C:$C,0)))</f>
        <v>% reduction in energy use</v>
      </c>
      <c r="P768" s="340"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40" t="str">
        <f>IF(ISBLANK(INDEX('Policy Characteristics'!K:K,MATCH($C768,'Policy Characteristics'!$C:$C,0))),"",INDEX('Policy Characteristics'!K:K,MATCH($C768,'Policy Characteristics'!$C:$C,0)))</f>
        <v>industry-ag-main.html#eff-stds</v>
      </c>
      <c r="R768" s="340" t="str">
        <f>IF(ISBLANK(INDEX('Policy Characteristics'!L:L,MATCH($C768,'Policy Characteristics'!$C:$C,0))),"",INDEX('Policy Characteristics'!L:L,MATCH($C768,'Policy Characteristics'!$C:$C,0)))</f>
        <v>industry-energy-efficiency-standards.html</v>
      </c>
    </row>
    <row r="769" spans="1:18" s="5" customFormat="1" ht="30" x14ac:dyDescent="0.25">
      <c r="A769" s="340" t="str">
        <f>IF(ISBLANK(INDEX('Policy Characteristics'!A:A,MATCH($C769,'Policy Characteristics'!$C:$C,0))),"",INDEX('Policy Characteristics'!A:A,MATCH($C769,'Policy Characteristics'!$C:$C,0)))</f>
        <v>Industry</v>
      </c>
      <c r="B769" s="340" t="str">
        <f>IF(ISBLANK(INDEX('Policy Characteristics'!B:B,MATCH($C769,'Policy Characteristics'!$C:$C,0))),"",INDEX('Policy Characteristics'!B:B,MATCH($C769,'Policy Characteristics'!$C:$C,0)))</f>
        <v>Industry Energy Efficiency Standards</v>
      </c>
      <c r="C769" s="344" t="str">
        <f t="shared" si="38"/>
        <v>Percentage Improvement in Eqpt Efficiency Standards above BAU</v>
      </c>
      <c r="D769" s="9" t="s">
        <v>3197</v>
      </c>
      <c r="E769" s="53" t="s">
        <v>2449</v>
      </c>
      <c r="F769" s="188" t="s">
        <v>3161</v>
      </c>
      <c r="G769" s="53" t="s">
        <v>2455</v>
      </c>
      <c r="H769" s="54">
        <v>1043</v>
      </c>
      <c r="I769" s="53" t="s">
        <v>46</v>
      </c>
      <c r="J769" s="342" t="str">
        <f>IF(ISBLANK(INDEX('Policy Characteristics'!D:D,MATCH($C769,'Policy Characteristics'!$C:$C,0))),"",INDEX('Policy Characteristics'!D:D,MATCH($C769,'Policy Characteristics'!$C:$C,0)))</f>
        <v>Industry Energy Efficiency Standards</v>
      </c>
      <c r="K769" s="340" t="str">
        <f>IF(ISBLANK(INDEX('Policy Characteristics'!E:E,MATCH($C769,'Policy Characteristics'!$C:$C,0))),"",INDEX('Policy Characteristics'!E:E,MATCH($C769,'Policy Characteristics'!$C:$C,0)))</f>
        <v>indst efficiency standards</v>
      </c>
      <c r="L769" s="362">
        <f>IF(ISBLANK(INDEX('Policy Characteristics'!F:F,MATCH($C769,'Policy Characteristics'!$C:$C,0))),"",INDEX('Policy Characteristics'!F:F,MATCH($C769,'Policy Characteristics'!$C:$C,0)))</f>
        <v>0</v>
      </c>
      <c r="M769" s="362">
        <f>IF(ISBLANK(INDEX('Policy Characteristics'!G:G,MATCH($C769,'Policy Characteristics'!$C:$C,0))),"",INDEX('Policy Characteristics'!G:G,MATCH($C769,'Policy Characteristics'!$C:$C,0)))</f>
        <v>0.25</v>
      </c>
      <c r="N769" s="362">
        <f>IF(ISBLANK(INDEX('Policy Characteristics'!H:H,MATCH($C769,'Policy Characteristics'!$C:$C,0))),"",INDEX('Policy Characteristics'!H:H,MATCH($C769,'Policy Characteristics'!$C:$C,0)))</f>
        <v>0.01</v>
      </c>
      <c r="O769" s="340" t="str">
        <f>IF(ISBLANK(INDEX('Policy Characteristics'!I:I,MATCH($C769,'Policy Characteristics'!$C:$C,0))),"",INDEX('Policy Characteristics'!I:I,MATCH($C769,'Policy Characteristics'!$C:$C,0)))</f>
        <v>% reduction in energy use</v>
      </c>
      <c r="P769" s="340"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40" t="str">
        <f>IF(ISBLANK(INDEX('Policy Characteristics'!K:K,MATCH($C769,'Policy Characteristics'!$C:$C,0))),"",INDEX('Policy Characteristics'!K:K,MATCH($C769,'Policy Characteristics'!$C:$C,0)))</f>
        <v>industry-ag-main.html#eff-stds</v>
      </c>
      <c r="R769" s="340" t="str">
        <f>IF(ISBLANK(INDEX('Policy Characteristics'!L:L,MATCH($C769,'Policy Characteristics'!$C:$C,0))),"",INDEX('Policy Characteristics'!L:L,MATCH($C769,'Policy Characteristics'!$C:$C,0)))</f>
        <v>industry-energy-efficiency-standards.html</v>
      </c>
    </row>
    <row r="770" spans="1:18" s="5" customFormat="1" ht="30" x14ac:dyDescent="0.25">
      <c r="A770" s="340" t="str">
        <f>IF(ISBLANK(INDEX('Policy Characteristics'!A:A,MATCH($C770,'Policy Characteristics'!$C:$C,0))),"",INDEX('Policy Characteristics'!A:A,MATCH($C770,'Policy Characteristics'!$C:$C,0)))</f>
        <v>Industry</v>
      </c>
      <c r="B770" s="340" t="str">
        <f>IF(ISBLANK(INDEX('Policy Characteristics'!B:B,MATCH($C770,'Policy Characteristics'!$C:$C,0))),"",INDEX('Policy Characteristics'!B:B,MATCH($C770,'Policy Characteristics'!$C:$C,0)))</f>
        <v>Industry Energy Efficiency Standards</v>
      </c>
      <c r="C770" s="344" t="str">
        <f t="shared" si="38"/>
        <v>Percentage Improvement in Eqpt Efficiency Standards above BAU</v>
      </c>
      <c r="D770" s="9" t="s">
        <v>3197</v>
      </c>
      <c r="E770" s="53" t="s">
        <v>2798</v>
      </c>
      <c r="F770" s="188" t="s">
        <v>3161</v>
      </c>
      <c r="G770" s="53" t="s">
        <v>2801</v>
      </c>
      <c r="H770" s="54">
        <v>1044</v>
      </c>
      <c r="I770" s="53" t="s">
        <v>45</v>
      </c>
      <c r="J770" s="342" t="str">
        <f>IF(ISBLANK(INDEX('Policy Characteristics'!D:D,MATCH($C770,'Policy Characteristics'!$C:$C,0))),"",INDEX('Policy Characteristics'!D:D,MATCH($C770,'Policy Characteristics'!$C:$C,0)))</f>
        <v>Industry Energy Efficiency Standards</v>
      </c>
      <c r="K770" s="340" t="str">
        <f>IF(ISBLANK(INDEX('Policy Characteristics'!E:E,MATCH($C770,'Policy Characteristics'!$C:$C,0))),"",INDEX('Policy Characteristics'!E:E,MATCH($C770,'Policy Characteristics'!$C:$C,0)))</f>
        <v>indst efficiency standards</v>
      </c>
      <c r="L770" s="362">
        <f>IF(ISBLANK(INDEX('Policy Characteristics'!F:F,MATCH($C770,'Policy Characteristics'!$C:$C,0))),"",INDEX('Policy Characteristics'!F:F,MATCH($C770,'Policy Characteristics'!$C:$C,0)))</f>
        <v>0</v>
      </c>
      <c r="M770" s="362">
        <f>IF(ISBLANK(INDEX('Policy Characteristics'!G:G,MATCH($C770,'Policy Characteristics'!$C:$C,0))),"",INDEX('Policy Characteristics'!G:G,MATCH($C770,'Policy Characteristics'!$C:$C,0)))</f>
        <v>0.25</v>
      </c>
      <c r="N770" s="362">
        <f>IF(ISBLANK(INDEX('Policy Characteristics'!H:H,MATCH($C770,'Policy Characteristics'!$C:$C,0))),"",INDEX('Policy Characteristics'!H:H,MATCH($C770,'Policy Characteristics'!$C:$C,0)))</f>
        <v>0.01</v>
      </c>
      <c r="O770" s="340" t="str">
        <f>IF(ISBLANK(INDEX('Policy Characteristics'!I:I,MATCH($C770,'Policy Characteristics'!$C:$C,0))),"",INDEX('Policy Characteristics'!I:I,MATCH($C770,'Policy Characteristics'!$C:$C,0)))</f>
        <v>% reduction in energy use</v>
      </c>
      <c r="P770" s="340"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40" t="str">
        <f>IF(ISBLANK(INDEX('Policy Characteristics'!K:K,MATCH($C770,'Policy Characteristics'!$C:$C,0))),"",INDEX('Policy Characteristics'!K:K,MATCH($C770,'Policy Characteristics'!$C:$C,0)))</f>
        <v>industry-ag-main.html#eff-stds</v>
      </c>
      <c r="R770" s="340" t="str">
        <f>IF(ISBLANK(INDEX('Policy Characteristics'!L:L,MATCH($C770,'Policy Characteristics'!$C:$C,0))),"",INDEX('Policy Characteristics'!L:L,MATCH($C770,'Policy Characteristics'!$C:$C,0)))</f>
        <v>industry-energy-efficiency-standards.html</v>
      </c>
    </row>
    <row r="771" spans="1:18" s="5" customFormat="1" ht="30" x14ac:dyDescent="0.25">
      <c r="A771" s="340" t="str">
        <f>IF(ISBLANK(INDEX('Policy Characteristics'!A:A,MATCH($C771,'Policy Characteristics'!$C:$C,0))),"",INDEX('Policy Characteristics'!A:A,MATCH($C771,'Policy Characteristics'!$C:$C,0)))</f>
        <v>Industry</v>
      </c>
      <c r="B771" s="340" t="str">
        <f>IF(ISBLANK(INDEX('Policy Characteristics'!B:B,MATCH($C771,'Policy Characteristics'!$C:$C,0))),"",INDEX('Policy Characteristics'!B:B,MATCH($C771,'Policy Characteristics'!$C:$C,0)))</f>
        <v>Industry Energy Efficiency Standards</v>
      </c>
      <c r="C771" s="344" t="str">
        <f t="shared" si="38"/>
        <v>Percentage Improvement in Eqpt Efficiency Standards above BAU</v>
      </c>
      <c r="D771" s="9" t="s">
        <v>3197</v>
      </c>
      <c r="E771" s="53" t="s">
        <v>2799</v>
      </c>
      <c r="F771" s="188" t="s">
        <v>3161</v>
      </c>
      <c r="G771" s="53" t="s">
        <v>2803</v>
      </c>
      <c r="H771" s="54">
        <v>1045</v>
      </c>
      <c r="I771" s="53" t="s">
        <v>46</v>
      </c>
      <c r="J771" s="342" t="str">
        <f>IF(ISBLANK(INDEX('Policy Characteristics'!D:D,MATCH($C771,'Policy Characteristics'!$C:$C,0))),"",INDEX('Policy Characteristics'!D:D,MATCH($C771,'Policy Characteristics'!$C:$C,0)))</f>
        <v>Industry Energy Efficiency Standards</v>
      </c>
      <c r="K771" s="340" t="str">
        <f>IF(ISBLANK(INDEX('Policy Characteristics'!E:E,MATCH($C771,'Policy Characteristics'!$C:$C,0))),"",INDEX('Policy Characteristics'!E:E,MATCH($C771,'Policy Characteristics'!$C:$C,0)))</f>
        <v>indst efficiency standards</v>
      </c>
      <c r="L771" s="362">
        <f>IF(ISBLANK(INDEX('Policy Characteristics'!F:F,MATCH($C771,'Policy Characteristics'!$C:$C,0))),"",INDEX('Policy Characteristics'!F:F,MATCH($C771,'Policy Characteristics'!$C:$C,0)))</f>
        <v>0</v>
      </c>
      <c r="M771" s="362">
        <f>IF(ISBLANK(INDEX('Policy Characteristics'!G:G,MATCH($C771,'Policy Characteristics'!$C:$C,0))),"",INDEX('Policy Characteristics'!G:G,MATCH($C771,'Policy Characteristics'!$C:$C,0)))</f>
        <v>0.25</v>
      </c>
      <c r="N771" s="362">
        <f>IF(ISBLANK(INDEX('Policy Characteristics'!H:H,MATCH($C771,'Policy Characteristics'!$C:$C,0))),"",INDEX('Policy Characteristics'!H:H,MATCH($C771,'Policy Characteristics'!$C:$C,0)))</f>
        <v>0.01</v>
      </c>
      <c r="O771" s="340" t="str">
        <f>IF(ISBLANK(INDEX('Policy Characteristics'!I:I,MATCH($C771,'Policy Characteristics'!$C:$C,0))),"",INDEX('Policy Characteristics'!I:I,MATCH($C771,'Policy Characteristics'!$C:$C,0)))</f>
        <v>% reduction in energy use</v>
      </c>
      <c r="P771" s="340"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40" t="str">
        <f>IF(ISBLANK(INDEX('Policy Characteristics'!K:K,MATCH($C771,'Policy Characteristics'!$C:$C,0))),"",INDEX('Policy Characteristics'!K:K,MATCH($C771,'Policy Characteristics'!$C:$C,0)))</f>
        <v>industry-ag-main.html#eff-stds</v>
      </c>
      <c r="R771" s="340" t="str">
        <f>IF(ISBLANK(INDEX('Policy Characteristics'!L:L,MATCH($C771,'Policy Characteristics'!$C:$C,0))),"",INDEX('Policy Characteristics'!L:L,MATCH($C771,'Policy Characteristics'!$C:$C,0)))</f>
        <v>industry-energy-efficiency-standards.html</v>
      </c>
    </row>
    <row r="772" spans="1:18" s="5" customFormat="1" ht="30" x14ac:dyDescent="0.25">
      <c r="A772" s="340" t="str">
        <f>IF(ISBLANK(INDEX('Policy Characteristics'!A:A,MATCH($C772,'Policy Characteristics'!$C:$C,0))),"",INDEX('Policy Characteristics'!A:A,MATCH($C772,'Policy Characteristics'!$C:$C,0)))</f>
        <v>Industry</v>
      </c>
      <c r="B772" s="340" t="str">
        <f>IF(ISBLANK(INDEX('Policy Characteristics'!B:B,MATCH($C772,'Policy Characteristics'!$C:$C,0))),"",INDEX('Policy Characteristics'!B:B,MATCH($C772,'Policy Characteristics'!$C:$C,0)))</f>
        <v>Industry Energy Efficiency Standards</v>
      </c>
      <c r="C772" s="344" t="str">
        <f t="shared" si="38"/>
        <v>Percentage Improvement in Eqpt Efficiency Standards above BAU</v>
      </c>
      <c r="D772" s="9" t="s">
        <v>3197</v>
      </c>
      <c r="E772" s="53" t="s">
        <v>2800</v>
      </c>
      <c r="F772" s="188" t="s">
        <v>3161</v>
      </c>
      <c r="G772" s="53" t="s">
        <v>2804</v>
      </c>
      <c r="H772" s="54">
        <v>1046</v>
      </c>
      <c r="I772" s="53" t="s">
        <v>46</v>
      </c>
      <c r="J772" s="342" t="str">
        <f>IF(ISBLANK(INDEX('Policy Characteristics'!D:D,MATCH($C772,'Policy Characteristics'!$C:$C,0))),"",INDEX('Policy Characteristics'!D:D,MATCH($C772,'Policy Characteristics'!$C:$C,0)))</f>
        <v>Industry Energy Efficiency Standards</v>
      </c>
      <c r="K772" s="340" t="str">
        <f>IF(ISBLANK(INDEX('Policy Characteristics'!E:E,MATCH($C772,'Policy Characteristics'!$C:$C,0))),"",INDEX('Policy Characteristics'!E:E,MATCH($C772,'Policy Characteristics'!$C:$C,0)))</f>
        <v>indst efficiency standards</v>
      </c>
      <c r="L772" s="362">
        <f>IF(ISBLANK(INDEX('Policy Characteristics'!F:F,MATCH($C772,'Policy Characteristics'!$C:$C,0))),"",INDEX('Policy Characteristics'!F:F,MATCH($C772,'Policy Characteristics'!$C:$C,0)))</f>
        <v>0</v>
      </c>
      <c r="M772" s="362">
        <f>IF(ISBLANK(INDEX('Policy Characteristics'!G:G,MATCH($C772,'Policy Characteristics'!$C:$C,0))),"",INDEX('Policy Characteristics'!G:G,MATCH($C772,'Policy Characteristics'!$C:$C,0)))</f>
        <v>0.25</v>
      </c>
      <c r="N772" s="362">
        <f>IF(ISBLANK(INDEX('Policy Characteristics'!H:H,MATCH($C772,'Policy Characteristics'!$C:$C,0))),"",INDEX('Policy Characteristics'!H:H,MATCH($C772,'Policy Characteristics'!$C:$C,0)))</f>
        <v>0.01</v>
      </c>
      <c r="O772" s="340" t="str">
        <f>IF(ISBLANK(INDEX('Policy Characteristics'!I:I,MATCH($C772,'Policy Characteristics'!$C:$C,0))),"",INDEX('Policy Characteristics'!I:I,MATCH($C772,'Policy Characteristics'!$C:$C,0)))</f>
        <v>% reduction in energy use</v>
      </c>
      <c r="P772" s="340"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40" t="str">
        <f>IF(ISBLANK(INDEX('Policy Characteristics'!K:K,MATCH($C772,'Policy Characteristics'!$C:$C,0))),"",INDEX('Policy Characteristics'!K:K,MATCH($C772,'Policy Characteristics'!$C:$C,0)))</f>
        <v>industry-ag-main.html#eff-stds</v>
      </c>
      <c r="R772" s="340" t="str">
        <f>IF(ISBLANK(INDEX('Policy Characteristics'!L:L,MATCH($C772,'Policy Characteristics'!$C:$C,0))),"",INDEX('Policy Characteristics'!L:L,MATCH($C772,'Policy Characteristics'!$C:$C,0)))</f>
        <v>industry-energy-efficiency-standards.html</v>
      </c>
    </row>
    <row r="773" spans="1:18" s="5" customFormat="1" ht="30" x14ac:dyDescent="0.25">
      <c r="A773" s="340" t="str">
        <f>IF(ISBLANK(INDEX('Policy Characteristics'!A:A,MATCH($C773,'Policy Characteristics'!$C:$C,0))),"",INDEX('Policy Characteristics'!A:A,MATCH($C773,'Policy Characteristics'!$C:$C,0)))</f>
        <v>Industry</v>
      </c>
      <c r="B773" s="340" t="str">
        <f>IF(ISBLANK(INDEX('Policy Characteristics'!B:B,MATCH($C773,'Policy Characteristics'!$C:$C,0))),"",INDEX('Policy Characteristics'!B:B,MATCH($C773,'Policy Characteristics'!$C:$C,0)))</f>
        <v>Industry Energy Efficiency Standards</v>
      </c>
      <c r="C773" s="344" t="str">
        <f t="shared" si="38"/>
        <v>Percentage Improvement in Eqpt Efficiency Standards above BAU</v>
      </c>
      <c r="D773" s="9" t="s">
        <v>3197</v>
      </c>
      <c r="E773" s="53" t="s">
        <v>2797</v>
      </c>
      <c r="F773" s="188" t="s">
        <v>3161</v>
      </c>
      <c r="G773" s="53" t="s">
        <v>2802</v>
      </c>
      <c r="H773" s="54">
        <v>1047</v>
      </c>
      <c r="I773" s="53" t="s">
        <v>46</v>
      </c>
      <c r="J773" s="342" t="str">
        <f>IF(ISBLANK(INDEX('Policy Characteristics'!D:D,MATCH($C773,'Policy Characteristics'!$C:$C,0))),"",INDEX('Policy Characteristics'!D:D,MATCH($C773,'Policy Characteristics'!$C:$C,0)))</f>
        <v>Industry Energy Efficiency Standards</v>
      </c>
      <c r="K773" s="340" t="str">
        <f>IF(ISBLANK(INDEX('Policy Characteristics'!E:E,MATCH($C773,'Policy Characteristics'!$C:$C,0))),"",INDEX('Policy Characteristics'!E:E,MATCH($C773,'Policy Characteristics'!$C:$C,0)))</f>
        <v>indst efficiency standards</v>
      </c>
      <c r="L773" s="362">
        <f>IF(ISBLANK(INDEX('Policy Characteristics'!F:F,MATCH($C773,'Policy Characteristics'!$C:$C,0))),"",INDEX('Policy Characteristics'!F:F,MATCH($C773,'Policy Characteristics'!$C:$C,0)))</f>
        <v>0</v>
      </c>
      <c r="M773" s="362">
        <f>IF(ISBLANK(INDEX('Policy Characteristics'!G:G,MATCH($C773,'Policy Characteristics'!$C:$C,0))),"",INDEX('Policy Characteristics'!G:G,MATCH($C773,'Policy Characteristics'!$C:$C,0)))</f>
        <v>0.25</v>
      </c>
      <c r="N773" s="362">
        <f>IF(ISBLANK(INDEX('Policy Characteristics'!H:H,MATCH($C773,'Policy Characteristics'!$C:$C,0))),"",INDEX('Policy Characteristics'!H:H,MATCH($C773,'Policy Characteristics'!$C:$C,0)))</f>
        <v>0.01</v>
      </c>
      <c r="O773" s="340" t="str">
        <f>IF(ISBLANK(INDEX('Policy Characteristics'!I:I,MATCH($C773,'Policy Characteristics'!$C:$C,0))),"",INDEX('Policy Characteristics'!I:I,MATCH($C773,'Policy Characteristics'!$C:$C,0)))</f>
        <v>% reduction in energy use</v>
      </c>
      <c r="P773" s="340"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40" t="str">
        <f>IF(ISBLANK(INDEX('Policy Characteristics'!K:K,MATCH($C773,'Policy Characteristics'!$C:$C,0))),"",INDEX('Policy Characteristics'!K:K,MATCH($C773,'Policy Characteristics'!$C:$C,0)))</f>
        <v>industry-ag-main.html#eff-stds</v>
      </c>
      <c r="R773" s="340" t="str">
        <f>IF(ISBLANK(INDEX('Policy Characteristics'!L:L,MATCH($C773,'Policy Characteristics'!$C:$C,0))),"",INDEX('Policy Characteristics'!L:L,MATCH($C773,'Policy Characteristics'!$C:$C,0)))</f>
        <v>industry-energy-efficiency-standards.html</v>
      </c>
    </row>
    <row r="774" spans="1:18" s="5" customFormat="1" x14ac:dyDescent="0.25">
      <c r="A774" s="340" t="str">
        <f>IF(ISBLANK(INDEX('Policy Characteristics'!A:A,MATCH($C774,'Policy Characteristics'!$C:$C,0))),"",INDEX('Policy Characteristics'!A:A,MATCH($C774,'Policy Characteristics'!$C:$C,0)))</f>
        <v>Industry</v>
      </c>
      <c r="B774" s="340" t="str">
        <f>IF(ISBLANK(INDEX('Policy Characteristics'!B:B,MATCH($C774,'Policy Characteristics'!$C:$C,0))),"",INDEX('Policy Characteristics'!B:B,MATCH($C774,'Policy Characteristics'!$C:$C,0)))</f>
        <v>Industry Energy Efficiency Standards</v>
      </c>
      <c r="C774" s="344" t="str">
        <f t="shared" si="38"/>
        <v>Percentage Improvement in Eqpt Efficiency Standards above BAU</v>
      </c>
      <c r="D774" s="9" t="s">
        <v>3198</v>
      </c>
      <c r="E774" s="53" t="s">
        <v>2444</v>
      </c>
      <c r="F774" s="188" t="s">
        <v>2658</v>
      </c>
      <c r="G774" s="53" t="s">
        <v>2450</v>
      </c>
      <c r="H774" s="54">
        <v>1048</v>
      </c>
      <c r="I774" s="53" t="s">
        <v>45</v>
      </c>
      <c r="J774" s="342" t="str">
        <f>IF(ISBLANK(INDEX('Policy Characteristics'!D:D,MATCH($C774,'Policy Characteristics'!$C:$C,0))),"",INDEX('Policy Characteristics'!D:D,MATCH($C774,'Policy Characteristics'!$C:$C,0)))</f>
        <v>Industry Energy Efficiency Standards</v>
      </c>
      <c r="K774" s="340" t="str">
        <f>IF(ISBLANK(INDEX('Policy Characteristics'!E:E,MATCH($C774,'Policy Characteristics'!$C:$C,0))),"",INDEX('Policy Characteristics'!E:E,MATCH($C774,'Policy Characteristics'!$C:$C,0)))</f>
        <v>indst efficiency standards</v>
      </c>
      <c r="L774" s="362">
        <f>IF(ISBLANK(INDEX('Policy Characteristics'!F:F,MATCH($C774,'Policy Characteristics'!$C:$C,0))),"",INDEX('Policy Characteristics'!F:F,MATCH($C774,'Policy Characteristics'!$C:$C,0)))</f>
        <v>0</v>
      </c>
      <c r="M774" s="362">
        <f>IF(ISBLANK(INDEX('Policy Characteristics'!G:G,MATCH($C774,'Policy Characteristics'!$C:$C,0))),"",INDEX('Policy Characteristics'!G:G,MATCH($C774,'Policy Characteristics'!$C:$C,0)))</f>
        <v>0.25</v>
      </c>
      <c r="N774" s="362">
        <f>IF(ISBLANK(INDEX('Policy Characteristics'!H:H,MATCH($C774,'Policy Characteristics'!$C:$C,0))),"",INDEX('Policy Characteristics'!H:H,MATCH($C774,'Policy Characteristics'!$C:$C,0)))</f>
        <v>0.01</v>
      </c>
      <c r="O774" s="340" t="str">
        <f>IF(ISBLANK(INDEX('Policy Characteristics'!I:I,MATCH($C774,'Policy Characteristics'!$C:$C,0))),"",INDEX('Policy Characteristics'!I:I,MATCH($C774,'Policy Characteristics'!$C:$C,0)))</f>
        <v>% reduction in energy use</v>
      </c>
      <c r="P774" s="340"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40" t="str">
        <f>IF(ISBLANK(INDEX('Policy Characteristics'!K:K,MATCH($C774,'Policy Characteristics'!$C:$C,0))),"",INDEX('Policy Characteristics'!K:K,MATCH($C774,'Policy Characteristics'!$C:$C,0)))</f>
        <v>industry-ag-main.html#eff-stds</v>
      </c>
      <c r="R774" s="340" t="str">
        <f>IF(ISBLANK(INDEX('Policy Characteristics'!L:L,MATCH($C774,'Policy Characteristics'!$C:$C,0))),"",INDEX('Policy Characteristics'!L:L,MATCH($C774,'Policy Characteristics'!$C:$C,0)))</f>
        <v>industry-energy-efficiency-standards.html</v>
      </c>
    </row>
    <row r="775" spans="1:18" s="5" customFormat="1" x14ac:dyDescent="0.25">
      <c r="A775" s="340" t="str">
        <f>IF(ISBLANK(INDEX('Policy Characteristics'!A:A,MATCH($C775,'Policy Characteristics'!$C:$C,0))),"",INDEX('Policy Characteristics'!A:A,MATCH($C775,'Policy Characteristics'!$C:$C,0)))</f>
        <v>Industry</v>
      </c>
      <c r="B775" s="340" t="str">
        <f>IF(ISBLANK(INDEX('Policy Characteristics'!B:B,MATCH($C775,'Policy Characteristics'!$C:$C,0))),"",INDEX('Policy Characteristics'!B:B,MATCH($C775,'Policy Characteristics'!$C:$C,0)))</f>
        <v>Industry Energy Efficiency Standards</v>
      </c>
      <c r="C775" s="344" t="str">
        <f t="shared" si="38"/>
        <v>Percentage Improvement in Eqpt Efficiency Standards above BAU</v>
      </c>
      <c r="D775" s="9" t="s">
        <v>3198</v>
      </c>
      <c r="E775" s="53" t="s">
        <v>2445</v>
      </c>
      <c r="F775" s="188" t="s">
        <v>2658</v>
      </c>
      <c r="G775" s="53" t="s">
        <v>2453</v>
      </c>
      <c r="H775" s="54">
        <v>1049</v>
      </c>
      <c r="I775" s="53" t="s">
        <v>45</v>
      </c>
      <c r="J775" s="342" t="str">
        <f>IF(ISBLANK(INDEX('Policy Characteristics'!D:D,MATCH($C775,'Policy Characteristics'!$C:$C,0))),"",INDEX('Policy Characteristics'!D:D,MATCH($C775,'Policy Characteristics'!$C:$C,0)))</f>
        <v>Industry Energy Efficiency Standards</v>
      </c>
      <c r="K775" s="340" t="str">
        <f>IF(ISBLANK(INDEX('Policy Characteristics'!E:E,MATCH($C775,'Policy Characteristics'!$C:$C,0))),"",INDEX('Policy Characteristics'!E:E,MATCH($C775,'Policy Characteristics'!$C:$C,0)))</f>
        <v>indst efficiency standards</v>
      </c>
      <c r="L775" s="362">
        <f>IF(ISBLANK(INDEX('Policy Characteristics'!F:F,MATCH($C775,'Policy Characteristics'!$C:$C,0))),"",INDEX('Policy Characteristics'!F:F,MATCH($C775,'Policy Characteristics'!$C:$C,0)))</f>
        <v>0</v>
      </c>
      <c r="M775" s="362">
        <f>IF(ISBLANK(INDEX('Policy Characteristics'!G:G,MATCH($C775,'Policy Characteristics'!$C:$C,0))),"",INDEX('Policy Characteristics'!G:G,MATCH($C775,'Policy Characteristics'!$C:$C,0)))</f>
        <v>0.25</v>
      </c>
      <c r="N775" s="362">
        <f>IF(ISBLANK(INDEX('Policy Characteristics'!H:H,MATCH($C775,'Policy Characteristics'!$C:$C,0))),"",INDEX('Policy Characteristics'!H:H,MATCH($C775,'Policy Characteristics'!$C:$C,0)))</f>
        <v>0.01</v>
      </c>
      <c r="O775" s="340" t="str">
        <f>IF(ISBLANK(INDEX('Policy Characteristics'!I:I,MATCH($C775,'Policy Characteristics'!$C:$C,0))),"",INDEX('Policy Characteristics'!I:I,MATCH($C775,'Policy Characteristics'!$C:$C,0)))</f>
        <v>% reduction in energy use</v>
      </c>
      <c r="P775" s="340"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40" t="str">
        <f>IF(ISBLANK(INDEX('Policy Characteristics'!K:K,MATCH($C775,'Policy Characteristics'!$C:$C,0))),"",INDEX('Policy Characteristics'!K:K,MATCH($C775,'Policy Characteristics'!$C:$C,0)))</f>
        <v>industry-ag-main.html#eff-stds</v>
      </c>
      <c r="R775" s="340" t="str">
        <f>IF(ISBLANK(INDEX('Policy Characteristics'!L:L,MATCH($C775,'Policy Characteristics'!$C:$C,0))),"",INDEX('Policy Characteristics'!L:L,MATCH($C775,'Policy Characteristics'!$C:$C,0)))</f>
        <v>industry-energy-efficiency-standards.html</v>
      </c>
    </row>
    <row r="776" spans="1:18" s="5" customFormat="1" x14ac:dyDescent="0.25">
      <c r="A776" s="340" t="str">
        <f>IF(ISBLANK(INDEX('Policy Characteristics'!A:A,MATCH($C776,'Policy Characteristics'!$C:$C,0))),"",INDEX('Policy Characteristics'!A:A,MATCH($C776,'Policy Characteristics'!$C:$C,0)))</f>
        <v>Industry</v>
      </c>
      <c r="B776" s="340" t="str">
        <f>IF(ISBLANK(INDEX('Policy Characteristics'!B:B,MATCH($C776,'Policy Characteristics'!$C:$C,0))),"",INDEX('Policy Characteristics'!B:B,MATCH($C776,'Policy Characteristics'!$C:$C,0)))</f>
        <v>Industry Energy Efficiency Standards</v>
      </c>
      <c r="C776" s="344" t="str">
        <f t="shared" si="38"/>
        <v>Percentage Improvement in Eqpt Efficiency Standards above BAU</v>
      </c>
      <c r="D776" s="9" t="s">
        <v>3198</v>
      </c>
      <c r="E776" s="53" t="s">
        <v>2446</v>
      </c>
      <c r="F776" s="188" t="s">
        <v>2658</v>
      </c>
      <c r="G776" s="53" t="s">
        <v>2454</v>
      </c>
      <c r="H776" s="54">
        <v>1050</v>
      </c>
      <c r="I776" s="53" t="s">
        <v>45</v>
      </c>
      <c r="J776" s="342" t="str">
        <f>IF(ISBLANK(INDEX('Policy Characteristics'!D:D,MATCH($C776,'Policy Characteristics'!$C:$C,0))),"",INDEX('Policy Characteristics'!D:D,MATCH($C776,'Policy Characteristics'!$C:$C,0)))</f>
        <v>Industry Energy Efficiency Standards</v>
      </c>
      <c r="K776" s="340" t="str">
        <f>IF(ISBLANK(INDEX('Policy Characteristics'!E:E,MATCH($C776,'Policy Characteristics'!$C:$C,0))),"",INDEX('Policy Characteristics'!E:E,MATCH($C776,'Policy Characteristics'!$C:$C,0)))</f>
        <v>indst efficiency standards</v>
      </c>
      <c r="L776" s="362">
        <f>IF(ISBLANK(INDEX('Policy Characteristics'!F:F,MATCH($C776,'Policy Characteristics'!$C:$C,0))),"",INDEX('Policy Characteristics'!F:F,MATCH($C776,'Policy Characteristics'!$C:$C,0)))</f>
        <v>0</v>
      </c>
      <c r="M776" s="362">
        <f>IF(ISBLANK(INDEX('Policy Characteristics'!G:G,MATCH($C776,'Policy Characteristics'!$C:$C,0))),"",INDEX('Policy Characteristics'!G:G,MATCH($C776,'Policy Characteristics'!$C:$C,0)))</f>
        <v>0.25</v>
      </c>
      <c r="N776" s="362">
        <f>IF(ISBLANK(INDEX('Policy Characteristics'!H:H,MATCH($C776,'Policy Characteristics'!$C:$C,0))),"",INDEX('Policy Characteristics'!H:H,MATCH($C776,'Policy Characteristics'!$C:$C,0)))</f>
        <v>0.01</v>
      </c>
      <c r="O776" s="340" t="str">
        <f>IF(ISBLANK(INDEX('Policy Characteristics'!I:I,MATCH($C776,'Policy Characteristics'!$C:$C,0))),"",INDEX('Policy Characteristics'!I:I,MATCH($C776,'Policy Characteristics'!$C:$C,0)))</f>
        <v>% reduction in energy use</v>
      </c>
      <c r="P776" s="340"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40" t="str">
        <f>IF(ISBLANK(INDEX('Policy Characteristics'!K:K,MATCH($C776,'Policy Characteristics'!$C:$C,0))),"",INDEX('Policy Characteristics'!K:K,MATCH($C776,'Policy Characteristics'!$C:$C,0)))</f>
        <v>industry-ag-main.html#eff-stds</v>
      </c>
      <c r="R776" s="340" t="str">
        <f>IF(ISBLANK(INDEX('Policy Characteristics'!L:L,MATCH($C776,'Policy Characteristics'!$C:$C,0))),"",INDEX('Policy Characteristics'!L:L,MATCH($C776,'Policy Characteristics'!$C:$C,0)))</f>
        <v>industry-energy-efficiency-standards.html</v>
      </c>
    </row>
    <row r="777" spans="1:18" s="5" customFormat="1" x14ac:dyDescent="0.25">
      <c r="A777" s="340" t="str">
        <f>IF(ISBLANK(INDEX('Policy Characteristics'!A:A,MATCH($C777,'Policy Characteristics'!$C:$C,0))),"",INDEX('Policy Characteristics'!A:A,MATCH($C777,'Policy Characteristics'!$C:$C,0)))</f>
        <v>Industry</v>
      </c>
      <c r="B777" s="340" t="str">
        <f>IF(ISBLANK(INDEX('Policy Characteristics'!B:B,MATCH($C777,'Policy Characteristics'!$C:$C,0))),"",INDEX('Policy Characteristics'!B:B,MATCH($C777,'Policy Characteristics'!$C:$C,0)))</f>
        <v>Industry Energy Efficiency Standards</v>
      </c>
      <c r="C777" s="344" t="str">
        <f t="shared" si="38"/>
        <v>Percentage Improvement in Eqpt Efficiency Standards above BAU</v>
      </c>
      <c r="D777" s="9" t="s">
        <v>3198</v>
      </c>
      <c r="E777" s="53" t="s">
        <v>2447</v>
      </c>
      <c r="F777" s="188" t="s">
        <v>2658</v>
      </c>
      <c r="G777" s="53" t="s">
        <v>2451</v>
      </c>
      <c r="H777" s="54">
        <v>1051</v>
      </c>
      <c r="I777" s="53" t="s">
        <v>46</v>
      </c>
      <c r="J777" s="342" t="str">
        <f>IF(ISBLANK(INDEX('Policy Characteristics'!D:D,MATCH($C777,'Policy Characteristics'!$C:$C,0))),"",INDEX('Policy Characteristics'!D:D,MATCH($C777,'Policy Characteristics'!$C:$C,0)))</f>
        <v>Industry Energy Efficiency Standards</v>
      </c>
      <c r="K777" s="340" t="str">
        <f>IF(ISBLANK(INDEX('Policy Characteristics'!E:E,MATCH($C777,'Policy Characteristics'!$C:$C,0))),"",INDEX('Policy Characteristics'!E:E,MATCH($C777,'Policy Characteristics'!$C:$C,0)))</f>
        <v>indst efficiency standards</v>
      </c>
      <c r="L777" s="362">
        <f>IF(ISBLANK(INDEX('Policy Characteristics'!F:F,MATCH($C777,'Policy Characteristics'!$C:$C,0))),"",INDEX('Policy Characteristics'!F:F,MATCH($C777,'Policy Characteristics'!$C:$C,0)))</f>
        <v>0</v>
      </c>
      <c r="M777" s="362">
        <f>IF(ISBLANK(INDEX('Policy Characteristics'!G:G,MATCH($C777,'Policy Characteristics'!$C:$C,0))),"",INDEX('Policy Characteristics'!G:G,MATCH($C777,'Policy Characteristics'!$C:$C,0)))</f>
        <v>0.25</v>
      </c>
      <c r="N777" s="362">
        <f>IF(ISBLANK(INDEX('Policy Characteristics'!H:H,MATCH($C777,'Policy Characteristics'!$C:$C,0))),"",INDEX('Policy Characteristics'!H:H,MATCH($C777,'Policy Characteristics'!$C:$C,0)))</f>
        <v>0.01</v>
      </c>
      <c r="O777" s="340" t="str">
        <f>IF(ISBLANK(INDEX('Policy Characteristics'!I:I,MATCH($C777,'Policy Characteristics'!$C:$C,0))),"",INDEX('Policy Characteristics'!I:I,MATCH($C777,'Policy Characteristics'!$C:$C,0)))</f>
        <v>% reduction in energy use</v>
      </c>
      <c r="P777" s="340"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40" t="str">
        <f>IF(ISBLANK(INDEX('Policy Characteristics'!K:K,MATCH($C777,'Policy Characteristics'!$C:$C,0))),"",INDEX('Policy Characteristics'!K:K,MATCH($C777,'Policy Characteristics'!$C:$C,0)))</f>
        <v>industry-ag-main.html#eff-stds</v>
      </c>
      <c r="R777" s="340" t="str">
        <f>IF(ISBLANK(INDEX('Policy Characteristics'!L:L,MATCH($C777,'Policy Characteristics'!$C:$C,0))),"",INDEX('Policy Characteristics'!L:L,MATCH($C777,'Policy Characteristics'!$C:$C,0)))</f>
        <v>industry-energy-efficiency-standards.html</v>
      </c>
    </row>
    <row r="778" spans="1:18" s="5" customFormat="1" x14ac:dyDescent="0.25">
      <c r="A778" s="340" t="str">
        <f>IF(ISBLANK(INDEX('Policy Characteristics'!A:A,MATCH($C778,'Policy Characteristics'!$C:$C,0))),"",INDEX('Policy Characteristics'!A:A,MATCH($C778,'Policy Characteristics'!$C:$C,0)))</f>
        <v>Industry</v>
      </c>
      <c r="B778" s="340" t="str">
        <f>IF(ISBLANK(INDEX('Policy Characteristics'!B:B,MATCH($C778,'Policy Characteristics'!$C:$C,0))),"",INDEX('Policy Characteristics'!B:B,MATCH($C778,'Policy Characteristics'!$C:$C,0)))</f>
        <v>Industry Energy Efficiency Standards</v>
      </c>
      <c r="C778" s="344" t="str">
        <f t="shared" si="38"/>
        <v>Percentage Improvement in Eqpt Efficiency Standards above BAU</v>
      </c>
      <c r="D778" s="9" t="s">
        <v>3198</v>
      </c>
      <c r="E778" s="53" t="s">
        <v>2448</v>
      </c>
      <c r="F778" s="188" t="s">
        <v>2658</v>
      </c>
      <c r="G778" s="53" t="s">
        <v>2452</v>
      </c>
      <c r="H778" s="54">
        <v>1052</v>
      </c>
      <c r="I778" s="53" t="s">
        <v>45</v>
      </c>
      <c r="J778" s="342" t="str">
        <f>IF(ISBLANK(INDEX('Policy Characteristics'!D:D,MATCH($C778,'Policy Characteristics'!$C:$C,0))),"",INDEX('Policy Characteristics'!D:D,MATCH($C778,'Policy Characteristics'!$C:$C,0)))</f>
        <v>Industry Energy Efficiency Standards</v>
      </c>
      <c r="K778" s="340" t="str">
        <f>IF(ISBLANK(INDEX('Policy Characteristics'!E:E,MATCH($C778,'Policy Characteristics'!$C:$C,0))),"",INDEX('Policy Characteristics'!E:E,MATCH($C778,'Policy Characteristics'!$C:$C,0)))</f>
        <v>indst efficiency standards</v>
      </c>
      <c r="L778" s="362">
        <f>IF(ISBLANK(INDEX('Policy Characteristics'!F:F,MATCH($C778,'Policy Characteristics'!$C:$C,0))),"",INDEX('Policy Characteristics'!F:F,MATCH($C778,'Policy Characteristics'!$C:$C,0)))</f>
        <v>0</v>
      </c>
      <c r="M778" s="362">
        <f>IF(ISBLANK(INDEX('Policy Characteristics'!G:G,MATCH($C778,'Policy Characteristics'!$C:$C,0))),"",INDEX('Policy Characteristics'!G:G,MATCH($C778,'Policy Characteristics'!$C:$C,0)))</f>
        <v>0.25</v>
      </c>
      <c r="N778" s="362">
        <f>IF(ISBLANK(INDEX('Policy Characteristics'!H:H,MATCH($C778,'Policy Characteristics'!$C:$C,0))),"",INDEX('Policy Characteristics'!H:H,MATCH($C778,'Policy Characteristics'!$C:$C,0)))</f>
        <v>0.01</v>
      </c>
      <c r="O778" s="340" t="str">
        <f>IF(ISBLANK(INDEX('Policy Characteristics'!I:I,MATCH($C778,'Policy Characteristics'!$C:$C,0))),"",INDEX('Policy Characteristics'!I:I,MATCH($C778,'Policy Characteristics'!$C:$C,0)))</f>
        <v>% reduction in energy use</v>
      </c>
      <c r="P778" s="340"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40" t="str">
        <f>IF(ISBLANK(INDEX('Policy Characteristics'!K:K,MATCH($C778,'Policy Characteristics'!$C:$C,0))),"",INDEX('Policy Characteristics'!K:K,MATCH($C778,'Policy Characteristics'!$C:$C,0)))</f>
        <v>industry-ag-main.html#eff-stds</v>
      </c>
      <c r="R778" s="340" t="str">
        <f>IF(ISBLANK(INDEX('Policy Characteristics'!L:L,MATCH($C778,'Policy Characteristics'!$C:$C,0))),"",INDEX('Policy Characteristics'!L:L,MATCH($C778,'Policy Characteristics'!$C:$C,0)))</f>
        <v>industry-energy-efficiency-standards.html</v>
      </c>
    </row>
    <row r="779" spans="1:18" s="5" customFormat="1" x14ac:dyDescent="0.25">
      <c r="A779" s="340" t="str">
        <f>IF(ISBLANK(INDEX('Policy Characteristics'!A:A,MATCH($C779,'Policy Characteristics'!$C:$C,0))),"",INDEX('Policy Characteristics'!A:A,MATCH($C779,'Policy Characteristics'!$C:$C,0)))</f>
        <v>Industry</v>
      </c>
      <c r="B779" s="340" t="str">
        <f>IF(ISBLANK(INDEX('Policy Characteristics'!B:B,MATCH($C779,'Policy Characteristics'!$C:$C,0))),"",INDEX('Policy Characteristics'!B:B,MATCH($C779,'Policy Characteristics'!$C:$C,0)))</f>
        <v>Industry Energy Efficiency Standards</v>
      </c>
      <c r="C779" s="344" t="str">
        <f t="shared" si="38"/>
        <v>Percentage Improvement in Eqpt Efficiency Standards above BAU</v>
      </c>
      <c r="D779" s="9" t="s">
        <v>3198</v>
      </c>
      <c r="E779" s="53" t="s">
        <v>2449</v>
      </c>
      <c r="F779" s="188" t="s">
        <v>2658</v>
      </c>
      <c r="G779" s="53" t="s">
        <v>2455</v>
      </c>
      <c r="H779" s="54">
        <v>1053</v>
      </c>
      <c r="I779" s="53" t="s">
        <v>46</v>
      </c>
      <c r="J779" s="342" t="str">
        <f>IF(ISBLANK(INDEX('Policy Characteristics'!D:D,MATCH($C779,'Policy Characteristics'!$C:$C,0))),"",INDEX('Policy Characteristics'!D:D,MATCH($C779,'Policy Characteristics'!$C:$C,0)))</f>
        <v>Industry Energy Efficiency Standards</v>
      </c>
      <c r="K779" s="340" t="str">
        <f>IF(ISBLANK(INDEX('Policy Characteristics'!E:E,MATCH($C779,'Policy Characteristics'!$C:$C,0))),"",INDEX('Policy Characteristics'!E:E,MATCH($C779,'Policy Characteristics'!$C:$C,0)))</f>
        <v>indst efficiency standards</v>
      </c>
      <c r="L779" s="362">
        <f>IF(ISBLANK(INDEX('Policy Characteristics'!F:F,MATCH($C779,'Policy Characteristics'!$C:$C,0))),"",INDEX('Policy Characteristics'!F:F,MATCH($C779,'Policy Characteristics'!$C:$C,0)))</f>
        <v>0</v>
      </c>
      <c r="M779" s="362">
        <f>IF(ISBLANK(INDEX('Policy Characteristics'!G:G,MATCH($C779,'Policy Characteristics'!$C:$C,0))),"",INDEX('Policy Characteristics'!G:G,MATCH($C779,'Policy Characteristics'!$C:$C,0)))</f>
        <v>0.25</v>
      </c>
      <c r="N779" s="362">
        <f>IF(ISBLANK(INDEX('Policy Characteristics'!H:H,MATCH($C779,'Policy Characteristics'!$C:$C,0))),"",INDEX('Policy Characteristics'!H:H,MATCH($C779,'Policy Characteristics'!$C:$C,0)))</f>
        <v>0.01</v>
      </c>
      <c r="O779" s="340" t="str">
        <f>IF(ISBLANK(INDEX('Policy Characteristics'!I:I,MATCH($C779,'Policy Characteristics'!$C:$C,0))),"",INDEX('Policy Characteristics'!I:I,MATCH($C779,'Policy Characteristics'!$C:$C,0)))</f>
        <v>% reduction in energy use</v>
      </c>
      <c r="P779" s="340"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40" t="str">
        <f>IF(ISBLANK(INDEX('Policy Characteristics'!K:K,MATCH($C779,'Policy Characteristics'!$C:$C,0))),"",INDEX('Policy Characteristics'!K:K,MATCH($C779,'Policy Characteristics'!$C:$C,0)))</f>
        <v>industry-ag-main.html#eff-stds</v>
      </c>
      <c r="R779" s="340" t="str">
        <f>IF(ISBLANK(INDEX('Policy Characteristics'!L:L,MATCH($C779,'Policy Characteristics'!$C:$C,0))),"",INDEX('Policy Characteristics'!L:L,MATCH($C779,'Policy Characteristics'!$C:$C,0)))</f>
        <v>industry-energy-efficiency-standards.html</v>
      </c>
    </row>
    <row r="780" spans="1:18" s="5" customFormat="1" x14ac:dyDescent="0.25">
      <c r="A780" s="340" t="str">
        <f>IF(ISBLANK(INDEX('Policy Characteristics'!A:A,MATCH($C780,'Policy Characteristics'!$C:$C,0))),"",INDEX('Policy Characteristics'!A:A,MATCH($C780,'Policy Characteristics'!$C:$C,0)))</f>
        <v>Industry</v>
      </c>
      <c r="B780" s="340" t="str">
        <f>IF(ISBLANK(INDEX('Policy Characteristics'!B:B,MATCH($C780,'Policy Characteristics'!$C:$C,0))),"",INDEX('Policy Characteristics'!B:B,MATCH($C780,'Policy Characteristics'!$C:$C,0)))</f>
        <v>Industry Energy Efficiency Standards</v>
      </c>
      <c r="C780" s="344" t="str">
        <f t="shared" si="38"/>
        <v>Percentage Improvement in Eqpt Efficiency Standards above BAU</v>
      </c>
      <c r="D780" s="9" t="s">
        <v>3198</v>
      </c>
      <c r="E780" s="53" t="s">
        <v>2798</v>
      </c>
      <c r="F780" s="188" t="s">
        <v>2658</v>
      </c>
      <c r="G780" s="53" t="s">
        <v>2801</v>
      </c>
      <c r="H780" s="54">
        <v>1054</v>
      </c>
      <c r="I780" s="53" t="s">
        <v>46</v>
      </c>
      <c r="J780" s="342" t="str">
        <f>IF(ISBLANK(INDEX('Policy Characteristics'!D:D,MATCH($C780,'Policy Characteristics'!$C:$C,0))),"",INDEX('Policy Characteristics'!D:D,MATCH($C780,'Policy Characteristics'!$C:$C,0)))</f>
        <v>Industry Energy Efficiency Standards</v>
      </c>
      <c r="K780" s="340" t="str">
        <f>IF(ISBLANK(INDEX('Policy Characteristics'!E:E,MATCH($C780,'Policy Characteristics'!$C:$C,0))),"",INDEX('Policy Characteristics'!E:E,MATCH($C780,'Policy Characteristics'!$C:$C,0)))</f>
        <v>indst efficiency standards</v>
      </c>
      <c r="L780" s="362">
        <f>IF(ISBLANK(INDEX('Policy Characteristics'!F:F,MATCH($C780,'Policy Characteristics'!$C:$C,0))),"",INDEX('Policy Characteristics'!F:F,MATCH($C780,'Policy Characteristics'!$C:$C,0)))</f>
        <v>0</v>
      </c>
      <c r="M780" s="362">
        <f>IF(ISBLANK(INDEX('Policy Characteristics'!G:G,MATCH($C780,'Policy Characteristics'!$C:$C,0))),"",INDEX('Policy Characteristics'!G:G,MATCH($C780,'Policy Characteristics'!$C:$C,0)))</f>
        <v>0.25</v>
      </c>
      <c r="N780" s="362">
        <f>IF(ISBLANK(INDEX('Policy Characteristics'!H:H,MATCH($C780,'Policy Characteristics'!$C:$C,0))),"",INDEX('Policy Characteristics'!H:H,MATCH($C780,'Policy Characteristics'!$C:$C,0)))</f>
        <v>0.01</v>
      </c>
      <c r="O780" s="340" t="str">
        <f>IF(ISBLANK(INDEX('Policy Characteristics'!I:I,MATCH($C780,'Policy Characteristics'!$C:$C,0))),"",INDEX('Policy Characteristics'!I:I,MATCH($C780,'Policy Characteristics'!$C:$C,0)))</f>
        <v>% reduction in energy use</v>
      </c>
      <c r="P780" s="340"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40" t="str">
        <f>IF(ISBLANK(INDEX('Policy Characteristics'!K:K,MATCH($C780,'Policy Characteristics'!$C:$C,0))),"",INDEX('Policy Characteristics'!K:K,MATCH($C780,'Policy Characteristics'!$C:$C,0)))</f>
        <v>industry-ag-main.html#eff-stds</v>
      </c>
      <c r="R780" s="340" t="str">
        <f>IF(ISBLANK(INDEX('Policy Characteristics'!L:L,MATCH($C780,'Policy Characteristics'!$C:$C,0))),"",INDEX('Policy Characteristics'!L:L,MATCH($C780,'Policy Characteristics'!$C:$C,0)))</f>
        <v>industry-energy-efficiency-standards.html</v>
      </c>
    </row>
    <row r="781" spans="1:18" s="5" customFormat="1" ht="30" x14ac:dyDescent="0.25">
      <c r="A781" s="340" t="str">
        <f>IF(ISBLANK(INDEX('Policy Characteristics'!A:A,MATCH($C781,'Policy Characteristics'!$C:$C,0))),"",INDEX('Policy Characteristics'!A:A,MATCH($C781,'Policy Characteristics'!$C:$C,0)))</f>
        <v>Industry</v>
      </c>
      <c r="B781" s="340" t="str">
        <f>IF(ISBLANK(INDEX('Policy Characteristics'!B:B,MATCH($C781,'Policy Characteristics'!$C:$C,0))),"",INDEX('Policy Characteristics'!B:B,MATCH($C781,'Policy Characteristics'!$C:$C,0)))</f>
        <v>Industry Energy Efficiency Standards</v>
      </c>
      <c r="C781" s="344" t="str">
        <f t="shared" si="38"/>
        <v>Percentage Improvement in Eqpt Efficiency Standards above BAU</v>
      </c>
      <c r="D781" s="9" t="s">
        <v>3198</v>
      </c>
      <c r="E781" s="53" t="s">
        <v>2799</v>
      </c>
      <c r="F781" s="188" t="s">
        <v>2658</v>
      </c>
      <c r="G781" s="53" t="s">
        <v>2803</v>
      </c>
      <c r="H781" s="54">
        <v>1055</v>
      </c>
      <c r="I781" s="53" t="s">
        <v>45</v>
      </c>
      <c r="J781" s="342" t="str">
        <f>IF(ISBLANK(INDEX('Policy Characteristics'!D:D,MATCH($C781,'Policy Characteristics'!$C:$C,0))),"",INDEX('Policy Characteristics'!D:D,MATCH($C781,'Policy Characteristics'!$C:$C,0)))</f>
        <v>Industry Energy Efficiency Standards</v>
      </c>
      <c r="K781" s="340" t="str">
        <f>IF(ISBLANK(INDEX('Policy Characteristics'!E:E,MATCH($C781,'Policy Characteristics'!$C:$C,0))),"",INDEX('Policy Characteristics'!E:E,MATCH($C781,'Policy Characteristics'!$C:$C,0)))</f>
        <v>indst efficiency standards</v>
      </c>
      <c r="L781" s="362">
        <f>IF(ISBLANK(INDEX('Policy Characteristics'!F:F,MATCH($C781,'Policy Characteristics'!$C:$C,0))),"",INDEX('Policy Characteristics'!F:F,MATCH($C781,'Policy Characteristics'!$C:$C,0)))</f>
        <v>0</v>
      </c>
      <c r="M781" s="362">
        <f>IF(ISBLANK(INDEX('Policy Characteristics'!G:G,MATCH($C781,'Policy Characteristics'!$C:$C,0))),"",INDEX('Policy Characteristics'!G:G,MATCH($C781,'Policy Characteristics'!$C:$C,0)))</f>
        <v>0.25</v>
      </c>
      <c r="N781" s="362">
        <f>IF(ISBLANK(INDEX('Policy Characteristics'!H:H,MATCH($C781,'Policy Characteristics'!$C:$C,0))),"",INDEX('Policy Characteristics'!H:H,MATCH($C781,'Policy Characteristics'!$C:$C,0)))</f>
        <v>0.01</v>
      </c>
      <c r="O781" s="340" t="str">
        <f>IF(ISBLANK(INDEX('Policy Characteristics'!I:I,MATCH($C781,'Policy Characteristics'!$C:$C,0))),"",INDEX('Policy Characteristics'!I:I,MATCH($C781,'Policy Characteristics'!$C:$C,0)))</f>
        <v>% reduction in energy use</v>
      </c>
      <c r="P781" s="340"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40" t="str">
        <f>IF(ISBLANK(INDEX('Policy Characteristics'!K:K,MATCH($C781,'Policy Characteristics'!$C:$C,0))),"",INDEX('Policy Characteristics'!K:K,MATCH($C781,'Policy Characteristics'!$C:$C,0)))</f>
        <v>industry-ag-main.html#eff-stds</v>
      </c>
      <c r="R781" s="340" t="str">
        <f>IF(ISBLANK(INDEX('Policy Characteristics'!L:L,MATCH($C781,'Policy Characteristics'!$C:$C,0))),"",INDEX('Policy Characteristics'!L:L,MATCH($C781,'Policy Characteristics'!$C:$C,0)))</f>
        <v>industry-energy-efficiency-standards.html</v>
      </c>
    </row>
    <row r="782" spans="1:18" s="5" customFormat="1" ht="30" x14ac:dyDescent="0.25">
      <c r="A782" s="340" t="str">
        <f>IF(ISBLANK(INDEX('Policy Characteristics'!A:A,MATCH($C782,'Policy Characteristics'!$C:$C,0))),"",INDEX('Policy Characteristics'!A:A,MATCH($C782,'Policy Characteristics'!$C:$C,0)))</f>
        <v>Industry</v>
      </c>
      <c r="B782" s="340" t="str">
        <f>IF(ISBLANK(INDEX('Policy Characteristics'!B:B,MATCH($C782,'Policy Characteristics'!$C:$C,0))),"",INDEX('Policy Characteristics'!B:B,MATCH($C782,'Policy Characteristics'!$C:$C,0)))</f>
        <v>Industry Energy Efficiency Standards</v>
      </c>
      <c r="C782" s="344" t="str">
        <f t="shared" si="38"/>
        <v>Percentage Improvement in Eqpt Efficiency Standards above BAU</v>
      </c>
      <c r="D782" s="9" t="s">
        <v>3198</v>
      </c>
      <c r="E782" s="53" t="s">
        <v>2800</v>
      </c>
      <c r="F782" s="188" t="s">
        <v>2658</v>
      </c>
      <c r="G782" s="53" t="s">
        <v>2804</v>
      </c>
      <c r="H782" s="54">
        <v>1056</v>
      </c>
      <c r="I782" s="53" t="s">
        <v>45</v>
      </c>
      <c r="J782" s="342" t="str">
        <f>IF(ISBLANK(INDEX('Policy Characteristics'!D:D,MATCH($C782,'Policy Characteristics'!$C:$C,0))),"",INDEX('Policy Characteristics'!D:D,MATCH($C782,'Policy Characteristics'!$C:$C,0)))</f>
        <v>Industry Energy Efficiency Standards</v>
      </c>
      <c r="K782" s="340" t="str">
        <f>IF(ISBLANK(INDEX('Policy Characteristics'!E:E,MATCH($C782,'Policy Characteristics'!$C:$C,0))),"",INDEX('Policy Characteristics'!E:E,MATCH($C782,'Policy Characteristics'!$C:$C,0)))</f>
        <v>indst efficiency standards</v>
      </c>
      <c r="L782" s="362">
        <f>IF(ISBLANK(INDEX('Policy Characteristics'!F:F,MATCH($C782,'Policy Characteristics'!$C:$C,0))),"",INDEX('Policy Characteristics'!F:F,MATCH($C782,'Policy Characteristics'!$C:$C,0)))</f>
        <v>0</v>
      </c>
      <c r="M782" s="362">
        <f>IF(ISBLANK(INDEX('Policy Characteristics'!G:G,MATCH($C782,'Policy Characteristics'!$C:$C,0))),"",INDEX('Policy Characteristics'!G:G,MATCH($C782,'Policy Characteristics'!$C:$C,0)))</f>
        <v>0.25</v>
      </c>
      <c r="N782" s="362">
        <f>IF(ISBLANK(INDEX('Policy Characteristics'!H:H,MATCH($C782,'Policy Characteristics'!$C:$C,0))),"",INDEX('Policy Characteristics'!H:H,MATCH($C782,'Policy Characteristics'!$C:$C,0)))</f>
        <v>0.01</v>
      </c>
      <c r="O782" s="340" t="str">
        <f>IF(ISBLANK(INDEX('Policy Characteristics'!I:I,MATCH($C782,'Policy Characteristics'!$C:$C,0))),"",INDEX('Policy Characteristics'!I:I,MATCH($C782,'Policy Characteristics'!$C:$C,0)))</f>
        <v>% reduction in energy use</v>
      </c>
      <c r="P782" s="340"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40" t="str">
        <f>IF(ISBLANK(INDEX('Policy Characteristics'!K:K,MATCH($C782,'Policy Characteristics'!$C:$C,0))),"",INDEX('Policy Characteristics'!K:K,MATCH($C782,'Policy Characteristics'!$C:$C,0)))</f>
        <v>industry-ag-main.html#eff-stds</v>
      </c>
      <c r="R782" s="340" t="str">
        <f>IF(ISBLANK(INDEX('Policy Characteristics'!L:L,MATCH($C782,'Policy Characteristics'!$C:$C,0))),"",INDEX('Policy Characteristics'!L:L,MATCH($C782,'Policy Characteristics'!$C:$C,0)))</f>
        <v>industry-energy-efficiency-standards.html</v>
      </c>
    </row>
    <row r="783" spans="1:18" s="5" customFormat="1" x14ac:dyDescent="0.25">
      <c r="A783" s="340" t="str">
        <f>IF(ISBLANK(INDEX('Policy Characteristics'!A:A,MATCH($C783,'Policy Characteristics'!$C:$C,0))),"",INDEX('Policy Characteristics'!A:A,MATCH($C783,'Policy Characteristics'!$C:$C,0)))</f>
        <v>Industry</v>
      </c>
      <c r="B783" s="340" t="str">
        <f>IF(ISBLANK(INDEX('Policy Characteristics'!B:B,MATCH($C783,'Policy Characteristics'!$C:$C,0))),"",INDEX('Policy Characteristics'!B:B,MATCH($C783,'Policy Characteristics'!$C:$C,0)))</f>
        <v>Industry Energy Efficiency Standards</v>
      </c>
      <c r="C783" s="344" t="str">
        <f t="shared" si="38"/>
        <v>Percentage Improvement in Eqpt Efficiency Standards above BAU</v>
      </c>
      <c r="D783" s="9" t="s">
        <v>3198</v>
      </c>
      <c r="E783" s="53" t="s">
        <v>2797</v>
      </c>
      <c r="F783" s="188" t="s">
        <v>2658</v>
      </c>
      <c r="G783" s="53" t="s">
        <v>2802</v>
      </c>
      <c r="H783" s="54">
        <v>1057</v>
      </c>
      <c r="I783" s="53" t="s">
        <v>46</v>
      </c>
      <c r="J783" s="342" t="str">
        <f>IF(ISBLANK(INDEX('Policy Characteristics'!D:D,MATCH($C783,'Policy Characteristics'!$C:$C,0))),"",INDEX('Policy Characteristics'!D:D,MATCH($C783,'Policy Characteristics'!$C:$C,0)))</f>
        <v>Industry Energy Efficiency Standards</v>
      </c>
      <c r="K783" s="340" t="str">
        <f>IF(ISBLANK(INDEX('Policy Characteristics'!E:E,MATCH($C783,'Policy Characteristics'!$C:$C,0))),"",INDEX('Policy Characteristics'!E:E,MATCH($C783,'Policy Characteristics'!$C:$C,0)))</f>
        <v>indst efficiency standards</v>
      </c>
      <c r="L783" s="362">
        <f>IF(ISBLANK(INDEX('Policy Characteristics'!F:F,MATCH($C783,'Policy Characteristics'!$C:$C,0))),"",INDEX('Policy Characteristics'!F:F,MATCH($C783,'Policy Characteristics'!$C:$C,0)))</f>
        <v>0</v>
      </c>
      <c r="M783" s="362">
        <f>IF(ISBLANK(INDEX('Policy Characteristics'!G:G,MATCH($C783,'Policy Characteristics'!$C:$C,0))),"",INDEX('Policy Characteristics'!G:G,MATCH($C783,'Policy Characteristics'!$C:$C,0)))</f>
        <v>0.25</v>
      </c>
      <c r="N783" s="362">
        <f>IF(ISBLANK(INDEX('Policy Characteristics'!H:H,MATCH($C783,'Policy Characteristics'!$C:$C,0))),"",INDEX('Policy Characteristics'!H:H,MATCH($C783,'Policy Characteristics'!$C:$C,0)))</f>
        <v>0.01</v>
      </c>
      <c r="O783" s="340" t="str">
        <f>IF(ISBLANK(INDEX('Policy Characteristics'!I:I,MATCH($C783,'Policy Characteristics'!$C:$C,0))),"",INDEX('Policy Characteristics'!I:I,MATCH($C783,'Policy Characteristics'!$C:$C,0)))</f>
        <v>% reduction in energy use</v>
      </c>
      <c r="P783" s="340"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40" t="str">
        <f>IF(ISBLANK(INDEX('Policy Characteristics'!K:K,MATCH($C783,'Policy Characteristics'!$C:$C,0))),"",INDEX('Policy Characteristics'!K:K,MATCH($C783,'Policy Characteristics'!$C:$C,0)))</f>
        <v>industry-ag-main.html#eff-stds</v>
      </c>
      <c r="R783" s="340" t="str">
        <f>IF(ISBLANK(INDEX('Policy Characteristics'!L:L,MATCH($C783,'Policy Characteristics'!$C:$C,0))),"",INDEX('Policy Characteristics'!L:L,MATCH($C783,'Policy Characteristics'!$C:$C,0)))</f>
        <v>industry-energy-efficiency-standards.html</v>
      </c>
    </row>
    <row r="784" spans="1:18" s="5" customFormat="1" ht="30" x14ac:dyDescent="0.25">
      <c r="A784" s="340" t="str">
        <f>IF(ISBLANK(INDEX('Policy Characteristics'!A:A,MATCH($C784,'Policy Characteristics'!$C:$C,0))),"",INDEX('Policy Characteristics'!A:A,MATCH($C784,'Policy Characteristics'!$C:$C,0)))</f>
        <v>Industry</v>
      </c>
      <c r="B784" s="340" t="str">
        <f>IF(ISBLANK(INDEX('Policy Characteristics'!B:B,MATCH($C784,'Policy Characteristics'!$C:$C,0))),"",INDEX('Policy Characteristics'!B:B,MATCH($C784,'Policy Characteristics'!$C:$C,0)))</f>
        <v>Industry Energy Efficiency Standards</v>
      </c>
      <c r="C784" s="344" t="str">
        <f t="shared" si="38"/>
        <v>Percentage Improvement in Eqpt Efficiency Standards above BAU</v>
      </c>
      <c r="D784" s="9" t="s">
        <v>3199</v>
      </c>
      <c r="E784" s="53" t="s">
        <v>2444</v>
      </c>
      <c r="F784" s="188" t="s">
        <v>3162</v>
      </c>
      <c r="G784" s="53" t="s">
        <v>2450</v>
      </c>
      <c r="H784" s="54">
        <v>1058</v>
      </c>
      <c r="I784" s="53" t="s">
        <v>45</v>
      </c>
      <c r="J784" s="342" t="str">
        <f>IF(ISBLANK(INDEX('Policy Characteristics'!D:D,MATCH($C784,'Policy Characteristics'!$C:$C,0))),"",INDEX('Policy Characteristics'!D:D,MATCH($C784,'Policy Characteristics'!$C:$C,0)))</f>
        <v>Industry Energy Efficiency Standards</v>
      </c>
      <c r="K784" s="340" t="str">
        <f>IF(ISBLANK(INDEX('Policy Characteristics'!E:E,MATCH($C784,'Policy Characteristics'!$C:$C,0))),"",INDEX('Policy Characteristics'!E:E,MATCH($C784,'Policy Characteristics'!$C:$C,0)))</f>
        <v>indst efficiency standards</v>
      </c>
      <c r="L784" s="362">
        <f>IF(ISBLANK(INDEX('Policy Characteristics'!F:F,MATCH($C784,'Policy Characteristics'!$C:$C,0))),"",INDEX('Policy Characteristics'!F:F,MATCH($C784,'Policy Characteristics'!$C:$C,0)))</f>
        <v>0</v>
      </c>
      <c r="M784" s="362">
        <f>IF(ISBLANK(INDEX('Policy Characteristics'!G:G,MATCH($C784,'Policy Characteristics'!$C:$C,0))),"",INDEX('Policy Characteristics'!G:G,MATCH($C784,'Policy Characteristics'!$C:$C,0)))</f>
        <v>0.25</v>
      </c>
      <c r="N784" s="362">
        <f>IF(ISBLANK(INDEX('Policy Characteristics'!H:H,MATCH($C784,'Policy Characteristics'!$C:$C,0))),"",INDEX('Policy Characteristics'!H:H,MATCH($C784,'Policy Characteristics'!$C:$C,0)))</f>
        <v>0.01</v>
      </c>
      <c r="O784" s="340" t="str">
        <f>IF(ISBLANK(INDEX('Policy Characteristics'!I:I,MATCH($C784,'Policy Characteristics'!$C:$C,0))),"",INDEX('Policy Characteristics'!I:I,MATCH($C784,'Policy Characteristics'!$C:$C,0)))</f>
        <v>% reduction in energy use</v>
      </c>
      <c r="P784" s="340"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40" t="str">
        <f>IF(ISBLANK(INDEX('Policy Characteristics'!K:K,MATCH($C784,'Policy Characteristics'!$C:$C,0))),"",INDEX('Policy Characteristics'!K:K,MATCH($C784,'Policy Characteristics'!$C:$C,0)))</f>
        <v>industry-ag-main.html#eff-stds</v>
      </c>
      <c r="R784" s="340" t="str">
        <f>IF(ISBLANK(INDEX('Policy Characteristics'!L:L,MATCH($C784,'Policy Characteristics'!$C:$C,0))),"",INDEX('Policy Characteristics'!L:L,MATCH($C784,'Policy Characteristics'!$C:$C,0)))</f>
        <v>industry-energy-efficiency-standards.html</v>
      </c>
    </row>
    <row r="785" spans="1:18" s="5" customFormat="1" ht="30" x14ac:dyDescent="0.25">
      <c r="A785" s="340" t="str">
        <f>IF(ISBLANK(INDEX('Policy Characteristics'!A:A,MATCH($C785,'Policy Characteristics'!$C:$C,0))),"",INDEX('Policy Characteristics'!A:A,MATCH($C785,'Policy Characteristics'!$C:$C,0)))</f>
        <v>Industry</v>
      </c>
      <c r="B785" s="340" t="str">
        <f>IF(ISBLANK(INDEX('Policy Characteristics'!B:B,MATCH($C785,'Policy Characteristics'!$C:$C,0))),"",INDEX('Policy Characteristics'!B:B,MATCH($C785,'Policy Characteristics'!$C:$C,0)))</f>
        <v>Industry Energy Efficiency Standards</v>
      </c>
      <c r="C785" s="344" t="str">
        <f t="shared" si="38"/>
        <v>Percentage Improvement in Eqpt Efficiency Standards above BAU</v>
      </c>
      <c r="D785" s="9" t="s">
        <v>3199</v>
      </c>
      <c r="E785" s="53" t="s">
        <v>2445</v>
      </c>
      <c r="F785" s="188" t="s">
        <v>3162</v>
      </c>
      <c r="G785" s="53" t="s">
        <v>2453</v>
      </c>
      <c r="H785" s="54">
        <v>1059</v>
      </c>
      <c r="I785" s="53" t="s">
        <v>45</v>
      </c>
      <c r="J785" s="342" t="str">
        <f>IF(ISBLANK(INDEX('Policy Characteristics'!D:D,MATCH($C785,'Policy Characteristics'!$C:$C,0))),"",INDEX('Policy Characteristics'!D:D,MATCH($C785,'Policy Characteristics'!$C:$C,0)))</f>
        <v>Industry Energy Efficiency Standards</v>
      </c>
      <c r="K785" s="340" t="str">
        <f>IF(ISBLANK(INDEX('Policy Characteristics'!E:E,MATCH($C785,'Policy Characteristics'!$C:$C,0))),"",INDEX('Policy Characteristics'!E:E,MATCH($C785,'Policy Characteristics'!$C:$C,0)))</f>
        <v>indst efficiency standards</v>
      </c>
      <c r="L785" s="362">
        <f>IF(ISBLANK(INDEX('Policy Characteristics'!F:F,MATCH($C785,'Policy Characteristics'!$C:$C,0))),"",INDEX('Policy Characteristics'!F:F,MATCH($C785,'Policy Characteristics'!$C:$C,0)))</f>
        <v>0</v>
      </c>
      <c r="M785" s="362">
        <f>IF(ISBLANK(INDEX('Policy Characteristics'!G:G,MATCH($C785,'Policy Characteristics'!$C:$C,0))),"",INDEX('Policy Characteristics'!G:G,MATCH($C785,'Policy Characteristics'!$C:$C,0)))</f>
        <v>0.25</v>
      </c>
      <c r="N785" s="362">
        <f>IF(ISBLANK(INDEX('Policy Characteristics'!H:H,MATCH($C785,'Policy Characteristics'!$C:$C,0))),"",INDEX('Policy Characteristics'!H:H,MATCH($C785,'Policy Characteristics'!$C:$C,0)))</f>
        <v>0.01</v>
      </c>
      <c r="O785" s="340" t="str">
        <f>IF(ISBLANK(INDEX('Policy Characteristics'!I:I,MATCH($C785,'Policy Characteristics'!$C:$C,0))),"",INDEX('Policy Characteristics'!I:I,MATCH($C785,'Policy Characteristics'!$C:$C,0)))</f>
        <v>% reduction in energy use</v>
      </c>
      <c r="P785" s="340"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40" t="str">
        <f>IF(ISBLANK(INDEX('Policy Characteristics'!K:K,MATCH($C785,'Policy Characteristics'!$C:$C,0))),"",INDEX('Policy Characteristics'!K:K,MATCH($C785,'Policy Characteristics'!$C:$C,0)))</f>
        <v>industry-ag-main.html#eff-stds</v>
      </c>
      <c r="R785" s="340" t="str">
        <f>IF(ISBLANK(INDEX('Policy Characteristics'!L:L,MATCH($C785,'Policy Characteristics'!$C:$C,0))),"",INDEX('Policy Characteristics'!L:L,MATCH($C785,'Policy Characteristics'!$C:$C,0)))</f>
        <v>industry-energy-efficiency-standards.html</v>
      </c>
    </row>
    <row r="786" spans="1:18" s="5" customFormat="1" ht="30" x14ac:dyDescent="0.25">
      <c r="A786" s="340" t="str">
        <f>IF(ISBLANK(INDEX('Policy Characteristics'!A:A,MATCH($C786,'Policy Characteristics'!$C:$C,0))),"",INDEX('Policy Characteristics'!A:A,MATCH($C786,'Policy Characteristics'!$C:$C,0)))</f>
        <v>Industry</v>
      </c>
      <c r="B786" s="340" t="str">
        <f>IF(ISBLANK(INDEX('Policy Characteristics'!B:B,MATCH($C786,'Policy Characteristics'!$C:$C,0))),"",INDEX('Policy Characteristics'!B:B,MATCH($C786,'Policy Characteristics'!$C:$C,0)))</f>
        <v>Industry Energy Efficiency Standards</v>
      </c>
      <c r="C786" s="344" t="str">
        <f t="shared" si="38"/>
        <v>Percentage Improvement in Eqpt Efficiency Standards above BAU</v>
      </c>
      <c r="D786" s="9" t="s">
        <v>3199</v>
      </c>
      <c r="E786" s="53" t="s">
        <v>2446</v>
      </c>
      <c r="F786" s="188" t="s">
        <v>3162</v>
      </c>
      <c r="G786" s="53" t="s">
        <v>2454</v>
      </c>
      <c r="H786" s="54">
        <v>1060</v>
      </c>
      <c r="I786" s="53" t="s">
        <v>45</v>
      </c>
      <c r="J786" s="342" t="str">
        <f>IF(ISBLANK(INDEX('Policy Characteristics'!D:D,MATCH($C786,'Policy Characteristics'!$C:$C,0))),"",INDEX('Policy Characteristics'!D:D,MATCH($C786,'Policy Characteristics'!$C:$C,0)))</f>
        <v>Industry Energy Efficiency Standards</v>
      </c>
      <c r="K786" s="340" t="str">
        <f>IF(ISBLANK(INDEX('Policy Characteristics'!E:E,MATCH($C786,'Policy Characteristics'!$C:$C,0))),"",INDEX('Policy Characteristics'!E:E,MATCH($C786,'Policy Characteristics'!$C:$C,0)))</f>
        <v>indst efficiency standards</v>
      </c>
      <c r="L786" s="362">
        <f>IF(ISBLANK(INDEX('Policy Characteristics'!F:F,MATCH($C786,'Policy Characteristics'!$C:$C,0))),"",INDEX('Policy Characteristics'!F:F,MATCH($C786,'Policy Characteristics'!$C:$C,0)))</f>
        <v>0</v>
      </c>
      <c r="M786" s="362">
        <f>IF(ISBLANK(INDEX('Policy Characteristics'!G:G,MATCH($C786,'Policy Characteristics'!$C:$C,0))),"",INDEX('Policy Characteristics'!G:G,MATCH($C786,'Policy Characteristics'!$C:$C,0)))</f>
        <v>0.25</v>
      </c>
      <c r="N786" s="362">
        <f>IF(ISBLANK(INDEX('Policy Characteristics'!H:H,MATCH($C786,'Policy Characteristics'!$C:$C,0))),"",INDEX('Policy Characteristics'!H:H,MATCH($C786,'Policy Characteristics'!$C:$C,0)))</f>
        <v>0.01</v>
      </c>
      <c r="O786" s="340" t="str">
        <f>IF(ISBLANK(INDEX('Policy Characteristics'!I:I,MATCH($C786,'Policy Characteristics'!$C:$C,0))),"",INDEX('Policy Characteristics'!I:I,MATCH($C786,'Policy Characteristics'!$C:$C,0)))</f>
        <v>% reduction in energy use</v>
      </c>
      <c r="P786" s="340"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40" t="str">
        <f>IF(ISBLANK(INDEX('Policy Characteristics'!K:K,MATCH($C786,'Policy Characteristics'!$C:$C,0))),"",INDEX('Policy Characteristics'!K:K,MATCH($C786,'Policy Characteristics'!$C:$C,0)))</f>
        <v>industry-ag-main.html#eff-stds</v>
      </c>
      <c r="R786" s="340" t="str">
        <f>IF(ISBLANK(INDEX('Policy Characteristics'!L:L,MATCH($C786,'Policy Characteristics'!$C:$C,0))),"",INDEX('Policy Characteristics'!L:L,MATCH($C786,'Policy Characteristics'!$C:$C,0)))</f>
        <v>industry-energy-efficiency-standards.html</v>
      </c>
    </row>
    <row r="787" spans="1:18" s="5" customFormat="1" ht="30" x14ac:dyDescent="0.25">
      <c r="A787" s="340" t="str">
        <f>IF(ISBLANK(INDEX('Policy Characteristics'!A:A,MATCH($C787,'Policy Characteristics'!$C:$C,0))),"",INDEX('Policy Characteristics'!A:A,MATCH($C787,'Policy Characteristics'!$C:$C,0)))</f>
        <v>Industry</v>
      </c>
      <c r="B787" s="340" t="str">
        <f>IF(ISBLANK(INDEX('Policy Characteristics'!B:B,MATCH($C787,'Policy Characteristics'!$C:$C,0))),"",INDEX('Policy Characteristics'!B:B,MATCH($C787,'Policy Characteristics'!$C:$C,0)))</f>
        <v>Industry Energy Efficiency Standards</v>
      </c>
      <c r="C787" s="344" t="str">
        <f t="shared" si="38"/>
        <v>Percentage Improvement in Eqpt Efficiency Standards above BAU</v>
      </c>
      <c r="D787" s="9" t="s">
        <v>3199</v>
      </c>
      <c r="E787" s="53" t="s">
        <v>2447</v>
      </c>
      <c r="F787" s="188" t="s">
        <v>3162</v>
      </c>
      <c r="G787" s="53" t="s">
        <v>2451</v>
      </c>
      <c r="H787" s="54">
        <v>1061</v>
      </c>
      <c r="I787" s="53" t="s">
        <v>46</v>
      </c>
      <c r="J787" s="342" t="str">
        <f>IF(ISBLANK(INDEX('Policy Characteristics'!D:D,MATCH($C787,'Policy Characteristics'!$C:$C,0))),"",INDEX('Policy Characteristics'!D:D,MATCH($C787,'Policy Characteristics'!$C:$C,0)))</f>
        <v>Industry Energy Efficiency Standards</v>
      </c>
      <c r="K787" s="340" t="str">
        <f>IF(ISBLANK(INDEX('Policy Characteristics'!E:E,MATCH($C787,'Policy Characteristics'!$C:$C,0))),"",INDEX('Policy Characteristics'!E:E,MATCH($C787,'Policy Characteristics'!$C:$C,0)))</f>
        <v>indst efficiency standards</v>
      </c>
      <c r="L787" s="362">
        <f>IF(ISBLANK(INDEX('Policy Characteristics'!F:F,MATCH($C787,'Policy Characteristics'!$C:$C,0))),"",INDEX('Policy Characteristics'!F:F,MATCH($C787,'Policy Characteristics'!$C:$C,0)))</f>
        <v>0</v>
      </c>
      <c r="M787" s="362">
        <f>IF(ISBLANK(INDEX('Policy Characteristics'!G:G,MATCH($C787,'Policy Characteristics'!$C:$C,0))),"",INDEX('Policy Characteristics'!G:G,MATCH($C787,'Policy Characteristics'!$C:$C,0)))</f>
        <v>0.25</v>
      </c>
      <c r="N787" s="362">
        <f>IF(ISBLANK(INDEX('Policy Characteristics'!H:H,MATCH($C787,'Policy Characteristics'!$C:$C,0))),"",INDEX('Policy Characteristics'!H:H,MATCH($C787,'Policy Characteristics'!$C:$C,0)))</f>
        <v>0.01</v>
      </c>
      <c r="O787" s="340" t="str">
        <f>IF(ISBLANK(INDEX('Policy Characteristics'!I:I,MATCH($C787,'Policy Characteristics'!$C:$C,0))),"",INDEX('Policy Characteristics'!I:I,MATCH($C787,'Policy Characteristics'!$C:$C,0)))</f>
        <v>% reduction in energy use</v>
      </c>
      <c r="P787" s="340"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40" t="str">
        <f>IF(ISBLANK(INDEX('Policy Characteristics'!K:K,MATCH($C787,'Policy Characteristics'!$C:$C,0))),"",INDEX('Policy Characteristics'!K:K,MATCH($C787,'Policy Characteristics'!$C:$C,0)))</f>
        <v>industry-ag-main.html#eff-stds</v>
      </c>
      <c r="R787" s="340" t="str">
        <f>IF(ISBLANK(INDEX('Policy Characteristics'!L:L,MATCH($C787,'Policy Characteristics'!$C:$C,0))),"",INDEX('Policy Characteristics'!L:L,MATCH($C787,'Policy Characteristics'!$C:$C,0)))</f>
        <v>industry-energy-efficiency-standards.html</v>
      </c>
    </row>
    <row r="788" spans="1:18" s="5" customFormat="1" ht="30" x14ac:dyDescent="0.25">
      <c r="A788" s="340" t="str">
        <f>IF(ISBLANK(INDEX('Policy Characteristics'!A:A,MATCH($C788,'Policy Characteristics'!$C:$C,0))),"",INDEX('Policy Characteristics'!A:A,MATCH($C788,'Policy Characteristics'!$C:$C,0)))</f>
        <v>Industry</v>
      </c>
      <c r="B788" s="340" t="str">
        <f>IF(ISBLANK(INDEX('Policy Characteristics'!B:B,MATCH($C788,'Policy Characteristics'!$C:$C,0))),"",INDEX('Policy Characteristics'!B:B,MATCH($C788,'Policy Characteristics'!$C:$C,0)))</f>
        <v>Industry Energy Efficiency Standards</v>
      </c>
      <c r="C788" s="344" t="str">
        <f t="shared" si="38"/>
        <v>Percentage Improvement in Eqpt Efficiency Standards above BAU</v>
      </c>
      <c r="D788" s="9" t="s">
        <v>3199</v>
      </c>
      <c r="E788" s="53" t="s">
        <v>2448</v>
      </c>
      <c r="F788" s="188" t="s">
        <v>3162</v>
      </c>
      <c r="G788" s="53" t="s">
        <v>2452</v>
      </c>
      <c r="H788" s="54">
        <v>1062</v>
      </c>
      <c r="I788" s="53" t="s">
        <v>45</v>
      </c>
      <c r="J788" s="342" t="str">
        <f>IF(ISBLANK(INDEX('Policy Characteristics'!D:D,MATCH($C788,'Policy Characteristics'!$C:$C,0))),"",INDEX('Policy Characteristics'!D:D,MATCH($C788,'Policy Characteristics'!$C:$C,0)))</f>
        <v>Industry Energy Efficiency Standards</v>
      </c>
      <c r="K788" s="340" t="str">
        <f>IF(ISBLANK(INDEX('Policy Characteristics'!E:E,MATCH($C788,'Policy Characteristics'!$C:$C,0))),"",INDEX('Policy Characteristics'!E:E,MATCH($C788,'Policy Characteristics'!$C:$C,0)))</f>
        <v>indst efficiency standards</v>
      </c>
      <c r="L788" s="362">
        <f>IF(ISBLANK(INDEX('Policy Characteristics'!F:F,MATCH($C788,'Policy Characteristics'!$C:$C,0))),"",INDEX('Policy Characteristics'!F:F,MATCH($C788,'Policy Characteristics'!$C:$C,0)))</f>
        <v>0</v>
      </c>
      <c r="M788" s="362">
        <f>IF(ISBLANK(INDEX('Policy Characteristics'!G:G,MATCH($C788,'Policy Characteristics'!$C:$C,0))),"",INDEX('Policy Characteristics'!G:G,MATCH($C788,'Policy Characteristics'!$C:$C,0)))</f>
        <v>0.25</v>
      </c>
      <c r="N788" s="362">
        <f>IF(ISBLANK(INDEX('Policy Characteristics'!H:H,MATCH($C788,'Policy Characteristics'!$C:$C,0))),"",INDEX('Policy Characteristics'!H:H,MATCH($C788,'Policy Characteristics'!$C:$C,0)))</f>
        <v>0.01</v>
      </c>
      <c r="O788" s="340" t="str">
        <f>IF(ISBLANK(INDEX('Policy Characteristics'!I:I,MATCH($C788,'Policy Characteristics'!$C:$C,0))),"",INDEX('Policy Characteristics'!I:I,MATCH($C788,'Policy Characteristics'!$C:$C,0)))</f>
        <v>% reduction in energy use</v>
      </c>
      <c r="P788" s="340"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40" t="str">
        <f>IF(ISBLANK(INDEX('Policy Characteristics'!K:K,MATCH($C788,'Policy Characteristics'!$C:$C,0))),"",INDEX('Policy Characteristics'!K:K,MATCH($C788,'Policy Characteristics'!$C:$C,0)))</f>
        <v>industry-ag-main.html#eff-stds</v>
      </c>
      <c r="R788" s="340" t="str">
        <f>IF(ISBLANK(INDEX('Policy Characteristics'!L:L,MATCH($C788,'Policy Characteristics'!$C:$C,0))),"",INDEX('Policy Characteristics'!L:L,MATCH($C788,'Policy Characteristics'!$C:$C,0)))</f>
        <v>industry-energy-efficiency-standards.html</v>
      </c>
    </row>
    <row r="789" spans="1:18" s="5" customFormat="1" ht="30" x14ac:dyDescent="0.25">
      <c r="A789" s="340" t="str">
        <f>IF(ISBLANK(INDEX('Policy Characteristics'!A:A,MATCH($C789,'Policy Characteristics'!$C:$C,0))),"",INDEX('Policy Characteristics'!A:A,MATCH($C789,'Policy Characteristics'!$C:$C,0)))</f>
        <v>Industry</v>
      </c>
      <c r="B789" s="340" t="str">
        <f>IF(ISBLANK(INDEX('Policy Characteristics'!B:B,MATCH($C789,'Policy Characteristics'!$C:$C,0))),"",INDEX('Policy Characteristics'!B:B,MATCH($C789,'Policy Characteristics'!$C:$C,0)))</f>
        <v>Industry Energy Efficiency Standards</v>
      </c>
      <c r="C789" s="344" t="str">
        <f t="shared" si="38"/>
        <v>Percentage Improvement in Eqpt Efficiency Standards above BAU</v>
      </c>
      <c r="D789" s="9" t="s">
        <v>3199</v>
      </c>
      <c r="E789" s="53" t="s">
        <v>2449</v>
      </c>
      <c r="F789" s="188" t="s">
        <v>3162</v>
      </c>
      <c r="G789" s="53" t="s">
        <v>2455</v>
      </c>
      <c r="H789" s="54">
        <v>1063</v>
      </c>
      <c r="I789" s="53" t="s">
        <v>46</v>
      </c>
      <c r="J789" s="342" t="str">
        <f>IF(ISBLANK(INDEX('Policy Characteristics'!D:D,MATCH($C789,'Policy Characteristics'!$C:$C,0))),"",INDEX('Policy Characteristics'!D:D,MATCH($C789,'Policy Characteristics'!$C:$C,0)))</f>
        <v>Industry Energy Efficiency Standards</v>
      </c>
      <c r="K789" s="340" t="str">
        <f>IF(ISBLANK(INDEX('Policy Characteristics'!E:E,MATCH($C789,'Policy Characteristics'!$C:$C,0))),"",INDEX('Policy Characteristics'!E:E,MATCH($C789,'Policy Characteristics'!$C:$C,0)))</f>
        <v>indst efficiency standards</v>
      </c>
      <c r="L789" s="362">
        <f>IF(ISBLANK(INDEX('Policy Characteristics'!F:F,MATCH($C789,'Policy Characteristics'!$C:$C,0))),"",INDEX('Policy Characteristics'!F:F,MATCH($C789,'Policy Characteristics'!$C:$C,0)))</f>
        <v>0</v>
      </c>
      <c r="M789" s="362">
        <f>IF(ISBLANK(INDEX('Policy Characteristics'!G:G,MATCH($C789,'Policy Characteristics'!$C:$C,0))),"",INDEX('Policy Characteristics'!G:G,MATCH($C789,'Policy Characteristics'!$C:$C,0)))</f>
        <v>0.25</v>
      </c>
      <c r="N789" s="362">
        <f>IF(ISBLANK(INDEX('Policy Characteristics'!H:H,MATCH($C789,'Policy Characteristics'!$C:$C,0))),"",INDEX('Policy Characteristics'!H:H,MATCH($C789,'Policy Characteristics'!$C:$C,0)))</f>
        <v>0.01</v>
      </c>
      <c r="O789" s="340" t="str">
        <f>IF(ISBLANK(INDEX('Policy Characteristics'!I:I,MATCH($C789,'Policy Characteristics'!$C:$C,0))),"",INDEX('Policy Characteristics'!I:I,MATCH($C789,'Policy Characteristics'!$C:$C,0)))</f>
        <v>% reduction in energy use</v>
      </c>
      <c r="P789" s="340"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40" t="str">
        <f>IF(ISBLANK(INDEX('Policy Characteristics'!K:K,MATCH($C789,'Policy Characteristics'!$C:$C,0))),"",INDEX('Policy Characteristics'!K:K,MATCH($C789,'Policy Characteristics'!$C:$C,0)))</f>
        <v>industry-ag-main.html#eff-stds</v>
      </c>
      <c r="R789" s="340" t="str">
        <f>IF(ISBLANK(INDEX('Policy Characteristics'!L:L,MATCH($C789,'Policy Characteristics'!$C:$C,0))),"",INDEX('Policy Characteristics'!L:L,MATCH($C789,'Policy Characteristics'!$C:$C,0)))</f>
        <v>industry-energy-efficiency-standards.html</v>
      </c>
    </row>
    <row r="790" spans="1:18" s="5" customFormat="1" ht="30" x14ac:dyDescent="0.25">
      <c r="A790" s="340" t="str">
        <f>IF(ISBLANK(INDEX('Policy Characteristics'!A:A,MATCH($C790,'Policy Characteristics'!$C:$C,0))),"",INDEX('Policy Characteristics'!A:A,MATCH($C790,'Policy Characteristics'!$C:$C,0)))</f>
        <v>Industry</v>
      </c>
      <c r="B790" s="340" t="str">
        <f>IF(ISBLANK(INDEX('Policy Characteristics'!B:B,MATCH($C790,'Policy Characteristics'!$C:$C,0))),"",INDEX('Policy Characteristics'!B:B,MATCH($C790,'Policy Characteristics'!$C:$C,0)))</f>
        <v>Industry Energy Efficiency Standards</v>
      </c>
      <c r="C790" s="344" t="str">
        <f t="shared" si="38"/>
        <v>Percentage Improvement in Eqpt Efficiency Standards above BAU</v>
      </c>
      <c r="D790" s="9" t="s">
        <v>3199</v>
      </c>
      <c r="E790" s="53" t="s">
        <v>2798</v>
      </c>
      <c r="F790" s="188" t="s">
        <v>3162</v>
      </c>
      <c r="G790" s="53" t="s">
        <v>2801</v>
      </c>
      <c r="H790" s="54">
        <v>1064</v>
      </c>
      <c r="I790" s="53" t="s">
        <v>46</v>
      </c>
      <c r="J790" s="342" t="str">
        <f>IF(ISBLANK(INDEX('Policy Characteristics'!D:D,MATCH($C790,'Policy Characteristics'!$C:$C,0))),"",INDEX('Policy Characteristics'!D:D,MATCH($C790,'Policy Characteristics'!$C:$C,0)))</f>
        <v>Industry Energy Efficiency Standards</v>
      </c>
      <c r="K790" s="340" t="str">
        <f>IF(ISBLANK(INDEX('Policy Characteristics'!E:E,MATCH($C790,'Policy Characteristics'!$C:$C,0))),"",INDEX('Policy Characteristics'!E:E,MATCH($C790,'Policy Characteristics'!$C:$C,0)))</f>
        <v>indst efficiency standards</v>
      </c>
      <c r="L790" s="362">
        <f>IF(ISBLANK(INDEX('Policy Characteristics'!F:F,MATCH($C790,'Policy Characteristics'!$C:$C,0))),"",INDEX('Policy Characteristics'!F:F,MATCH($C790,'Policy Characteristics'!$C:$C,0)))</f>
        <v>0</v>
      </c>
      <c r="M790" s="362">
        <f>IF(ISBLANK(INDEX('Policy Characteristics'!G:G,MATCH($C790,'Policy Characteristics'!$C:$C,0))),"",INDEX('Policy Characteristics'!G:G,MATCH($C790,'Policy Characteristics'!$C:$C,0)))</f>
        <v>0.25</v>
      </c>
      <c r="N790" s="362">
        <f>IF(ISBLANK(INDEX('Policy Characteristics'!H:H,MATCH($C790,'Policy Characteristics'!$C:$C,0))),"",INDEX('Policy Characteristics'!H:H,MATCH($C790,'Policy Characteristics'!$C:$C,0)))</f>
        <v>0.01</v>
      </c>
      <c r="O790" s="340" t="str">
        <f>IF(ISBLANK(INDEX('Policy Characteristics'!I:I,MATCH($C790,'Policy Characteristics'!$C:$C,0))),"",INDEX('Policy Characteristics'!I:I,MATCH($C790,'Policy Characteristics'!$C:$C,0)))</f>
        <v>% reduction in energy use</v>
      </c>
      <c r="P790" s="340"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40" t="str">
        <f>IF(ISBLANK(INDEX('Policy Characteristics'!K:K,MATCH($C790,'Policy Characteristics'!$C:$C,0))),"",INDEX('Policy Characteristics'!K:K,MATCH($C790,'Policy Characteristics'!$C:$C,0)))</f>
        <v>industry-ag-main.html#eff-stds</v>
      </c>
      <c r="R790" s="340" t="str">
        <f>IF(ISBLANK(INDEX('Policy Characteristics'!L:L,MATCH($C790,'Policy Characteristics'!$C:$C,0))),"",INDEX('Policy Characteristics'!L:L,MATCH($C790,'Policy Characteristics'!$C:$C,0)))</f>
        <v>industry-energy-efficiency-standards.html</v>
      </c>
    </row>
    <row r="791" spans="1:18" s="5" customFormat="1" ht="30" x14ac:dyDescent="0.25">
      <c r="A791" s="340" t="str">
        <f>IF(ISBLANK(INDEX('Policy Characteristics'!A:A,MATCH($C791,'Policy Characteristics'!$C:$C,0))),"",INDEX('Policy Characteristics'!A:A,MATCH($C791,'Policy Characteristics'!$C:$C,0)))</f>
        <v>Industry</v>
      </c>
      <c r="B791" s="340" t="str">
        <f>IF(ISBLANK(INDEX('Policy Characteristics'!B:B,MATCH($C791,'Policy Characteristics'!$C:$C,0))),"",INDEX('Policy Characteristics'!B:B,MATCH($C791,'Policy Characteristics'!$C:$C,0)))</f>
        <v>Industry Energy Efficiency Standards</v>
      </c>
      <c r="C791" s="344" t="str">
        <f t="shared" si="38"/>
        <v>Percentage Improvement in Eqpt Efficiency Standards above BAU</v>
      </c>
      <c r="D791" s="9" t="s">
        <v>3199</v>
      </c>
      <c r="E791" s="53" t="s">
        <v>2799</v>
      </c>
      <c r="F791" s="188" t="s">
        <v>3162</v>
      </c>
      <c r="G791" s="53" t="s">
        <v>2803</v>
      </c>
      <c r="H791" s="54">
        <v>1065</v>
      </c>
      <c r="I791" s="53" t="s">
        <v>46</v>
      </c>
      <c r="J791" s="342" t="str">
        <f>IF(ISBLANK(INDEX('Policy Characteristics'!D:D,MATCH($C791,'Policy Characteristics'!$C:$C,0))),"",INDEX('Policy Characteristics'!D:D,MATCH($C791,'Policy Characteristics'!$C:$C,0)))</f>
        <v>Industry Energy Efficiency Standards</v>
      </c>
      <c r="K791" s="340" t="str">
        <f>IF(ISBLANK(INDEX('Policy Characteristics'!E:E,MATCH($C791,'Policy Characteristics'!$C:$C,0))),"",INDEX('Policy Characteristics'!E:E,MATCH($C791,'Policy Characteristics'!$C:$C,0)))</f>
        <v>indst efficiency standards</v>
      </c>
      <c r="L791" s="362">
        <f>IF(ISBLANK(INDEX('Policy Characteristics'!F:F,MATCH($C791,'Policy Characteristics'!$C:$C,0))),"",INDEX('Policy Characteristics'!F:F,MATCH($C791,'Policy Characteristics'!$C:$C,0)))</f>
        <v>0</v>
      </c>
      <c r="M791" s="362">
        <f>IF(ISBLANK(INDEX('Policy Characteristics'!G:G,MATCH($C791,'Policy Characteristics'!$C:$C,0))),"",INDEX('Policy Characteristics'!G:G,MATCH($C791,'Policy Characteristics'!$C:$C,0)))</f>
        <v>0.25</v>
      </c>
      <c r="N791" s="362">
        <f>IF(ISBLANK(INDEX('Policy Characteristics'!H:H,MATCH($C791,'Policy Characteristics'!$C:$C,0))),"",INDEX('Policy Characteristics'!H:H,MATCH($C791,'Policy Characteristics'!$C:$C,0)))</f>
        <v>0.01</v>
      </c>
      <c r="O791" s="340" t="str">
        <f>IF(ISBLANK(INDEX('Policy Characteristics'!I:I,MATCH($C791,'Policy Characteristics'!$C:$C,0))),"",INDEX('Policy Characteristics'!I:I,MATCH($C791,'Policy Characteristics'!$C:$C,0)))</f>
        <v>% reduction in energy use</v>
      </c>
      <c r="P791" s="340"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40" t="str">
        <f>IF(ISBLANK(INDEX('Policy Characteristics'!K:K,MATCH($C791,'Policy Characteristics'!$C:$C,0))),"",INDEX('Policy Characteristics'!K:K,MATCH($C791,'Policy Characteristics'!$C:$C,0)))</f>
        <v>industry-ag-main.html#eff-stds</v>
      </c>
      <c r="R791" s="340" t="str">
        <f>IF(ISBLANK(INDEX('Policy Characteristics'!L:L,MATCH($C791,'Policy Characteristics'!$C:$C,0))),"",INDEX('Policy Characteristics'!L:L,MATCH($C791,'Policy Characteristics'!$C:$C,0)))</f>
        <v>industry-energy-efficiency-standards.html</v>
      </c>
    </row>
    <row r="792" spans="1:18" s="5" customFormat="1" ht="30" x14ac:dyDescent="0.25">
      <c r="A792" s="340" t="str">
        <f>IF(ISBLANK(INDEX('Policy Characteristics'!A:A,MATCH($C792,'Policy Characteristics'!$C:$C,0))),"",INDEX('Policy Characteristics'!A:A,MATCH($C792,'Policy Characteristics'!$C:$C,0)))</f>
        <v>Industry</v>
      </c>
      <c r="B792" s="340" t="str">
        <f>IF(ISBLANK(INDEX('Policy Characteristics'!B:B,MATCH($C792,'Policy Characteristics'!$C:$C,0))),"",INDEX('Policy Characteristics'!B:B,MATCH($C792,'Policy Characteristics'!$C:$C,0)))</f>
        <v>Industry Energy Efficiency Standards</v>
      </c>
      <c r="C792" s="344" t="str">
        <f t="shared" si="38"/>
        <v>Percentage Improvement in Eqpt Efficiency Standards above BAU</v>
      </c>
      <c r="D792" s="9" t="s">
        <v>3199</v>
      </c>
      <c r="E792" s="53" t="s">
        <v>2800</v>
      </c>
      <c r="F792" s="188" t="s">
        <v>3162</v>
      </c>
      <c r="G792" s="53" t="s">
        <v>2804</v>
      </c>
      <c r="H792" s="54">
        <v>1066</v>
      </c>
      <c r="I792" s="53" t="s">
        <v>45</v>
      </c>
      <c r="J792" s="342" t="str">
        <f>IF(ISBLANK(INDEX('Policy Characteristics'!D:D,MATCH($C792,'Policy Characteristics'!$C:$C,0))),"",INDEX('Policy Characteristics'!D:D,MATCH($C792,'Policy Characteristics'!$C:$C,0)))</f>
        <v>Industry Energy Efficiency Standards</v>
      </c>
      <c r="K792" s="340" t="str">
        <f>IF(ISBLANK(INDEX('Policy Characteristics'!E:E,MATCH($C792,'Policy Characteristics'!$C:$C,0))),"",INDEX('Policy Characteristics'!E:E,MATCH($C792,'Policy Characteristics'!$C:$C,0)))</f>
        <v>indst efficiency standards</v>
      </c>
      <c r="L792" s="362">
        <f>IF(ISBLANK(INDEX('Policy Characteristics'!F:F,MATCH($C792,'Policy Characteristics'!$C:$C,0))),"",INDEX('Policy Characteristics'!F:F,MATCH($C792,'Policy Characteristics'!$C:$C,0)))</f>
        <v>0</v>
      </c>
      <c r="M792" s="362">
        <f>IF(ISBLANK(INDEX('Policy Characteristics'!G:G,MATCH($C792,'Policy Characteristics'!$C:$C,0))),"",INDEX('Policy Characteristics'!G:G,MATCH($C792,'Policy Characteristics'!$C:$C,0)))</f>
        <v>0.25</v>
      </c>
      <c r="N792" s="362">
        <f>IF(ISBLANK(INDEX('Policy Characteristics'!H:H,MATCH($C792,'Policy Characteristics'!$C:$C,0))),"",INDEX('Policy Characteristics'!H:H,MATCH($C792,'Policy Characteristics'!$C:$C,0)))</f>
        <v>0.01</v>
      </c>
      <c r="O792" s="340" t="str">
        <f>IF(ISBLANK(INDEX('Policy Characteristics'!I:I,MATCH($C792,'Policy Characteristics'!$C:$C,0))),"",INDEX('Policy Characteristics'!I:I,MATCH($C792,'Policy Characteristics'!$C:$C,0)))</f>
        <v>% reduction in energy use</v>
      </c>
      <c r="P792" s="340"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40" t="str">
        <f>IF(ISBLANK(INDEX('Policy Characteristics'!K:K,MATCH($C792,'Policy Characteristics'!$C:$C,0))),"",INDEX('Policy Characteristics'!K:K,MATCH($C792,'Policy Characteristics'!$C:$C,0)))</f>
        <v>industry-ag-main.html#eff-stds</v>
      </c>
      <c r="R792" s="340" t="str">
        <f>IF(ISBLANK(INDEX('Policy Characteristics'!L:L,MATCH($C792,'Policy Characteristics'!$C:$C,0))),"",INDEX('Policy Characteristics'!L:L,MATCH($C792,'Policy Characteristics'!$C:$C,0)))</f>
        <v>industry-energy-efficiency-standards.html</v>
      </c>
    </row>
    <row r="793" spans="1:18" s="5" customFormat="1" ht="30" x14ac:dyDescent="0.25">
      <c r="A793" s="340" t="str">
        <f>IF(ISBLANK(INDEX('Policy Characteristics'!A:A,MATCH($C793,'Policy Characteristics'!$C:$C,0))),"",INDEX('Policy Characteristics'!A:A,MATCH($C793,'Policy Characteristics'!$C:$C,0)))</f>
        <v>Industry</v>
      </c>
      <c r="B793" s="340" t="str">
        <f>IF(ISBLANK(INDEX('Policy Characteristics'!B:B,MATCH($C793,'Policy Characteristics'!$C:$C,0))),"",INDEX('Policy Characteristics'!B:B,MATCH($C793,'Policy Characteristics'!$C:$C,0)))</f>
        <v>Industry Energy Efficiency Standards</v>
      </c>
      <c r="C793" s="344" t="str">
        <f t="shared" si="38"/>
        <v>Percentage Improvement in Eqpt Efficiency Standards above BAU</v>
      </c>
      <c r="D793" s="9" t="s">
        <v>3199</v>
      </c>
      <c r="E793" s="53" t="s">
        <v>2797</v>
      </c>
      <c r="F793" s="188" t="s">
        <v>3162</v>
      </c>
      <c r="G793" s="53" t="s">
        <v>2802</v>
      </c>
      <c r="H793" s="54">
        <v>1067</v>
      </c>
      <c r="I793" s="53" t="s">
        <v>46</v>
      </c>
      <c r="J793" s="342" t="str">
        <f>IF(ISBLANK(INDEX('Policy Characteristics'!D:D,MATCH($C793,'Policy Characteristics'!$C:$C,0))),"",INDEX('Policy Characteristics'!D:D,MATCH($C793,'Policy Characteristics'!$C:$C,0)))</f>
        <v>Industry Energy Efficiency Standards</v>
      </c>
      <c r="K793" s="340" t="str">
        <f>IF(ISBLANK(INDEX('Policy Characteristics'!E:E,MATCH($C793,'Policy Characteristics'!$C:$C,0))),"",INDEX('Policy Characteristics'!E:E,MATCH($C793,'Policy Characteristics'!$C:$C,0)))</f>
        <v>indst efficiency standards</v>
      </c>
      <c r="L793" s="362">
        <f>IF(ISBLANK(INDEX('Policy Characteristics'!F:F,MATCH($C793,'Policy Characteristics'!$C:$C,0))),"",INDEX('Policy Characteristics'!F:F,MATCH($C793,'Policy Characteristics'!$C:$C,0)))</f>
        <v>0</v>
      </c>
      <c r="M793" s="362">
        <f>IF(ISBLANK(INDEX('Policy Characteristics'!G:G,MATCH($C793,'Policy Characteristics'!$C:$C,0))),"",INDEX('Policy Characteristics'!G:G,MATCH($C793,'Policy Characteristics'!$C:$C,0)))</f>
        <v>0.25</v>
      </c>
      <c r="N793" s="362">
        <f>IF(ISBLANK(INDEX('Policy Characteristics'!H:H,MATCH($C793,'Policy Characteristics'!$C:$C,0))),"",INDEX('Policy Characteristics'!H:H,MATCH($C793,'Policy Characteristics'!$C:$C,0)))</f>
        <v>0.01</v>
      </c>
      <c r="O793" s="340" t="str">
        <f>IF(ISBLANK(INDEX('Policy Characteristics'!I:I,MATCH($C793,'Policy Characteristics'!$C:$C,0))),"",INDEX('Policy Characteristics'!I:I,MATCH($C793,'Policy Characteristics'!$C:$C,0)))</f>
        <v>% reduction in energy use</v>
      </c>
      <c r="P793" s="340"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40" t="str">
        <f>IF(ISBLANK(INDEX('Policy Characteristics'!K:K,MATCH($C793,'Policy Characteristics'!$C:$C,0))),"",INDEX('Policy Characteristics'!K:K,MATCH($C793,'Policy Characteristics'!$C:$C,0)))</f>
        <v>industry-ag-main.html#eff-stds</v>
      </c>
      <c r="R793" s="340" t="str">
        <f>IF(ISBLANK(INDEX('Policy Characteristics'!L:L,MATCH($C793,'Policy Characteristics'!$C:$C,0))),"",INDEX('Policy Characteristics'!L:L,MATCH($C793,'Policy Characteristics'!$C:$C,0)))</f>
        <v>industry-energy-efficiency-standards.html</v>
      </c>
    </row>
    <row r="794" spans="1:18" s="5" customFormat="1" ht="30" x14ac:dyDescent="0.25">
      <c r="A794" s="340" t="str">
        <f>IF(ISBLANK(INDEX('Policy Characteristics'!A:A,MATCH($C794,'Policy Characteristics'!$C:$C,0))),"",INDEX('Policy Characteristics'!A:A,MATCH($C794,'Policy Characteristics'!$C:$C,0)))</f>
        <v>Industry</v>
      </c>
      <c r="B794" s="340" t="str">
        <f>IF(ISBLANK(INDEX('Policy Characteristics'!B:B,MATCH($C794,'Policy Characteristics'!$C:$C,0))),"",INDEX('Policy Characteristics'!B:B,MATCH($C794,'Policy Characteristics'!$C:$C,0)))</f>
        <v>Industry Energy Efficiency Standards</v>
      </c>
      <c r="C794" s="344" t="str">
        <f t="shared" si="38"/>
        <v>Percentage Improvement in Eqpt Efficiency Standards above BAU</v>
      </c>
      <c r="D794" s="9" t="s">
        <v>3200</v>
      </c>
      <c r="E794" s="53" t="s">
        <v>2444</v>
      </c>
      <c r="F794" s="188" t="s">
        <v>3163</v>
      </c>
      <c r="G794" s="53" t="s">
        <v>2450</v>
      </c>
      <c r="H794" s="54">
        <v>1068</v>
      </c>
      <c r="I794" s="53" t="s">
        <v>45</v>
      </c>
      <c r="J794" s="342" t="str">
        <f>IF(ISBLANK(INDEX('Policy Characteristics'!D:D,MATCH($C794,'Policy Characteristics'!$C:$C,0))),"",INDEX('Policy Characteristics'!D:D,MATCH($C794,'Policy Characteristics'!$C:$C,0)))</f>
        <v>Industry Energy Efficiency Standards</v>
      </c>
      <c r="K794" s="340" t="str">
        <f>IF(ISBLANK(INDEX('Policy Characteristics'!E:E,MATCH($C794,'Policy Characteristics'!$C:$C,0))),"",INDEX('Policy Characteristics'!E:E,MATCH($C794,'Policy Characteristics'!$C:$C,0)))</f>
        <v>indst efficiency standards</v>
      </c>
      <c r="L794" s="362">
        <f>IF(ISBLANK(INDEX('Policy Characteristics'!F:F,MATCH($C794,'Policy Characteristics'!$C:$C,0))),"",INDEX('Policy Characteristics'!F:F,MATCH($C794,'Policy Characteristics'!$C:$C,0)))</f>
        <v>0</v>
      </c>
      <c r="M794" s="362">
        <f>IF(ISBLANK(INDEX('Policy Characteristics'!G:G,MATCH($C794,'Policy Characteristics'!$C:$C,0))),"",INDEX('Policy Characteristics'!G:G,MATCH($C794,'Policy Characteristics'!$C:$C,0)))</f>
        <v>0.25</v>
      </c>
      <c r="N794" s="362">
        <f>IF(ISBLANK(INDEX('Policy Characteristics'!H:H,MATCH($C794,'Policy Characteristics'!$C:$C,0))),"",INDEX('Policy Characteristics'!H:H,MATCH($C794,'Policy Characteristics'!$C:$C,0)))</f>
        <v>0.01</v>
      </c>
      <c r="O794" s="340" t="str">
        <f>IF(ISBLANK(INDEX('Policy Characteristics'!I:I,MATCH($C794,'Policy Characteristics'!$C:$C,0))),"",INDEX('Policy Characteristics'!I:I,MATCH($C794,'Policy Characteristics'!$C:$C,0)))</f>
        <v>% reduction in energy use</v>
      </c>
      <c r="P794" s="340"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40" t="str">
        <f>IF(ISBLANK(INDEX('Policy Characteristics'!K:K,MATCH($C794,'Policy Characteristics'!$C:$C,0))),"",INDEX('Policy Characteristics'!K:K,MATCH($C794,'Policy Characteristics'!$C:$C,0)))</f>
        <v>industry-ag-main.html#eff-stds</v>
      </c>
      <c r="R794" s="340" t="str">
        <f>IF(ISBLANK(INDEX('Policy Characteristics'!L:L,MATCH($C794,'Policy Characteristics'!$C:$C,0))),"",INDEX('Policy Characteristics'!L:L,MATCH($C794,'Policy Characteristics'!$C:$C,0)))</f>
        <v>industry-energy-efficiency-standards.html</v>
      </c>
    </row>
    <row r="795" spans="1:18" s="5" customFormat="1" ht="30" x14ac:dyDescent="0.25">
      <c r="A795" s="340" t="str">
        <f>IF(ISBLANK(INDEX('Policy Characteristics'!A:A,MATCH($C795,'Policy Characteristics'!$C:$C,0))),"",INDEX('Policy Characteristics'!A:A,MATCH($C795,'Policy Characteristics'!$C:$C,0)))</f>
        <v>Industry</v>
      </c>
      <c r="B795" s="340" t="str">
        <f>IF(ISBLANK(INDEX('Policy Characteristics'!B:B,MATCH($C795,'Policy Characteristics'!$C:$C,0))),"",INDEX('Policy Characteristics'!B:B,MATCH($C795,'Policy Characteristics'!$C:$C,0)))</f>
        <v>Industry Energy Efficiency Standards</v>
      </c>
      <c r="C795" s="344" t="str">
        <f t="shared" si="38"/>
        <v>Percentage Improvement in Eqpt Efficiency Standards above BAU</v>
      </c>
      <c r="D795" s="9" t="s">
        <v>3200</v>
      </c>
      <c r="E795" s="53" t="s">
        <v>2445</v>
      </c>
      <c r="F795" s="188" t="s">
        <v>3163</v>
      </c>
      <c r="G795" s="53" t="s">
        <v>2453</v>
      </c>
      <c r="H795" s="54">
        <v>1069</v>
      </c>
      <c r="I795" s="53" t="s">
        <v>46</v>
      </c>
      <c r="J795" s="342" t="str">
        <f>IF(ISBLANK(INDEX('Policy Characteristics'!D:D,MATCH($C795,'Policy Characteristics'!$C:$C,0))),"",INDEX('Policy Characteristics'!D:D,MATCH($C795,'Policy Characteristics'!$C:$C,0)))</f>
        <v>Industry Energy Efficiency Standards</v>
      </c>
      <c r="K795" s="340" t="str">
        <f>IF(ISBLANK(INDEX('Policy Characteristics'!E:E,MATCH($C795,'Policy Characteristics'!$C:$C,0))),"",INDEX('Policy Characteristics'!E:E,MATCH($C795,'Policy Characteristics'!$C:$C,0)))</f>
        <v>indst efficiency standards</v>
      </c>
      <c r="L795" s="362">
        <f>IF(ISBLANK(INDEX('Policy Characteristics'!F:F,MATCH($C795,'Policy Characteristics'!$C:$C,0))),"",INDEX('Policy Characteristics'!F:F,MATCH($C795,'Policy Characteristics'!$C:$C,0)))</f>
        <v>0</v>
      </c>
      <c r="M795" s="362">
        <f>IF(ISBLANK(INDEX('Policy Characteristics'!G:G,MATCH($C795,'Policy Characteristics'!$C:$C,0))),"",INDEX('Policy Characteristics'!G:G,MATCH($C795,'Policy Characteristics'!$C:$C,0)))</f>
        <v>0.25</v>
      </c>
      <c r="N795" s="362">
        <f>IF(ISBLANK(INDEX('Policy Characteristics'!H:H,MATCH($C795,'Policy Characteristics'!$C:$C,0))),"",INDEX('Policy Characteristics'!H:H,MATCH($C795,'Policy Characteristics'!$C:$C,0)))</f>
        <v>0.01</v>
      </c>
      <c r="O795" s="340" t="str">
        <f>IF(ISBLANK(INDEX('Policy Characteristics'!I:I,MATCH($C795,'Policy Characteristics'!$C:$C,0))),"",INDEX('Policy Characteristics'!I:I,MATCH($C795,'Policy Characteristics'!$C:$C,0)))</f>
        <v>% reduction in energy use</v>
      </c>
      <c r="P795" s="340"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40" t="str">
        <f>IF(ISBLANK(INDEX('Policy Characteristics'!K:K,MATCH($C795,'Policy Characteristics'!$C:$C,0))),"",INDEX('Policy Characteristics'!K:K,MATCH($C795,'Policy Characteristics'!$C:$C,0)))</f>
        <v>industry-ag-main.html#eff-stds</v>
      </c>
      <c r="R795" s="340" t="str">
        <f>IF(ISBLANK(INDEX('Policy Characteristics'!L:L,MATCH($C795,'Policy Characteristics'!$C:$C,0))),"",INDEX('Policy Characteristics'!L:L,MATCH($C795,'Policy Characteristics'!$C:$C,0)))</f>
        <v>industry-energy-efficiency-standards.html</v>
      </c>
    </row>
    <row r="796" spans="1:18" s="5" customFormat="1" ht="30" x14ac:dyDescent="0.25">
      <c r="A796" s="340" t="str">
        <f>IF(ISBLANK(INDEX('Policy Characteristics'!A:A,MATCH($C796,'Policy Characteristics'!$C:$C,0))),"",INDEX('Policy Characteristics'!A:A,MATCH($C796,'Policy Characteristics'!$C:$C,0)))</f>
        <v>Industry</v>
      </c>
      <c r="B796" s="340" t="str">
        <f>IF(ISBLANK(INDEX('Policy Characteristics'!B:B,MATCH($C796,'Policy Characteristics'!$C:$C,0))),"",INDEX('Policy Characteristics'!B:B,MATCH($C796,'Policy Characteristics'!$C:$C,0)))</f>
        <v>Industry Energy Efficiency Standards</v>
      </c>
      <c r="C796" s="344" t="str">
        <f t="shared" si="38"/>
        <v>Percentage Improvement in Eqpt Efficiency Standards above BAU</v>
      </c>
      <c r="D796" s="9" t="s">
        <v>3200</v>
      </c>
      <c r="E796" s="53" t="s">
        <v>2446</v>
      </c>
      <c r="F796" s="188" t="s">
        <v>3163</v>
      </c>
      <c r="G796" s="53" t="s">
        <v>2454</v>
      </c>
      <c r="H796" s="54">
        <v>1070</v>
      </c>
      <c r="I796" s="53" t="s">
        <v>45</v>
      </c>
      <c r="J796" s="342" t="str">
        <f>IF(ISBLANK(INDEX('Policy Characteristics'!D:D,MATCH($C796,'Policy Characteristics'!$C:$C,0))),"",INDEX('Policy Characteristics'!D:D,MATCH($C796,'Policy Characteristics'!$C:$C,0)))</f>
        <v>Industry Energy Efficiency Standards</v>
      </c>
      <c r="K796" s="340" t="str">
        <f>IF(ISBLANK(INDEX('Policy Characteristics'!E:E,MATCH($C796,'Policy Characteristics'!$C:$C,0))),"",INDEX('Policy Characteristics'!E:E,MATCH($C796,'Policy Characteristics'!$C:$C,0)))</f>
        <v>indst efficiency standards</v>
      </c>
      <c r="L796" s="362">
        <f>IF(ISBLANK(INDEX('Policy Characteristics'!F:F,MATCH($C796,'Policy Characteristics'!$C:$C,0))),"",INDEX('Policy Characteristics'!F:F,MATCH($C796,'Policy Characteristics'!$C:$C,0)))</f>
        <v>0</v>
      </c>
      <c r="M796" s="362">
        <f>IF(ISBLANK(INDEX('Policy Characteristics'!G:G,MATCH($C796,'Policy Characteristics'!$C:$C,0))),"",INDEX('Policy Characteristics'!G:G,MATCH($C796,'Policy Characteristics'!$C:$C,0)))</f>
        <v>0.25</v>
      </c>
      <c r="N796" s="362">
        <f>IF(ISBLANK(INDEX('Policy Characteristics'!H:H,MATCH($C796,'Policy Characteristics'!$C:$C,0))),"",INDEX('Policy Characteristics'!H:H,MATCH($C796,'Policy Characteristics'!$C:$C,0)))</f>
        <v>0.01</v>
      </c>
      <c r="O796" s="340" t="str">
        <f>IF(ISBLANK(INDEX('Policy Characteristics'!I:I,MATCH($C796,'Policy Characteristics'!$C:$C,0))),"",INDEX('Policy Characteristics'!I:I,MATCH($C796,'Policy Characteristics'!$C:$C,0)))</f>
        <v>% reduction in energy use</v>
      </c>
      <c r="P796" s="340"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40" t="str">
        <f>IF(ISBLANK(INDEX('Policy Characteristics'!K:K,MATCH($C796,'Policy Characteristics'!$C:$C,0))),"",INDEX('Policy Characteristics'!K:K,MATCH($C796,'Policy Characteristics'!$C:$C,0)))</f>
        <v>industry-ag-main.html#eff-stds</v>
      </c>
      <c r="R796" s="340" t="str">
        <f>IF(ISBLANK(INDEX('Policy Characteristics'!L:L,MATCH($C796,'Policy Characteristics'!$C:$C,0))),"",INDEX('Policy Characteristics'!L:L,MATCH($C796,'Policy Characteristics'!$C:$C,0)))</f>
        <v>industry-energy-efficiency-standards.html</v>
      </c>
    </row>
    <row r="797" spans="1:18" s="5" customFormat="1" ht="30" x14ac:dyDescent="0.25">
      <c r="A797" s="340" t="str">
        <f>IF(ISBLANK(INDEX('Policy Characteristics'!A:A,MATCH($C797,'Policy Characteristics'!$C:$C,0))),"",INDEX('Policy Characteristics'!A:A,MATCH($C797,'Policy Characteristics'!$C:$C,0)))</f>
        <v>Industry</v>
      </c>
      <c r="B797" s="340" t="str">
        <f>IF(ISBLANK(INDEX('Policy Characteristics'!B:B,MATCH($C797,'Policy Characteristics'!$C:$C,0))),"",INDEX('Policy Characteristics'!B:B,MATCH($C797,'Policy Characteristics'!$C:$C,0)))</f>
        <v>Industry Energy Efficiency Standards</v>
      </c>
      <c r="C797" s="344" t="str">
        <f t="shared" si="38"/>
        <v>Percentage Improvement in Eqpt Efficiency Standards above BAU</v>
      </c>
      <c r="D797" s="9" t="s">
        <v>3200</v>
      </c>
      <c r="E797" s="53" t="s">
        <v>2447</v>
      </c>
      <c r="F797" s="188" t="s">
        <v>3163</v>
      </c>
      <c r="G797" s="53" t="s">
        <v>2451</v>
      </c>
      <c r="H797" s="54">
        <v>1071</v>
      </c>
      <c r="I797" s="53" t="s">
        <v>46</v>
      </c>
      <c r="J797" s="342" t="str">
        <f>IF(ISBLANK(INDEX('Policy Characteristics'!D:D,MATCH($C797,'Policy Characteristics'!$C:$C,0))),"",INDEX('Policy Characteristics'!D:D,MATCH($C797,'Policy Characteristics'!$C:$C,0)))</f>
        <v>Industry Energy Efficiency Standards</v>
      </c>
      <c r="K797" s="340" t="str">
        <f>IF(ISBLANK(INDEX('Policy Characteristics'!E:E,MATCH($C797,'Policy Characteristics'!$C:$C,0))),"",INDEX('Policy Characteristics'!E:E,MATCH($C797,'Policy Characteristics'!$C:$C,0)))</f>
        <v>indst efficiency standards</v>
      </c>
      <c r="L797" s="362">
        <f>IF(ISBLANK(INDEX('Policy Characteristics'!F:F,MATCH($C797,'Policy Characteristics'!$C:$C,0))),"",INDEX('Policy Characteristics'!F:F,MATCH($C797,'Policy Characteristics'!$C:$C,0)))</f>
        <v>0</v>
      </c>
      <c r="M797" s="362">
        <f>IF(ISBLANK(INDEX('Policy Characteristics'!G:G,MATCH($C797,'Policy Characteristics'!$C:$C,0))),"",INDEX('Policy Characteristics'!G:G,MATCH($C797,'Policy Characteristics'!$C:$C,0)))</f>
        <v>0.25</v>
      </c>
      <c r="N797" s="362">
        <f>IF(ISBLANK(INDEX('Policy Characteristics'!H:H,MATCH($C797,'Policy Characteristics'!$C:$C,0))),"",INDEX('Policy Characteristics'!H:H,MATCH($C797,'Policy Characteristics'!$C:$C,0)))</f>
        <v>0.01</v>
      </c>
      <c r="O797" s="340" t="str">
        <f>IF(ISBLANK(INDEX('Policy Characteristics'!I:I,MATCH($C797,'Policy Characteristics'!$C:$C,0))),"",INDEX('Policy Characteristics'!I:I,MATCH($C797,'Policy Characteristics'!$C:$C,0)))</f>
        <v>% reduction in energy use</v>
      </c>
      <c r="P797" s="340"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40" t="str">
        <f>IF(ISBLANK(INDEX('Policy Characteristics'!K:K,MATCH($C797,'Policy Characteristics'!$C:$C,0))),"",INDEX('Policy Characteristics'!K:K,MATCH($C797,'Policy Characteristics'!$C:$C,0)))</f>
        <v>industry-ag-main.html#eff-stds</v>
      </c>
      <c r="R797" s="340" t="str">
        <f>IF(ISBLANK(INDEX('Policy Characteristics'!L:L,MATCH($C797,'Policy Characteristics'!$C:$C,0))),"",INDEX('Policy Characteristics'!L:L,MATCH($C797,'Policy Characteristics'!$C:$C,0)))</f>
        <v>industry-energy-efficiency-standards.html</v>
      </c>
    </row>
    <row r="798" spans="1:18" s="5" customFormat="1" ht="30" x14ac:dyDescent="0.25">
      <c r="A798" s="340" t="str">
        <f>IF(ISBLANK(INDEX('Policy Characteristics'!A:A,MATCH($C798,'Policy Characteristics'!$C:$C,0))),"",INDEX('Policy Characteristics'!A:A,MATCH($C798,'Policy Characteristics'!$C:$C,0)))</f>
        <v>Industry</v>
      </c>
      <c r="B798" s="340" t="str">
        <f>IF(ISBLANK(INDEX('Policy Characteristics'!B:B,MATCH($C798,'Policy Characteristics'!$C:$C,0))),"",INDEX('Policy Characteristics'!B:B,MATCH($C798,'Policy Characteristics'!$C:$C,0)))</f>
        <v>Industry Energy Efficiency Standards</v>
      </c>
      <c r="C798" s="344" t="str">
        <f t="shared" si="38"/>
        <v>Percentage Improvement in Eqpt Efficiency Standards above BAU</v>
      </c>
      <c r="D798" s="9" t="s">
        <v>3200</v>
      </c>
      <c r="E798" s="53" t="s">
        <v>2448</v>
      </c>
      <c r="F798" s="188" t="s">
        <v>3163</v>
      </c>
      <c r="G798" s="53" t="s">
        <v>2452</v>
      </c>
      <c r="H798" s="54">
        <v>1072</v>
      </c>
      <c r="I798" s="53" t="s">
        <v>45</v>
      </c>
      <c r="J798" s="342" t="str">
        <f>IF(ISBLANK(INDEX('Policy Characteristics'!D:D,MATCH($C798,'Policy Characteristics'!$C:$C,0))),"",INDEX('Policy Characteristics'!D:D,MATCH($C798,'Policy Characteristics'!$C:$C,0)))</f>
        <v>Industry Energy Efficiency Standards</v>
      </c>
      <c r="K798" s="340" t="str">
        <f>IF(ISBLANK(INDEX('Policy Characteristics'!E:E,MATCH($C798,'Policy Characteristics'!$C:$C,0))),"",INDEX('Policy Characteristics'!E:E,MATCH($C798,'Policy Characteristics'!$C:$C,0)))</f>
        <v>indst efficiency standards</v>
      </c>
      <c r="L798" s="362">
        <f>IF(ISBLANK(INDEX('Policy Characteristics'!F:F,MATCH($C798,'Policy Characteristics'!$C:$C,0))),"",INDEX('Policy Characteristics'!F:F,MATCH($C798,'Policy Characteristics'!$C:$C,0)))</f>
        <v>0</v>
      </c>
      <c r="M798" s="362">
        <f>IF(ISBLANK(INDEX('Policy Characteristics'!G:G,MATCH($C798,'Policy Characteristics'!$C:$C,0))),"",INDEX('Policy Characteristics'!G:G,MATCH($C798,'Policy Characteristics'!$C:$C,0)))</f>
        <v>0.25</v>
      </c>
      <c r="N798" s="362">
        <f>IF(ISBLANK(INDEX('Policy Characteristics'!H:H,MATCH($C798,'Policy Characteristics'!$C:$C,0))),"",INDEX('Policy Characteristics'!H:H,MATCH($C798,'Policy Characteristics'!$C:$C,0)))</f>
        <v>0.01</v>
      </c>
      <c r="O798" s="340" t="str">
        <f>IF(ISBLANK(INDEX('Policy Characteristics'!I:I,MATCH($C798,'Policy Characteristics'!$C:$C,0))),"",INDEX('Policy Characteristics'!I:I,MATCH($C798,'Policy Characteristics'!$C:$C,0)))</f>
        <v>% reduction in energy use</v>
      </c>
      <c r="P798" s="340"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40" t="str">
        <f>IF(ISBLANK(INDEX('Policy Characteristics'!K:K,MATCH($C798,'Policy Characteristics'!$C:$C,0))),"",INDEX('Policy Characteristics'!K:K,MATCH($C798,'Policy Characteristics'!$C:$C,0)))</f>
        <v>industry-ag-main.html#eff-stds</v>
      </c>
      <c r="R798" s="340" t="str">
        <f>IF(ISBLANK(INDEX('Policy Characteristics'!L:L,MATCH($C798,'Policy Characteristics'!$C:$C,0))),"",INDEX('Policy Characteristics'!L:L,MATCH($C798,'Policy Characteristics'!$C:$C,0)))</f>
        <v>industry-energy-efficiency-standards.html</v>
      </c>
    </row>
    <row r="799" spans="1:18" s="5" customFormat="1" ht="30" x14ac:dyDescent="0.25">
      <c r="A799" s="340" t="str">
        <f>IF(ISBLANK(INDEX('Policy Characteristics'!A:A,MATCH($C799,'Policy Characteristics'!$C:$C,0))),"",INDEX('Policy Characteristics'!A:A,MATCH($C799,'Policy Characteristics'!$C:$C,0)))</f>
        <v>Industry</v>
      </c>
      <c r="B799" s="340" t="str">
        <f>IF(ISBLANK(INDEX('Policy Characteristics'!B:B,MATCH($C799,'Policy Characteristics'!$C:$C,0))),"",INDEX('Policy Characteristics'!B:B,MATCH($C799,'Policy Characteristics'!$C:$C,0)))</f>
        <v>Industry Energy Efficiency Standards</v>
      </c>
      <c r="C799" s="344" t="str">
        <f t="shared" si="38"/>
        <v>Percentage Improvement in Eqpt Efficiency Standards above BAU</v>
      </c>
      <c r="D799" s="9" t="s">
        <v>3200</v>
      </c>
      <c r="E799" s="53" t="s">
        <v>2449</v>
      </c>
      <c r="F799" s="188" t="s">
        <v>3163</v>
      </c>
      <c r="G799" s="53" t="s">
        <v>2455</v>
      </c>
      <c r="H799" s="54">
        <v>1073</v>
      </c>
      <c r="I799" s="53" t="s">
        <v>46</v>
      </c>
      <c r="J799" s="342" t="str">
        <f>IF(ISBLANK(INDEX('Policy Characteristics'!D:D,MATCH($C799,'Policy Characteristics'!$C:$C,0))),"",INDEX('Policy Characteristics'!D:D,MATCH($C799,'Policy Characteristics'!$C:$C,0)))</f>
        <v>Industry Energy Efficiency Standards</v>
      </c>
      <c r="K799" s="340" t="str">
        <f>IF(ISBLANK(INDEX('Policy Characteristics'!E:E,MATCH($C799,'Policy Characteristics'!$C:$C,0))),"",INDEX('Policy Characteristics'!E:E,MATCH($C799,'Policy Characteristics'!$C:$C,0)))</f>
        <v>indst efficiency standards</v>
      </c>
      <c r="L799" s="362">
        <f>IF(ISBLANK(INDEX('Policy Characteristics'!F:F,MATCH($C799,'Policy Characteristics'!$C:$C,0))),"",INDEX('Policy Characteristics'!F:F,MATCH($C799,'Policy Characteristics'!$C:$C,0)))</f>
        <v>0</v>
      </c>
      <c r="M799" s="362">
        <f>IF(ISBLANK(INDEX('Policy Characteristics'!G:G,MATCH($C799,'Policy Characteristics'!$C:$C,0))),"",INDEX('Policy Characteristics'!G:G,MATCH($C799,'Policy Characteristics'!$C:$C,0)))</f>
        <v>0.25</v>
      </c>
      <c r="N799" s="362">
        <f>IF(ISBLANK(INDEX('Policy Characteristics'!H:H,MATCH($C799,'Policy Characteristics'!$C:$C,0))),"",INDEX('Policy Characteristics'!H:H,MATCH($C799,'Policy Characteristics'!$C:$C,0)))</f>
        <v>0.01</v>
      </c>
      <c r="O799" s="340" t="str">
        <f>IF(ISBLANK(INDEX('Policy Characteristics'!I:I,MATCH($C799,'Policy Characteristics'!$C:$C,0))),"",INDEX('Policy Characteristics'!I:I,MATCH($C799,'Policy Characteristics'!$C:$C,0)))</f>
        <v>% reduction in energy use</v>
      </c>
      <c r="P799" s="340"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40" t="str">
        <f>IF(ISBLANK(INDEX('Policy Characteristics'!K:K,MATCH($C799,'Policy Characteristics'!$C:$C,0))),"",INDEX('Policy Characteristics'!K:K,MATCH($C799,'Policy Characteristics'!$C:$C,0)))</f>
        <v>industry-ag-main.html#eff-stds</v>
      </c>
      <c r="R799" s="340" t="str">
        <f>IF(ISBLANK(INDEX('Policy Characteristics'!L:L,MATCH($C799,'Policy Characteristics'!$C:$C,0))),"",INDEX('Policy Characteristics'!L:L,MATCH($C799,'Policy Characteristics'!$C:$C,0)))</f>
        <v>industry-energy-efficiency-standards.html</v>
      </c>
    </row>
    <row r="800" spans="1:18" s="5" customFormat="1" ht="30" x14ac:dyDescent="0.25">
      <c r="A800" s="340" t="str">
        <f>IF(ISBLANK(INDEX('Policy Characteristics'!A:A,MATCH($C800,'Policy Characteristics'!$C:$C,0))),"",INDEX('Policy Characteristics'!A:A,MATCH($C800,'Policy Characteristics'!$C:$C,0)))</f>
        <v>Industry</v>
      </c>
      <c r="B800" s="340" t="str">
        <f>IF(ISBLANK(INDEX('Policy Characteristics'!B:B,MATCH($C800,'Policy Characteristics'!$C:$C,0))),"",INDEX('Policy Characteristics'!B:B,MATCH($C800,'Policy Characteristics'!$C:$C,0)))</f>
        <v>Industry Energy Efficiency Standards</v>
      </c>
      <c r="C800" s="344" t="str">
        <f t="shared" si="38"/>
        <v>Percentage Improvement in Eqpt Efficiency Standards above BAU</v>
      </c>
      <c r="D800" s="9" t="s">
        <v>3200</v>
      </c>
      <c r="E800" s="53" t="s">
        <v>2798</v>
      </c>
      <c r="F800" s="188" t="s">
        <v>3163</v>
      </c>
      <c r="G800" s="53" t="s">
        <v>2801</v>
      </c>
      <c r="H800" s="54">
        <v>1074</v>
      </c>
      <c r="I800" s="53" t="s">
        <v>46</v>
      </c>
      <c r="J800" s="342" t="str">
        <f>IF(ISBLANK(INDEX('Policy Characteristics'!D:D,MATCH($C800,'Policy Characteristics'!$C:$C,0))),"",INDEX('Policy Characteristics'!D:D,MATCH($C800,'Policy Characteristics'!$C:$C,0)))</f>
        <v>Industry Energy Efficiency Standards</v>
      </c>
      <c r="K800" s="340" t="str">
        <f>IF(ISBLANK(INDEX('Policy Characteristics'!E:E,MATCH($C800,'Policy Characteristics'!$C:$C,0))),"",INDEX('Policy Characteristics'!E:E,MATCH($C800,'Policy Characteristics'!$C:$C,0)))</f>
        <v>indst efficiency standards</v>
      </c>
      <c r="L800" s="362">
        <f>IF(ISBLANK(INDEX('Policy Characteristics'!F:F,MATCH($C800,'Policy Characteristics'!$C:$C,0))),"",INDEX('Policy Characteristics'!F:F,MATCH($C800,'Policy Characteristics'!$C:$C,0)))</f>
        <v>0</v>
      </c>
      <c r="M800" s="362">
        <f>IF(ISBLANK(INDEX('Policy Characteristics'!G:G,MATCH($C800,'Policy Characteristics'!$C:$C,0))),"",INDEX('Policy Characteristics'!G:G,MATCH($C800,'Policy Characteristics'!$C:$C,0)))</f>
        <v>0.25</v>
      </c>
      <c r="N800" s="362">
        <f>IF(ISBLANK(INDEX('Policy Characteristics'!H:H,MATCH($C800,'Policy Characteristics'!$C:$C,0))),"",INDEX('Policy Characteristics'!H:H,MATCH($C800,'Policy Characteristics'!$C:$C,0)))</f>
        <v>0.01</v>
      </c>
      <c r="O800" s="340" t="str">
        <f>IF(ISBLANK(INDEX('Policy Characteristics'!I:I,MATCH($C800,'Policy Characteristics'!$C:$C,0))),"",INDEX('Policy Characteristics'!I:I,MATCH($C800,'Policy Characteristics'!$C:$C,0)))</f>
        <v>% reduction in energy use</v>
      </c>
      <c r="P800" s="340"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40" t="str">
        <f>IF(ISBLANK(INDEX('Policy Characteristics'!K:K,MATCH($C800,'Policy Characteristics'!$C:$C,0))),"",INDEX('Policy Characteristics'!K:K,MATCH($C800,'Policy Characteristics'!$C:$C,0)))</f>
        <v>industry-ag-main.html#eff-stds</v>
      </c>
      <c r="R800" s="340" t="str">
        <f>IF(ISBLANK(INDEX('Policy Characteristics'!L:L,MATCH($C800,'Policy Characteristics'!$C:$C,0))),"",INDEX('Policy Characteristics'!L:L,MATCH($C800,'Policy Characteristics'!$C:$C,0)))</f>
        <v>industry-energy-efficiency-standards.html</v>
      </c>
    </row>
    <row r="801" spans="1:18" s="5" customFormat="1" ht="30" x14ac:dyDescent="0.25">
      <c r="A801" s="340" t="str">
        <f>IF(ISBLANK(INDEX('Policy Characteristics'!A:A,MATCH($C801,'Policy Characteristics'!$C:$C,0))),"",INDEX('Policy Characteristics'!A:A,MATCH($C801,'Policy Characteristics'!$C:$C,0)))</f>
        <v>Industry</v>
      </c>
      <c r="B801" s="340" t="str">
        <f>IF(ISBLANK(INDEX('Policy Characteristics'!B:B,MATCH($C801,'Policy Characteristics'!$C:$C,0))),"",INDEX('Policy Characteristics'!B:B,MATCH($C801,'Policy Characteristics'!$C:$C,0)))</f>
        <v>Industry Energy Efficiency Standards</v>
      </c>
      <c r="C801" s="344" t="str">
        <f t="shared" si="38"/>
        <v>Percentage Improvement in Eqpt Efficiency Standards above BAU</v>
      </c>
      <c r="D801" s="9" t="s">
        <v>3200</v>
      </c>
      <c r="E801" s="53" t="s">
        <v>2799</v>
      </c>
      <c r="F801" s="188" t="s">
        <v>3163</v>
      </c>
      <c r="G801" s="53" t="s">
        <v>2803</v>
      </c>
      <c r="H801" s="54">
        <v>1075</v>
      </c>
      <c r="I801" s="53" t="s">
        <v>46</v>
      </c>
      <c r="J801" s="342" t="str">
        <f>IF(ISBLANK(INDEX('Policy Characteristics'!D:D,MATCH($C801,'Policy Characteristics'!$C:$C,0))),"",INDEX('Policy Characteristics'!D:D,MATCH($C801,'Policy Characteristics'!$C:$C,0)))</f>
        <v>Industry Energy Efficiency Standards</v>
      </c>
      <c r="K801" s="340" t="str">
        <f>IF(ISBLANK(INDEX('Policy Characteristics'!E:E,MATCH($C801,'Policy Characteristics'!$C:$C,0))),"",INDEX('Policy Characteristics'!E:E,MATCH($C801,'Policy Characteristics'!$C:$C,0)))</f>
        <v>indst efficiency standards</v>
      </c>
      <c r="L801" s="362">
        <f>IF(ISBLANK(INDEX('Policy Characteristics'!F:F,MATCH($C801,'Policy Characteristics'!$C:$C,0))),"",INDEX('Policy Characteristics'!F:F,MATCH($C801,'Policy Characteristics'!$C:$C,0)))</f>
        <v>0</v>
      </c>
      <c r="M801" s="362">
        <f>IF(ISBLANK(INDEX('Policy Characteristics'!G:G,MATCH($C801,'Policy Characteristics'!$C:$C,0))),"",INDEX('Policy Characteristics'!G:G,MATCH($C801,'Policy Characteristics'!$C:$C,0)))</f>
        <v>0.25</v>
      </c>
      <c r="N801" s="362">
        <f>IF(ISBLANK(INDEX('Policy Characteristics'!H:H,MATCH($C801,'Policy Characteristics'!$C:$C,0))),"",INDEX('Policy Characteristics'!H:H,MATCH($C801,'Policy Characteristics'!$C:$C,0)))</f>
        <v>0.01</v>
      </c>
      <c r="O801" s="340" t="str">
        <f>IF(ISBLANK(INDEX('Policy Characteristics'!I:I,MATCH($C801,'Policy Characteristics'!$C:$C,0))),"",INDEX('Policy Characteristics'!I:I,MATCH($C801,'Policy Characteristics'!$C:$C,0)))</f>
        <v>% reduction in energy use</v>
      </c>
      <c r="P801" s="340"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40" t="str">
        <f>IF(ISBLANK(INDEX('Policy Characteristics'!K:K,MATCH($C801,'Policy Characteristics'!$C:$C,0))),"",INDEX('Policy Characteristics'!K:K,MATCH($C801,'Policy Characteristics'!$C:$C,0)))</f>
        <v>industry-ag-main.html#eff-stds</v>
      </c>
      <c r="R801" s="340" t="str">
        <f>IF(ISBLANK(INDEX('Policy Characteristics'!L:L,MATCH($C801,'Policy Characteristics'!$C:$C,0))),"",INDEX('Policy Characteristics'!L:L,MATCH($C801,'Policy Characteristics'!$C:$C,0)))</f>
        <v>industry-energy-efficiency-standards.html</v>
      </c>
    </row>
    <row r="802" spans="1:18" s="5" customFormat="1" ht="30" x14ac:dyDescent="0.25">
      <c r="A802" s="340" t="str">
        <f>IF(ISBLANK(INDEX('Policy Characteristics'!A:A,MATCH($C802,'Policy Characteristics'!$C:$C,0))),"",INDEX('Policy Characteristics'!A:A,MATCH($C802,'Policy Characteristics'!$C:$C,0)))</f>
        <v>Industry</v>
      </c>
      <c r="B802" s="340" t="str">
        <f>IF(ISBLANK(INDEX('Policy Characteristics'!B:B,MATCH($C802,'Policy Characteristics'!$C:$C,0))),"",INDEX('Policy Characteristics'!B:B,MATCH($C802,'Policy Characteristics'!$C:$C,0)))</f>
        <v>Industry Energy Efficiency Standards</v>
      </c>
      <c r="C802" s="344" t="str">
        <f t="shared" si="38"/>
        <v>Percentage Improvement in Eqpt Efficiency Standards above BAU</v>
      </c>
      <c r="D802" s="9" t="s">
        <v>3200</v>
      </c>
      <c r="E802" s="53" t="s">
        <v>2800</v>
      </c>
      <c r="F802" s="188" t="s">
        <v>3163</v>
      </c>
      <c r="G802" s="53" t="s">
        <v>2804</v>
      </c>
      <c r="H802" s="54">
        <v>1076</v>
      </c>
      <c r="I802" s="53" t="s">
        <v>45</v>
      </c>
      <c r="J802" s="342" t="str">
        <f>IF(ISBLANK(INDEX('Policy Characteristics'!D:D,MATCH($C802,'Policy Characteristics'!$C:$C,0))),"",INDEX('Policy Characteristics'!D:D,MATCH($C802,'Policy Characteristics'!$C:$C,0)))</f>
        <v>Industry Energy Efficiency Standards</v>
      </c>
      <c r="K802" s="340" t="str">
        <f>IF(ISBLANK(INDEX('Policy Characteristics'!E:E,MATCH($C802,'Policy Characteristics'!$C:$C,0))),"",INDEX('Policy Characteristics'!E:E,MATCH($C802,'Policy Characteristics'!$C:$C,0)))</f>
        <v>indst efficiency standards</v>
      </c>
      <c r="L802" s="362">
        <f>IF(ISBLANK(INDEX('Policy Characteristics'!F:F,MATCH($C802,'Policy Characteristics'!$C:$C,0))),"",INDEX('Policy Characteristics'!F:F,MATCH($C802,'Policy Characteristics'!$C:$C,0)))</f>
        <v>0</v>
      </c>
      <c r="M802" s="362">
        <f>IF(ISBLANK(INDEX('Policy Characteristics'!G:G,MATCH($C802,'Policy Characteristics'!$C:$C,0))),"",INDEX('Policy Characteristics'!G:G,MATCH($C802,'Policy Characteristics'!$C:$C,0)))</f>
        <v>0.25</v>
      </c>
      <c r="N802" s="362">
        <f>IF(ISBLANK(INDEX('Policy Characteristics'!H:H,MATCH($C802,'Policy Characteristics'!$C:$C,0))),"",INDEX('Policy Characteristics'!H:H,MATCH($C802,'Policy Characteristics'!$C:$C,0)))</f>
        <v>0.01</v>
      </c>
      <c r="O802" s="340" t="str">
        <f>IF(ISBLANK(INDEX('Policy Characteristics'!I:I,MATCH($C802,'Policy Characteristics'!$C:$C,0))),"",INDEX('Policy Characteristics'!I:I,MATCH($C802,'Policy Characteristics'!$C:$C,0)))</f>
        <v>% reduction in energy use</v>
      </c>
      <c r="P802" s="340"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40" t="str">
        <f>IF(ISBLANK(INDEX('Policy Characteristics'!K:K,MATCH($C802,'Policy Characteristics'!$C:$C,0))),"",INDEX('Policy Characteristics'!K:K,MATCH($C802,'Policy Characteristics'!$C:$C,0)))</f>
        <v>industry-ag-main.html#eff-stds</v>
      </c>
      <c r="R802" s="340" t="str">
        <f>IF(ISBLANK(INDEX('Policy Characteristics'!L:L,MATCH($C802,'Policy Characteristics'!$C:$C,0))),"",INDEX('Policy Characteristics'!L:L,MATCH($C802,'Policy Characteristics'!$C:$C,0)))</f>
        <v>industry-energy-efficiency-standards.html</v>
      </c>
    </row>
    <row r="803" spans="1:18" s="5" customFormat="1" ht="30" x14ac:dyDescent="0.25">
      <c r="A803" s="340" t="str">
        <f>IF(ISBLANK(INDEX('Policy Characteristics'!A:A,MATCH($C803,'Policy Characteristics'!$C:$C,0))),"",INDEX('Policy Characteristics'!A:A,MATCH($C803,'Policy Characteristics'!$C:$C,0)))</f>
        <v>Industry</v>
      </c>
      <c r="B803" s="340" t="str">
        <f>IF(ISBLANK(INDEX('Policy Characteristics'!B:B,MATCH($C803,'Policy Characteristics'!$C:$C,0))),"",INDEX('Policy Characteristics'!B:B,MATCH($C803,'Policy Characteristics'!$C:$C,0)))</f>
        <v>Industry Energy Efficiency Standards</v>
      </c>
      <c r="C803" s="344" t="str">
        <f t="shared" si="38"/>
        <v>Percentage Improvement in Eqpt Efficiency Standards above BAU</v>
      </c>
      <c r="D803" s="9" t="s">
        <v>3200</v>
      </c>
      <c r="E803" s="53" t="s">
        <v>2797</v>
      </c>
      <c r="F803" s="188" t="s">
        <v>3163</v>
      </c>
      <c r="G803" s="53" t="s">
        <v>2802</v>
      </c>
      <c r="H803" s="54">
        <v>1077</v>
      </c>
      <c r="I803" s="53" t="s">
        <v>46</v>
      </c>
      <c r="J803" s="342" t="str">
        <f>IF(ISBLANK(INDEX('Policy Characteristics'!D:D,MATCH($C803,'Policy Characteristics'!$C:$C,0))),"",INDEX('Policy Characteristics'!D:D,MATCH($C803,'Policy Characteristics'!$C:$C,0)))</f>
        <v>Industry Energy Efficiency Standards</v>
      </c>
      <c r="K803" s="340" t="str">
        <f>IF(ISBLANK(INDEX('Policy Characteristics'!E:E,MATCH($C803,'Policy Characteristics'!$C:$C,0))),"",INDEX('Policy Characteristics'!E:E,MATCH($C803,'Policy Characteristics'!$C:$C,0)))</f>
        <v>indst efficiency standards</v>
      </c>
      <c r="L803" s="362">
        <f>IF(ISBLANK(INDEX('Policy Characteristics'!F:F,MATCH($C803,'Policy Characteristics'!$C:$C,0))),"",INDEX('Policy Characteristics'!F:F,MATCH($C803,'Policy Characteristics'!$C:$C,0)))</f>
        <v>0</v>
      </c>
      <c r="M803" s="362">
        <f>IF(ISBLANK(INDEX('Policy Characteristics'!G:G,MATCH($C803,'Policy Characteristics'!$C:$C,0))),"",INDEX('Policy Characteristics'!G:G,MATCH($C803,'Policy Characteristics'!$C:$C,0)))</f>
        <v>0.25</v>
      </c>
      <c r="N803" s="362">
        <f>IF(ISBLANK(INDEX('Policy Characteristics'!H:H,MATCH($C803,'Policy Characteristics'!$C:$C,0))),"",INDEX('Policy Characteristics'!H:H,MATCH($C803,'Policy Characteristics'!$C:$C,0)))</f>
        <v>0.01</v>
      </c>
      <c r="O803" s="340" t="str">
        <f>IF(ISBLANK(INDEX('Policy Characteristics'!I:I,MATCH($C803,'Policy Characteristics'!$C:$C,0))),"",INDEX('Policy Characteristics'!I:I,MATCH($C803,'Policy Characteristics'!$C:$C,0)))</f>
        <v>% reduction in energy use</v>
      </c>
      <c r="P803" s="340"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40" t="str">
        <f>IF(ISBLANK(INDEX('Policy Characteristics'!K:K,MATCH($C803,'Policy Characteristics'!$C:$C,0))),"",INDEX('Policy Characteristics'!K:K,MATCH($C803,'Policy Characteristics'!$C:$C,0)))</f>
        <v>industry-ag-main.html#eff-stds</v>
      </c>
      <c r="R803" s="340" t="str">
        <f>IF(ISBLANK(INDEX('Policy Characteristics'!L:L,MATCH($C803,'Policy Characteristics'!$C:$C,0))),"",INDEX('Policy Characteristics'!L:L,MATCH($C803,'Policy Characteristics'!$C:$C,0)))</f>
        <v>industry-energy-efficiency-standards.html</v>
      </c>
    </row>
    <row r="804" spans="1:18" s="5" customFormat="1" ht="45" x14ac:dyDescent="0.25">
      <c r="A804" s="340" t="str">
        <f>IF(ISBLANK(INDEX('Policy Characteristics'!A:A,MATCH($C804,'Policy Characteristics'!$C:$C,0))),"",INDEX('Policy Characteristics'!A:A,MATCH($C804,'Policy Characteristics'!$C:$C,0)))</f>
        <v>Industry</v>
      </c>
      <c r="B804" s="340" t="str">
        <f>IF(ISBLANK(INDEX('Policy Characteristics'!B:B,MATCH($C804,'Policy Characteristics'!$C:$C,0))),"",INDEX('Policy Characteristics'!B:B,MATCH($C804,'Policy Characteristics'!$C:$C,0)))</f>
        <v>Industry Energy Efficiency Standards</v>
      </c>
      <c r="C804" s="344" t="str">
        <f t="shared" si="38"/>
        <v>Percentage Improvement in Eqpt Efficiency Standards above BAU</v>
      </c>
      <c r="D804" s="9" t="s">
        <v>3201</v>
      </c>
      <c r="E804" s="53" t="s">
        <v>2444</v>
      </c>
      <c r="F804" s="188" t="s">
        <v>3164</v>
      </c>
      <c r="G804" s="53" t="s">
        <v>2450</v>
      </c>
      <c r="H804" s="54">
        <v>1078</v>
      </c>
      <c r="I804" s="53" t="s">
        <v>45</v>
      </c>
      <c r="J804" s="342" t="str">
        <f>IF(ISBLANK(INDEX('Policy Characteristics'!D:D,MATCH($C804,'Policy Characteristics'!$C:$C,0))),"",INDEX('Policy Characteristics'!D:D,MATCH($C804,'Policy Characteristics'!$C:$C,0)))</f>
        <v>Industry Energy Efficiency Standards</v>
      </c>
      <c r="K804" s="340" t="str">
        <f>IF(ISBLANK(INDEX('Policy Characteristics'!E:E,MATCH($C804,'Policy Characteristics'!$C:$C,0))),"",INDEX('Policy Characteristics'!E:E,MATCH($C804,'Policy Characteristics'!$C:$C,0)))</f>
        <v>indst efficiency standards</v>
      </c>
      <c r="L804" s="362">
        <f>IF(ISBLANK(INDEX('Policy Characteristics'!F:F,MATCH($C804,'Policy Characteristics'!$C:$C,0))),"",INDEX('Policy Characteristics'!F:F,MATCH($C804,'Policy Characteristics'!$C:$C,0)))</f>
        <v>0</v>
      </c>
      <c r="M804" s="362">
        <f>IF(ISBLANK(INDEX('Policy Characteristics'!G:G,MATCH($C804,'Policy Characteristics'!$C:$C,0))),"",INDEX('Policy Characteristics'!G:G,MATCH($C804,'Policy Characteristics'!$C:$C,0)))</f>
        <v>0.25</v>
      </c>
      <c r="N804" s="362">
        <f>IF(ISBLANK(INDEX('Policy Characteristics'!H:H,MATCH($C804,'Policy Characteristics'!$C:$C,0))),"",INDEX('Policy Characteristics'!H:H,MATCH($C804,'Policy Characteristics'!$C:$C,0)))</f>
        <v>0.01</v>
      </c>
      <c r="O804" s="340" t="str">
        <f>IF(ISBLANK(INDEX('Policy Characteristics'!I:I,MATCH($C804,'Policy Characteristics'!$C:$C,0))),"",INDEX('Policy Characteristics'!I:I,MATCH($C804,'Policy Characteristics'!$C:$C,0)))</f>
        <v>% reduction in energy use</v>
      </c>
      <c r="P804" s="340"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40" t="str">
        <f>IF(ISBLANK(INDEX('Policy Characteristics'!K:K,MATCH($C804,'Policy Characteristics'!$C:$C,0))),"",INDEX('Policy Characteristics'!K:K,MATCH($C804,'Policy Characteristics'!$C:$C,0)))</f>
        <v>industry-ag-main.html#eff-stds</v>
      </c>
      <c r="R804" s="340" t="str">
        <f>IF(ISBLANK(INDEX('Policy Characteristics'!L:L,MATCH($C804,'Policy Characteristics'!$C:$C,0))),"",INDEX('Policy Characteristics'!L:L,MATCH($C804,'Policy Characteristics'!$C:$C,0)))</f>
        <v>industry-energy-efficiency-standards.html</v>
      </c>
    </row>
    <row r="805" spans="1:18" s="5" customFormat="1" ht="45" x14ac:dyDescent="0.25">
      <c r="A805" s="340" t="str">
        <f>IF(ISBLANK(INDEX('Policy Characteristics'!A:A,MATCH($C805,'Policy Characteristics'!$C:$C,0))),"",INDEX('Policy Characteristics'!A:A,MATCH($C805,'Policy Characteristics'!$C:$C,0)))</f>
        <v>Industry</v>
      </c>
      <c r="B805" s="340" t="str">
        <f>IF(ISBLANK(INDEX('Policy Characteristics'!B:B,MATCH($C805,'Policy Characteristics'!$C:$C,0))),"",INDEX('Policy Characteristics'!B:B,MATCH($C805,'Policy Characteristics'!$C:$C,0)))</f>
        <v>Industry Energy Efficiency Standards</v>
      </c>
      <c r="C805" s="344" t="str">
        <f t="shared" si="38"/>
        <v>Percentage Improvement in Eqpt Efficiency Standards above BAU</v>
      </c>
      <c r="D805" s="9" t="s">
        <v>3201</v>
      </c>
      <c r="E805" s="53" t="s">
        <v>2445</v>
      </c>
      <c r="F805" s="188" t="s">
        <v>3164</v>
      </c>
      <c r="G805" s="53" t="s">
        <v>2453</v>
      </c>
      <c r="H805" s="54">
        <v>1079</v>
      </c>
      <c r="I805" s="53" t="s">
        <v>45</v>
      </c>
      <c r="J805" s="342" t="str">
        <f>IF(ISBLANK(INDEX('Policy Characteristics'!D:D,MATCH($C805,'Policy Characteristics'!$C:$C,0))),"",INDEX('Policy Characteristics'!D:D,MATCH($C805,'Policy Characteristics'!$C:$C,0)))</f>
        <v>Industry Energy Efficiency Standards</v>
      </c>
      <c r="K805" s="340" t="str">
        <f>IF(ISBLANK(INDEX('Policy Characteristics'!E:E,MATCH($C805,'Policy Characteristics'!$C:$C,0))),"",INDEX('Policy Characteristics'!E:E,MATCH($C805,'Policy Characteristics'!$C:$C,0)))</f>
        <v>indst efficiency standards</v>
      </c>
      <c r="L805" s="362">
        <f>IF(ISBLANK(INDEX('Policy Characteristics'!F:F,MATCH($C805,'Policy Characteristics'!$C:$C,0))),"",INDEX('Policy Characteristics'!F:F,MATCH($C805,'Policy Characteristics'!$C:$C,0)))</f>
        <v>0</v>
      </c>
      <c r="M805" s="362">
        <f>IF(ISBLANK(INDEX('Policy Characteristics'!G:G,MATCH($C805,'Policy Characteristics'!$C:$C,0))),"",INDEX('Policy Characteristics'!G:G,MATCH($C805,'Policy Characteristics'!$C:$C,0)))</f>
        <v>0.25</v>
      </c>
      <c r="N805" s="362">
        <f>IF(ISBLANK(INDEX('Policy Characteristics'!H:H,MATCH($C805,'Policy Characteristics'!$C:$C,0))),"",INDEX('Policy Characteristics'!H:H,MATCH($C805,'Policy Characteristics'!$C:$C,0)))</f>
        <v>0.01</v>
      </c>
      <c r="O805" s="340" t="str">
        <f>IF(ISBLANK(INDEX('Policy Characteristics'!I:I,MATCH($C805,'Policy Characteristics'!$C:$C,0))),"",INDEX('Policy Characteristics'!I:I,MATCH($C805,'Policy Characteristics'!$C:$C,0)))</f>
        <v>% reduction in energy use</v>
      </c>
      <c r="P805" s="340"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40" t="str">
        <f>IF(ISBLANK(INDEX('Policy Characteristics'!K:K,MATCH($C805,'Policy Characteristics'!$C:$C,0))),"",INDEX('Policy Characteristics'!K:K,MATCH($C805,'Policy Characteristics'!$C:$C,0)))</f>
        <v>industry-ag-main.html#eff-stds</v>
      </c>
      <c r="R805" s="340" t="str">
        <f>IF(ISBLANK(INDEX('Policy Characteristics'!L:L,MATCH($C805,'Policy Characteristics'!$C:$C,0))),"",INDEX('Policy Characteristics'!L:L,MATCH($C805,'Policy Characteristics'!$C:$C,0)))</f>
        <v>industry-energy-efficiency-standards.html</v>
      </c>
    </row>
    <row r="806" spans="1:18" s="5" customFormat="1" ht="45" x14ac:dyDescent="0.25">
      <c r="A806" s="340" t="str">
        <f>IF(ISBLANK(INDEX('Policy Characteristics'!A:A,MATCH($C806,'Policy Characteristics'!$C:$C,0))),"",INDEX('Policy Characteristics'!A:A,MATCH($C806,'Policy Characteristics'!$C:$C,0)))</f>
        <v>Industry</v>
      </c>
      <c r="B806" s="340" t="str">
        <f>IF(ISBLANK(INDEX('Policy Characteristics'!B:B,MATCH($C806,'Policy Characteristics'!$C:$C,0))),"",INDEX('Policy Characteristics'!B:B,MATCH($C806,'Policy Characteristics'!$C:$C,0)))</f>
        <v>Industry Energy Efficiency Standards</v>
      </c>
      <c r="C806" s="344" t="str">
        <f t="shared" si="38"/>
        <v>Percentage Improvement in Eqpt Efficiency Standards above BAU</v>
      </c>
      <c r="D806" s="9" t="s">
        <v>3201</v>
      </c>
      <c r="E806" s="53" t="s">
        <v>2446</v>
      </c>
      <c r="F806" s="188" t="s">
        <v>3164</v>
      </c>
      <c r="G806" s="53" t="s">
        <v>2454</v>
      </c>
      <c r="H806" s="54">
        <v>1080</v>
      </c>
      <c r="I806" s="53" t="s">
        <v>45</v>
      </c>
      <c r="J806" s="342" t="str">
        <f>IF(ISBLANK(INDEX('Policy Characteristics'!D:D,MATCH($C806,'Policy Characteristics'!$C:$C,0))),"",INDEX('Policy Characteristics'!D:D,MATCH($C806,'Policy Characteristics'!$C:$C,0)))</f>
        <v>Industry Energy Efficiency Standards</v>
      </c>
      <c r="K806" s="340" t="str">
        <f>IF(ISBLANK(INDEX('Policy Characteristics'!E:E,MATCH($C806,'Policy Characteristics'!$C:$C,0))),"",INDEX('Policy Characteristics'!E:E,MATCH($C806,'Policy Characteristics'!$C:$C,0)))</f>
        <v>indst efficiency standards</v>
      </c>
      <c r="L806" s="362">
        <f>IF(ISBLANK(INDEX('Policy Characteristics'!F:F,MATCH($C806,'Policy Characteristics'!$C:$C,0))),"",INDEX('Policy Characteristics'!F:F,MATCH($C806,'Policy Characteristics'!$C:$C,0)))</f>
        <v>0</v>
      </c>
      <c r="M806" s="362">
        <f>IF(ISBLANK(INDEX('Policy Characteristics'!G:G,MATCH($C806,'Policy Characteristics'!$C:$C,0))),"",INDEX('Policy Characteristics'!G:G,MATCH($C806,'Policy Characteristics'!$C:$C,0)))</f>
        <v>0.25</v>
      </c>
      <c r="N806" s="362">
        <f>IF(ISBLANK(INDEX('Policy Characteristics'!H:H,MATCH($C806,'Policy Characteristics'!$C:$C,0))),"",INDEX('Policy Characteristics'!H:H,MATCH($C806,'Policy Characteristics'!$C:$C,0)))</f>
        <v>0.01</v>
      </c>
      <c r="O806" s="340" t="str">
        <f>IF(ISBLANK(INDEX('Policy Characteristics'!I:I,MATCH($C806,'Policy Characteristics'!$C:$C,0))),"",INDEX('Policy Characteristics'!I:I,MATCH($C806,'Policy Characteristics'!$C:$C,0)))</f>
        <v>% reduction in energy use</v>
      </c>
      <c r="P806" s="340"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40" t="str">
        <f>IF(ISBLANK(INDEX('Policy Characteristics'!K:K,MATCH($C806,'Policy Characteristics'!$C:$C,0))),"",INDEX('Policy Characteristics'!K:K,MATCH($C806,'Policy Characteristics'!$C:$C,0)))</f>
        <v>industry-ag-main.html#eff-stds</v>
      </c>
      <c r="R806" s="340" t="str">
        <f>IF(ISBLANK(INDEX('Policy Characteristics'!L:L,MATCH($C806,'Policy Characteristics'!$C:$C,0))),"",INDEX('Policy Characteristics'!L:L,MATCH($C806,'Policy Characteristics'!$C:$C,0)))</f>
        <v>industry-energy-efficiency-standards.html</v>
      </c>
    </row>
    <row r="807" spans="1:18" s="5" customFormat="1" ht="45" x14ac:dyDescent="0.25">
      <c r="A807" s="340" t="str">
        <f>IF(ISBLANK(INDEX('Policy Characteristics'!A:A,MATCH($C807,'Policy Characteristics'!$C:$C,0))),"",INDEX('Policy Characteristics'!A:A,MATCH($C807,'Policy Characteristics'!$C:$C,0)))</f>
        <v>Industry</v>
      </c>
      <c r="B807" s="340" t="str">
        <f>IF(ISBLANK(INDEX('Policy Characteristics'!B:B,MATCH($C807,'Policy Characteristics'!$C:$C,0))),"",INDEX('Policy Characteristics'!B:B,MATCH($C807,'Policy Characteristics'!$C:$C,0)))</f>
        <v>Industry Energy Efficiency Standards</v>
      </c>
      <c r="C807" s="344" t="str">
        <f t="shared" si="38"/>
        <v>Percentage Improvement in Eqpt Efficiency Standards above BAU</v>
      </c>
      <c r="D807" s="9" t="s">
        <v>3201</v>
      </c>
      <c r="E807" s="53" t="s">
        <v>2447</v>
      </c>
      <c r="F807" s="188" t="s">
        <v>3164</v>
      </c>
      <c r="G807" s="53" t="s">
        <v>2451</v>
      </c>
      <c r="H807" s="54">
        <v>1081</v>
      </c>
      <c r="I807" s="53" t="s">
        <v>46</v>
      </c>
      <c r="J807" s="342" t="str">
        <f>IF(ISBLANK(INDEX('Policy Characteristics'!D:D,MATCH($C807,'Policy Characteristics'!$C:$C,0))),"",INDEX('Policy Characteristics'!D:D,MATCH($C807,'Policy Characteristics'!$C:$C,0)))</f>
        <v>Industry Energy Efficiency Standards</v>
      </c>
      <c r="K807" s="340" t="str">
        <f>IF(ISBLANK(INDEX('Policy Characteristics'!E:E,MATCH($C807,'Policy Characteristics'!$C:$C,0))),"",INDEX('Policy Characteristics'!E:E,MATCH($C807,'Policy Characteristics'!$C:$C,0)))</f>
        <v>indst efficiency standards</v>
      </c>
      <c r="L807" s="362">
        <f>IF(ISBLANK(INDEX('Policy Characteristics'!F:F,MATCH($C807,'Policy Characteristics'!$C:$C,0))),"",INDEX('Policy Characteristics'!F:F,MATCH($C807,'Policy Characteristics'!$C:$C,0)))</f>
        <v>0</v>
      </c>
      <c r="M807" s="362">
        <f>IF(ISBLANK(INDEX('Policy Characteristics'!G:G,MATCH($C807,'Policy Characteristics'!$C:$C,0))),"",INDEX('Policy Characteristics'!G:G,MATCH($C807,'Policy Characteristics'!$C:$C,0)))</f>
        <v>0.25</v>
      </c>
      <c r="N807" s="362">
        <f>IF(ISBLANK(INDEX('Policy Characteristics'!H:H,MATCH($C807,'Policy Characteristics'!$C:$C,0))),"",INDEX('Policy Characteristics'!H:H,MATCH($C807,'Policy Characteristics'!$C:$C,0)))</f>
        <v>0.01</v>
      </c>
      <c r="O807" s="340" t="str">
        <f>IF(ISBLANK(INDEX('Policy Characteristics'!I:I,MATCH($C807,'Policy Characteristics'!$C:$C,0))),"",INDEX('Policy Characteristics'!I:I,MATCH($C807,'Policy Characteristics'!$C:$C,0)))</f>
        <v>% reduction in energy use</v>
      </c>
      <c r="P807" s="340"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40" t="str">
        <f>IF(ISBLANK(INDEX('Policy Characteristics'!K:K,MATCH($C807,'Policy Characteristics'!$C:$C,0))),"",INDEX('Policy Characteristics'!K:K,MATCH($C807,'Policy Characteristics'!$C:$C,0)))</f>
        <v>industry-ag-main.html#eff-stds</v>
      </c>
      <c r="R807" s="340" t="str">
        <f>IF(ISBLANK(INDEX('Policy Characteristics'!L:L,MATCH($C807,'Policy Characteristics'!$C:$C,0))),"",INDEX('Policy Characteristics'!L:L,MATCH($C807,'Policy Characteristics'!$C:$C,0)))</f>
        <v>industry-energy-efficiency-standards.html</v>
      </c>
    </row>
    <row r="808" spans="1:18" s="5" customFormat="1" ht="45" x14ac:dyDescent="0.25">
      <c r="A808" s="340" t="str">
        <f>IF(ISBLANK(INDEX('Policy Characteristics'!A:A,MATCH($C808,'Policy Characteristics'!$C:$C,0))),"",INDEX('Policy Characteristics'!A:A,MATCH($C808,'Policy Characteristics'!$C:$C,0)))</f>
        <v>Industry</v>
      </c>
      <c r="B808" s="340" t="str">
        <f>IF(ISBLANK(INDEX('Policy Characteristics'!B:B,MATCH($C808,'Policy Characteristics'!$C:$C,0))),"",INDEX('Policy Characteristics'!B:B,MATCH($C808,'Policy Characteristics'!$C:$C,0)))</f>
        <v>Industry Energy Efficiency Standards</v>
      </c>
      <c r="C808" s="344" t="str">
        <f t="shared" si="38"/>
        <v>Percentage Improvement in Eqpt Efficiency Standards above BAU</v>
      </c>
      <c r="D808" s="9" t="s">
        <v>3201</v>
      </c>
      <c r="E808" s="53" t="s">
        <v>2448</v>
      </c>
      <c r="F808" s="188" t="s">
        <v>3164</v>
      </c>
      <c r="G808" s="53" t="s">
        <v>2452</v>
      </c>
      <c r="H808" s="54">
        <v>1082</v>
      </c>
      <c r="I808" s="53" t="s">
        <v>45</v>
      </c>
      <c r="J808" s="342" t="str">
        <f>IF(ISBLANK(INDEX('Policy Characteristics'!D:D,MATCH($C808,'Policy Characteristics'!$C:$C,0))),"",INDEX('Policy Characteristics'!D:D,MATCH($C808,'Policy Characteristics'!$C:$C,0)))</f>
        <v>Industry Energy Efficiency Standards</v>
      </c>
      <c r="K808" s="340" t="str">
        <f>IF(ISBLANK(INDEX('Policy Characteristics'!E:E,MATCH($C808,'Policy Characteristics'!$C:$C,0))),"",INDEX('Policy Characteristics'!E:E,MATCH($C808,'Policy Characteristics'!$C:$C,0)))</f>
        <v>indst efficiency standards</v>
      </c>
      <c r="L808" s="362">
        <f>IF(ISBLANK(INDEX('Policy Characteristics'!F:F,MATCH($C808,'Policy Characteristics'!$C:$C,0))),"",INDEX('Policy Characteristics'!F:F,MATCH($C808,'Policy Characteristics'!$C:$C,0)))</f>
        <v>0</v>
      </c>
      <c r="M808" s="362">
        <f>IF(ISBLANK(INDEX('Policy Characteristics'!G:G,MATCH($C808,'Policy Characteristics'!$C:$C,0))),"",INDEX('Policy Characteristics'!G:G,MATCH($C808,'Policy Characteristics'!$C:$C,0)))</f>
        <v>0.25</v>
      </c>
      <c r="N808" s="362">
        <f>IF(ISBLANK(INDEX('Policy Characteristics'!H:H,MATCH($C808,'Policy Characteristics'!$C:$C,0))),"",INDEX('Policy Characteristics'!H:H,MATCH($C808,'Policy Characteristics'!$C:$C,0)))</f>
        <v>0.01</v>
      </c>
      <c r="O808" s="340" t="str">
        <f>IF(ISBLANK(INDEX('Policy Characteristics'!I:I,MATCH($C808,'Policy Characteristics'!$C:$C,0))),"",INDEX('Policy Characteristics'!I:I,MATCH($C808,'Policy Characteristics'!$C:$C,0)))</f>
        <v>% reduction in energy use</v>
      </c>
      <c r="P808" s="340"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40" t="str">
        <f>IF(ISBLANK(INDEX('Policy Characteristics'!K:K,MATCH($C808,'Policy Characteristics'!$C:$C,0))),"",INDEX('Policy Characteristics'!K:K,MATCH($C808,'Policy Characteristics'!$C:$C,0)))</f>
        <v>industry-ag-main.html#eff-stds</v>
      </c>
      <c r="R808" s="340" t="str">
        <f>IF(ISBLANK(INDEX('Policy Characteristics'!L:L,MATCH($C808,'Policy Characteristics'!$C:$C,0))),"",INDEX('Policy Characteristics'!L:L,MATCH($C808,'Policy Characteristics'!$C:$C,0)))</f>
        <v>industry-energy-efficiency-standards.html</v>
      </c>
    </row>
    <row r="809" spans="1:18" s="5" customFormat="1" ht="45" x14ac:dyDescent="0.25">
      <c r="A809" s="340" t="str">
        <f>IF(ISBLANK(INDEX('Policy Characteristics'!A:A,MATCH($C809,'Policy Characteristics'!$C:$C,0))),"",INDEX('Policy Characteristics'!A:A,MATCH($C809,'Policy Characteristics'!$C:$C,0)))</f>
        <v>Industry</v>
      </c>
      <c r="B809" s="340" t="str">
        <f>IF(ISBLANK(INDEX('Policy Characteristics'!B:B,MATCH($C809,'Policy Characteristics'!$C:$C,0))),"",INDEX('Policy Characteristics'!B:B,MATCH($C809,'Policy Characteristics'!$C:$C,0)))</f>
        <v>Industry Energy Efficiency Standards</v>
      </c>
      <c r="C809" s="344" t="str">
        <f t="shared" si="38"/>
        <v>Percentage Improvement in Eqpt Efficiency Standards above BAU</v>
      </c>
      <c r="D809" s="9" t="s">
        <v>3201</v>
      </c>
      <c r="E809" s="53" t="s">
        <v>2449</v>
      </c>
      <c r="F809" s="188" t="s">
        <v>3164</v>
      </c>
      <c r="G809" s="53" t="s">
        <v>2455</v>
      </c>
      <c r="H809" s="54">
        <v>1083</v>
      </c>
      <c r="I809" s="53" t="s">
        <v>46</v>
      </c>
      <c r="J809" s="342" t="str">
        <f>IF(ISBLANK(INDEX('Policy Characteristics'!D:D,MATCH($C809,'Policy Characteristics'!$C:$C,0))),"",INDEX('Policy Characteristics'!D:D,MATCH($C809,'Policy Characteristics'!$C:$C,0)))</f>
        <v>Industry Energy Efficiency Standards</v>
      </c>
      <c r="K809" s="340" t="str">
        <f>IF(ISBLANK(INDEX('Policy Characteristics'!E:E,MATCH($C809,'Policy Characteristics'!$C:$C,0))),"",INDEX('Policy Characteristics'!E:E,MATCH($C809,'Policy Characteristics'!$C:$C,0)))</f>
        <v>indst efficiency standards</v>
      </c>
      <c r="L809" s="362">
        <f>IF(ISBLANK(INDEX('Policy Characteristics'!F:F,MATCH($C809,'Policy Characteristics'!$C:$C,0))),"",INDEX('Policy Characteristics'!F:F,MATCH($C809,'Policy Characteristics'!$C:$C,0)))</f>
        <v>0</v>
      </c>
      <c r="M809" s="362">
        <f>IF(ISBLANK(INDEX('Policy Characteristics'!G:G,MATCH($C809,'Policy Characteristics'!$C:$C,0))),"",INDEX('Policy Characteristics'!G:G,MATCH($C809,'Policy Characteristics'!$C:$C,0)))</f>
        <v>0.25</v>
      </c>
      <c r="N809" s="362">
        <f>IF(ISBLANK(INDEX('Policy Characteristics'!H:H,MATCH($C809,'Policy Characteristics'!$C:$C,0))),"",INDEX('Policy Characteristics'!H:H,MATCH($C809,'Policy Characteristics'!$C:$C,0)))</f>
        <v>0.01</v>
      </c>
      <c r="O809" s="340" t="str">
        <f>IF(ISBLANK(INDEX('Policy Characteristics'!I:I,MATCH($C809,'Policy Characteristics'!$C:$C,0))),"",INDEX('Policy Characteristics'!I:I,MATCH($C809,'Policy Characteristics'!$C:$C,0)))</f>
        <v>% reduction in energy use</v>
      </c>
      <c r="P809" s="340"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40" t="str">
        <f>IF(ISBLANK(INDEX('Policy Characteristics'!K:K,MATCH($C809,'Policy Characteristics'!$C:$C,0))),"",INDEX('Policy Characteristics'!K:K,MATCH($C809,'Policy Characteristics'!$C:$C,0)))</f>
        <v>industry-ag-main.html#eff-stds</v>
      </c>
      <c r="R809" s="340" t="str">
        <f>IF(ISBLANK(INDEX('Policy Characteristics'!L:L,MATCH($C809,'Policy Characteristics'!$C:$C,0))),"",INDEX('Policy Characteristics'!L:L,MATCH($C809,'Policy Characteristics'!$C:$C,0)))</f>
        <v>industry-energy-efficiency-standards.html</v>
      </c>
    </row>
    <row r="810" spans="1:18" s="5" customFormat="1" ht="45" x14ac:dyDescent="0.25">
      <c r="A810" s="340" t="str">
        <f>IF(ISBLANK(INDEX('Policy Characteristics'!A:A,MATCH($C810,'Policy Characteristics'!$C:$C,0))),"",INDEX('Policy Characteristics'!A:A,MATCH($C810,'Policy Characteristics'!$C:$C,0)))</f>
        <v>Industry</v>
      </c>
      <c r="B810" s="340" t="str">
        <f>IF(ISBLANK(INDEX('Policy Characteristics'!B:B,MATCH($C810,'Policy Characteristics'!$C:$C,0))),"",INDEX('Policy Characteristics'!B:B,MATCH($C810,'Policy Characteristics'!$C:$C,0)))</f>
        <v>Industry Energy Efficiency Standards</v>
      </c>
      <c r="C810" s="344" t="str">
        <f t="shared" si="38"/>
        <v>Percentage Improvement in Eqpt Efficiency Standards above BAU</v>
      </c>
      <c r="D810" s="9" t="s">
        <v>3201</v>
      </c>
      <c r="E810" s="53" t="s">
        <v>2798</v>
      </c>
      <c r="F810" s="188" t="s">
        <v>3164</v>
      </c>
      <c r="G810" s="53" t="s">
        <v>2801</v>
      </c>
      <c r="H810" s="54">
        <v>1084</v>
      </c>
      <c r="I810" s="53" t="s">
        <v>46</v>
      </c>
      <c r="J810" s="342" t="str">
        <f>IF(ISBLANK(INDEX('Policy Characteristics'!D:D,MATCH($C810,'Policy Characteristics'!$C:$C,0))),"",INDEX('Policy Characteristics'!D:D,MATCH($C810,'Policy Characteristics'!$C:$C,0)))</f>
        <v>Industry Energy Efficiency Standards</v>
      </c>
      <c r="K810" s="340" t="str">
        <f>IF(ISBLANK(INDEX('Policy Characteristics'!E:E,MATCH($C810,'Policy Characteristics'!$C:$C,0))),"",INDEX('Policy Characteristics'!E:E,MATCH($C810,'Policy Characteristics'!$C:$C,0)))</f>
        <v>indst efficiency standards</v>
      </c>
      <c r="L810" s="362">
        <f>IF(ISBLANK(INDEX('Policy Characteristics'!F:F,MATCH($C810,'Policy Characteristics'!$C:$C,0))),"",INDEX('Policy Characteristics'!F:F,MATCH($C810,'Policy Characteristics'!$C:$C,0)))</f>
        <v>0</v>
      </c>
      <c r="M810" s="362">
        <f>IF(ISBLANK(INDEX('Policy Characteristics'!G:G,MATCH($C810,'Policy Characteristics'!$C:$C,0))),"",INDEX('Policy Characteristics'!G:G,MATCH($C810,'Policy Characteristics'!$C:$C,0)))</f>
        <v>0.25</v>
      </c>
      <c r="N810" s="362">
        <f>IF(ISBLANK(INDEX('Policy Characteristics'!H:H,MATCH($C810,'Policy Characteristics'!$C:$C,0))),"",INDEX('Policy Characteristics'!H:H,MATCH($C810,'Policy Characteristics'!$C:$C,0)))</f>
        <v>0.01</v>
      </c>
      <c r="O810" s="340" t="str">
        <f>IF(ISBLANK(INDEX('Policy Characteristics'!I:I,MATCH($C810,'Policy Characteristics'!$C:$C,0))),"",INDEX('Policy Characteristics'!I:I,MATCH($C810,'Policy Characteristics'!$C:$C,0)))</f>
        <v>% reduction in energy use</v>
      </c>
      <c r="P810" s="340"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40" t="str">
        <f>IF(ISBLANK(INDEX('Policy Characteristics'!K:K,MATCH($C810,'Policy Characteristics'!$C:$C,0))),"",INDEX('Policy Characteristics'!K:K,MATCH($C810,'Policy Characteristics'!$C:$C,0)))</f>
        <v>industry-ag-main.html#eff-stds</v>
      </c>
      <c r="R810" s="340" t="str">
        <f>IF(ISBLANK(INDEX('Policy Characteristics'!L:L,MATCH($C810,'Policy Characteristics'!$C:$C,0))),"",INDEX('Policy Characteristics'!L:L,MATCH($C810,'Policy Characteristics'!$C:$C,0)))</f>
        <v>industry-energy-efficiency-standards.html</v>
      </c>
    </row>
    <row r="811" spans="1:18" s="5" customFormat="1" ht="45" x14ac:dyDescent="0.25">
      <c r="A811" s="340" t="str">
        <f>IF(ISBLANK(INDEX('Policy Characteristics'!A:A,MATCH($C811,'Policy Characteristics'!$C:$C,0))),"",INDEX('Policy Characteristics'!A:A,MATCH($C811,'Policy Characteristics'!$C:$C,0)))</f>
        <v>Industry</v>
      </c>
      <c r="B811" s="340" t="str">
        <f>IF(ISBLANK(INDEX('Policy Characteristics'!B:B,MATCH($C811,'Policy Characteristics'!$C:$C,0))),"",INDEX('Policy Characteristics'!B:B,MATCH($C811,'Policy Characteristics'!$C:$C,0)))</f>
        <v>Industry Energy Efficiency Standards</v>
      </c>
      <c r="C811" s="344" t="str">
        <f t="shared" si="38"/>
        <v>Percentage Improvement in Eqpt Efficiency Standards above BAU</v>
      </c>
      <c r="D811" s="9" t="s">
        <v>3201</v>
      </c>
      <c r="E811" s="53" t="s">
        <v>2799</v>
      </c>
      <c r="F811" s="188" t="s">
        <v>3164</v>
      </c>
      <c r="G811" s="53" t="s">
        <v>2803</v>
      </c>
      <c r="H811" s="54">
        <v>1085</v>
      </c>
      <c r="I811" s="53" t="s">
        <v>45</v>
      </c>
      <c r="J811" s="342" t="str">
        <f>IF(ISBLANK(INDEX('Policy Characteristics'!D:D,MATCH($C811,'Policy Characteristics'!$C:$C,0))),"",INDEX('Policy Characteristics'!D:D,MATCH($C811,'Policy Characteristics'!$C:$C,0)))</f>
        <v>Industry Energy Efficiency Standards</v>
      </c>
      <c r="K811" s="340" t="str">
        <f>IF(ISBLANK(INDEX('Policy Characteristics'!E:E,MATCH($C811,'Policy Characteristics'!$C:$C,0))),"",INDEX('Policy Characteristics'!E:E,MATCH($C811,'Policy Characteristics'!$C:$C,0)))</f>
        <v>indst efficiency standards</v>
      </c>
      <c r="L811" s="362">
        <f>IF(ISBLANK(INDEX('Policy Characteristics'!F:F,MATCH($C811,'Policy Characteristics'!$C:$C,0))),"",INDEX('Policy Characteristics'!F:F,MATCH($C811,'Policy Characteristics'!$C:$C,0)))</f>
        <v>0</v>
      </c>
      <c r="M811" s="362">
        <f>IF(ISBLANK(INDEX('Policy Characteristics'!G:G,MATCH($C811,'Policy Characteristics'!$C:$C,0))),"",INDEX('Policy Characteristics'!G:G,MATCH($C811,'Policy Characteristics'!$C:$C,0)))</f>
        <v>0.25</v>
      </c>
      <c r="N811" s="362">
        <f>IF(ISBLANK(INDEX('Policy Characteristics'!H:H,MATCH($C811,'Policy Characteristics'!$C:$C,0))),"",INDEX('Policy Characteristics'!H:H,MATCH($C811,'Policy Characteristics'!$C:$C,0)))</f>
        <v>0.01</v>
      </c>
      <c r="O811" s="340" t="str">
        <f>IF(ISBLANK(INDEX('Policy Characteristics'!I:I,MATCH($C811,'Policy Characteristics'!$C:$C,0))),"",INDEX('Policy Characteristics'!I:I,MATCH($C811,'Policy Characteristics'!$C:$C,0)))</f>
        <v>% reduction in energy use</v>
      </c>
      <c r="P811" s="340"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40" t="str">
        <f>IF(ISBLANK(INDEX('Policy Characteristics'!K:K,MATCH($C811,'Policy Characteristics'!$C:$C,0))),"",INDEX('Policy Characteristics'!K:K,MATCH($C811,'Policy Characteristics'!$C:$C,0)))</f>
        <v>industry-ag-main.html#eff-stds</v>
      </c>
      <c r="R811" s="340" t="str">
        <f>IF(ISBLANK(INDEX('Policy Characteristics'!L:L,MATCH($C811,'Policy Characteristics'!$C:$C,0))),"",INDEX('Policy Characteristics'!L:L,MATCH($C811,'Policy Characteristics'!$C:$C,0)))</f>
        <v>industry-energy-efficiency-standards.html</v>
      </c>
    </row>
    <row r="812" spans="1:18" s="5" customFormat="1" ht="45" x14ac:dyDescent="0.25">
      <c r="A812" s="340" t="str">
        <f>IF(ISBLANK(INDEX('Policy Characteristics'!A:A,MATCH($C812,'Policy Characteristics'!$C:$C,0))),"",INDEX('Policy Characteristics'!A:A,MATCH($C812,'Policy Characteristics'!$C:$C,0)))</f>
        <v>Industry</v>
      </c>
      <c r="B812" s="340" t="str">
        <f>IF(ISBLANK(INDEX('Policy Characteristics'!B:B,MATCH($C812,'Policy Characteristics'!$C:$C,0))),"",INDEX('Policy Characteristics'!B:B,MATCH($C812,'Policy Characteristics'!$C:$C,0)))</f>
        <v>Industry Energy Efficiency Standards</v>
      </c>
      <c r="C812" s="344" t="str">
        <f t="shared" si="38"/>
        <v>Percentage Improvement in Eqpt Efficiency Standards above BAU</v>
      </c>
      <c r="D812" s="9" t="s">
        <v>3201</v>
      </c>
      <c r="E812" s="53" t="s">
        <v>2800</v>
      </c>
      <c r="F812" s="188" t="s">
        <v>3164</v>
      </c>
      <c r="G812" s="53" t="s">
        <v>2804</v>
      </c>
      <c r="H812" s="54">
        <v>1086</v>
      </c>
      <c r="I812" s="53" t="s">
        <v>45</v>
      </c>
      <c r="J812" s="342" t="str">
        <f>IF(ISBLANK(INDEX('Policy Characteristics'!D:D,MATCH($C812,'Policy Characteristics'!$C:$C,0))),"",INDEX('Policy Characteristics'!D:D,MATCH($C812,'Policy Characteristics'!$C:$C,0)))</f>
        <v>Industry Energy Efficiency Standards</v>
      </c>
      <c r="K812" s="340" t="str">
        <f>IF(ISBLANK(INDEX('Policy Characteristics'!E:E,MATCH($C812,'Policy Characteristics'!$C:$C,0))),"",INDEX('Policy Characteristics'!E:E,MATCH($C812,'Policy Characteristics'!$C:$C,0)))</f>
        <v>indst efficiency standards</v>
      </c>
      <c r="L812" s="362">
        <f>IF(ISBLANK(INDEX('Policy Characteristics'!F:F,MATCH($C812,'Policy Characteristics'!$C:$C,0))),"",INDEX('Policy Characteristics'!F:F,MATCH($C812,'Policy Characteristics'!$C:$C,0)))</f>
        <v>0</v>
      </c>
      <c r="M812" s="362">
        <f>IF(ISBLANK(INDEX('Policy Characteristics'!G:G,MATCH($C812,'Policy Characteristics'!$C:$C,0))),"",INDEX('Policy Characteristics'!G:G,MATCH($C812,'Policy Characteristics'!$C:$C,0)))</f>
        <v>0.25</v>
      </c>
      <c r="N812" s="362">
        <f>IF(ISBLANK(INDEX('Policy Characteristics'!H:H,MATCH($C812,'Policy Characteristics'!$C:$C,0))),"",INDEX('Policy Characteristics'!H:H,MATCH($C812,'Policy Characteristics'!$C:$C,0)))</f>
        <v>0.01</v>
      </c>
      <c r="O812" s="340" t="str">
        <f>IF(ISBLANK(INDEX('Policy Characteristics'!I:I,MATCH($C812,'Policy Characteristics'!$C:$C,0))),"",INDEX('Policy Characteristics'!I:I,MATCH($C812,'Policy Characteristics'!$C:$C,0)))</f>
        <v>% reduction in energy use</v>
      </c>
      <c r="P812" s="340"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40" t="str">
        <f>IF(ISBLANK(INDEX('Policy Characteristics'!K:K,MATCH($C812,'Policy Characteristics'!$C:$C,0))),"",INDEX('Policy Characteristics'!K:K,MATCH($C812,'Policy Characteristics'!$C:$C,0)))</f>
        <v>industry-ag-main.html#eff-stds</v>
      </c>
      <c r="R812" s="340" t="str">
        <f>IF(ISBLANK(INDEX('Policy Characteristics'!L:L,MATCH($C812,'Policy Characteristics'!$C:$C,0))),"",INDEX('Policy Characteristics'!L:L,MATCH($C812,'Policy Characteristics'!$C:$C,0)))</f>
        <v>industry-energy-efficiency-standards.html</v>
      </c>
    </row>
    <row r="813" spans="1:18" s="5" customFormat="1" ht="45" x14ac:dyDescent="0.25">
      <c r="A813" s="340" t="str">
        <f>IF(ISBLANK(INDEX('Policy Characteristics'!A:A,MATCH($C813,'Policy Characteristics'!$C:$C,0))),"",INDEX('Policy Characteristics'!A:A,MATCH($C813,'Policy Characteristics'!$C:$C,0)))</f>
        <v>Industry</v>
      </c>
      <c r="B813" s="340" t="str">
        <f>IF(ISBLANK(INDEX('Policy Characteristics'!B:B,MATCH($C813,'Policy Characteristics'!$C:$C,0))),"",INDEX('Policy Characteristics'!B:B,MATCH($C813,'Policy Characteristics'!$C:$C,0)))</f>
        <v>Industry Energy Efficiency Standards</v>
      </c>
      <c r="C813" s="344" t="str">
        <f t="shared" ref="C813:C876" si="39">C$684</f>
        <v>Percentage Improvement in Eqpt Efficiency Standards above BAU</v>
      </c>
      <c r="D813" s="9" t="s">
        <v>3201</v>
      </c>
      <c r="E813" s="53" t="s">
        <v>2797</v>
      </c>
      <c r="F813" s="188" t="s">
        <v>3164</v>
      </c>
      <c r="G813" s="53" t="s">
        <v>2802</v>
      </c>
      <c r="H813" s="54">
        <v>1087</v>
      </c>
      <c r="I813" s="53" t="s">
        <v>46</v>
      </c>
      <c r="J813" s="342" t="str">
        <f>IF(ISBLANK(INDEX('Policy Characteristics'!D:D,MATCH($C813,'Policy Characteristics'!$C:$C,0))),"",INDEX('Policy Characteristics'!D:D,MATCH($C813,'Policy Characteristics'!$C:$C,0)))</f>
        <v>Industry Energy Efficiency Standards</v>
      </c>
      <c r="K813" s="340" t="str">
        <f>IF(ISBLANK(INDEX('Policy Characteristics'!E:E,MATCH($C813,'Policy Characteristics'!$C:$C,0))),"",INDEX('Policy Characteristics'!E:E,MATCH($C813,'Policy Characteristics'!$C:$C,0)))</f>
        <v>indst efficiency standards</v>
      </c>
      <c r="L813" s="362">
        <f>IF(ISBLANK(INDEX('Policy Characteristics'!F:F,MATCH($C813,'Policy Characteristics'!$C:$C,0))),"",INDEX('Policy Characteristics'!F:F,MATCH($C813,'Policy Characteristics'!$C:$C,0)))</f>
        <v>0</v>
      </c>
      <c r="M813" s="362">
        <f>IF(ISBLANK(INDEX('Policy Characteristics'!G:G,MATCH($C813,'Policy Characteristics'!$C:$C,0))),"",INDEX('Policy Characteristics'!G:G,MATCH($C813,'Policy Characteristics'!$C:$C,0)))</f>
        <v>0.25</v>
      </c>
      <c r="N813" s="362">
        <f>IF(ISBLANK(INDEX('Policy Characteristics'!H:H,MATCH($C813,'Policy Characteristics'!$C:$C,0))),"",INDEX('Policy Characteristics'!H:H,MATCH($C813,'Policy Characteristics'!$C:$C,0)))</f>
        <v>0.01</v>
      </c>
      <c r="O813" s="340" t="str">
        <f>IF(ISBLANK(INDEX('Policy Characteristics'!I:I,MATCH($C813,'Policy Characteristics'!$C:$C,0))),"",INDEX('Policy Characteristics'!I:I,MATCH($C813,'Policy Characteristics'!$C:$C,0)))</f>
        <v>% reduction in energy use</v>
      </c>
      <c r="P813" s="340"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40" t="str">
        <f>IF(ISBLANK(INDEX('Policy Characteristics'!K:K,MATCH($C813,'Policy Characteristics'!$C:$C,0))),"",INDEX('Policy Characteristics'!K:K,MATCH($C813,'Policy Characteristics'!$C:$C,0)))</f>
        <v>industry-ag-main.html#eff-stds</v>
      </c>
      <c r="R813" s="340" t="str">
        <f>IF(ISBLANK(INDEX('Policy Characteristics'!L:L,MATCH($C813,'Policy Characteristics'!$C:$C,0))),"",INDEX('Policy Characteristics'!L:L,MATCH($C813,'Policy Characteristics'!$C:$C,0)))</f>
        <v>industry-energy-efficiency-standards.html</v>
      </c>
    </row>
    <row r="814" spans="1:18" s="5" customFormat="1" x14ac:dyDescent="0.25">
      <c r="A814" s="340" t="str">
        <f>IF(ISBLANK(INDEX('Policy Characteristics'!A:A,MATCH($C814,'Policy Characteristics'!$C:$C,0))),"",INDEX('Policy Characteristics'!A:A,MATCH($C814,'Policy Characteristics'!$C:$C,0)))</f>
        <v>Industry</v>
      </c>
      <c r="B814" s="340" t="str">
        <f>IF(ISBLANK(INDEX('Policy Characteristics'!B:B,MATCH($C814,'Policy Characteristics'!$C:$C,0))),"",INDEX('Policy Characteristics'!B:B,MATCH($C814,'Policy Characteristics'!$C:$C,0)))</f>
        <v>Industry Energy Efficiency Standards</v>
      </c>
      <c r="C814" s="344" t="str">
        <f t="shared" si="39"/>
        <v>Percentage Improvement in Eqpt Efficiency Standards above BAU</v>
      </c>
      <c r="D814" s="9" t="s">
        <v>3202</v>
      </c>
      <c r="E814" s="53" t="s">
        <v>2444</v>
      </c>
      <c r="F814" s="188" t="s">
        <v>2659</v>
      </c>
      <c r="G814" s="53" t="s">
        <v>2450</v>
      </c>
      <c r="H814" s="54">
        <v>1088</v>
      </c>
      <c r="I814" s="53" t="s">
        <v>45</v>
      </c>
      <c r="J814" s="342" t="str">
        <f>IF(ISBLANK(INDEX('Policy Characteristics'!D:D,MATCH($C814,'Policy Characteristics'!$C:$C,0))),"",INDEX('Policy Characteristics'!D:D,MATCH($C814,'Policy Characteristics'!$C:$C,0)))</f>
        <v>Industry Energy Efficiency Standards</v>
      </c>
      <c r="K814" s="340" t="str">
        <f>IF(ISBLANK(INDEX('Policy Characteristics'!E:E,MATCH($C814,'Policy Characteristics'!$C:$C,0))),"",INDEX('Policy Characteristics'!E:E,MATCH($C814,'Policy Characteristics'!$C:$C,0)))</f>
        <v>indst efficiency standards</v>
      </c>
      <c r="L814" s="362">
        <f>IF(ISBLANK(INDEX('Policy Characteristics'!F:F,MATCH($C814,'Policy Characteristics'!$C:$C,0))),"",INDEX('Policy Characteristics'!F:F,MATCH($C814,'Policy Characteristics'!$C:$C,0)))</f>
        <v>0</v>
      </c>
      <c r="M814" s="362">
        <f>IF(ISBLANK(INDEX('Policy Characteristics'!G:G,MATCH($C814,'Policy Characteristics'!$C:$C,0))),"",INDEX('Policy Characteristics'!G:G,MATCH($C814,'Policy Characteristics'!$C:$C,0)))</f>
        <v>0.25</v>
      </c>
      <c r="N814" s="362">
        <f>IF(ISBLANK(INDEX('Policy Characteristics'!H:H,MATCH($C814,'Policy Characteristics'!$C:$C,0))),"",INDEX('Policy Characteristics'!H:H,MATCH($C814,'Policy Characteristics'!$C:$C,0)))</f>
        <v>0.01</v>
      </c>
      <c r="O814" s="340" t="str">
        <f>IF(ISBLANK(INDEX('Policy Characteristics'!I:I,MATCH($C814,'Policy Characteristics'!$C:$C,0))),"",INDEX('Policy Characteristics'!I:I,MATCH($C814,'Policy Characteristics'!$C:$C,0)))</f>
        <v>% reduction in energy use</v>
      </c>
      <c r="P814" s="340"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40" t="str">
        <f>IF(ISBLANK(INDEX('Policy Characteristics'!K:K,MATCH($C814,'Policy Characteristics'!$C:$C,0))),"",INDEX('Policy Characteristics'!K:K,MATCH($C814,'Policy Characteristics'!$C:$C,0)))</f>
        <v>industry-ag-main.html#eff-stds</v>
      </c>
      <c r="R814" s="340" t="str">
        <f>IF(ISBLANK(INDEX('Policy Characteristics'!L:L,MATCH($C814,'Policy Characteristics'!$C:$C,0))),"",INDEX('Policy Characteristics'!L:L,MATCH($C814,'Policy Characteristics'!$C:$C,0)))</f>
        <v>industry-energy-efficiency-standards.html</v>
      </c>
    </row>
    <row r="815" spans="1:18" s="5" customFormat="1" x14ac:dyDescent="0.25">
      <c r="A815" s="340" t="str">
        <f>IF(ISBLANK(INDEX('Policy Characteristics'!A:A,MATCH($C815,'Policy Characteristics'!$C:$C,0))),"",INDEX('Policy Characteristics'!A:A,MATCH($C815,'Policy Characteristics'!$C:$C,0)))</f>
        <v>Industry</v>
      </c>
      <c r="B815" s="340" t="str">
        <f>IF(ISBLANK(INDEX('Policy Characteristics'!B:B,MATCH($C815,'Policy Characteristics'!$C:$C,0))),"",INDEX('Policy Characteristics'!B:B,MATCH($C815,'Policy Characteristics'!$C:$C,0)))</f>
        <v>Industry Energy Efficiency Standards</v>
      </c>
      <c r="C815" s="344" t="str">
        <f t="shared" si="39"/>
        <v>Percentage Improvement in Eqpt Efficiency Standards above BAU</v>
      </c>
      <c r="D815" s="9" t="s">
        <v>3202</v>
      </c>
      <c r="E815" s="53" t="s">
        <v>2445</v>
      </c>
      <c r="F815" s="188" t="s">
        <v>2659</v>
      </c>
      <c r="G815" s="53" t="s">
        <v>2453</v>
      </c>
      <c r="H815" s="54">
        <v>1089</v>
      </c>
      <c r="I815" s="53" t="s">
        <v>45</v>
      </c>
      <c r="J815" s="342" t="str">
        <f>IF(ISBLANK(INDEX('Policy Characteristics'!D:D,MATCH($C815,'Policy Characteristics'!$C:$C,0))),"",INDEX('Policy Characteristics'!D:D,MATCH($C815,'Policy Characteristics'!$C:$C,0)))</f>
        <v>Industry Energy Efficiency Standards</v>
      </c>
      <c r="K815" s="340" t="str">
        <f>IF(ISBLANK(INDEX('Policy Characteristics'!E:E,MATCH($C815,'Policy Characteristics'!$C:$C,0))),"",INDEX('Policy Characteristics'!E:E,MATCH($C815,'Policy Characteristics'!$C:$C,0)))</f>
        <v>indst efficiency standards</v>
      </c>
      <c r="L815" s="362">
        <f>IF(ISBLANK(INDEX('Policy Characteristics'!F:F,MATCH($C815,'Policy Characteristics'!$C:$C,0))),"",INDEX('Policy Characteristics'!F:F,MATCH($C815,'Policy Characteristics'!$C:$C,0)))</f>
        <v>0</v>
      </c>
      <c r="M815" s="362">
        <f>IF(ISBLANK(INDEX('Policy Characteristics'!G:G,MATCH($C815,'Policy Characteristics'!$C:$C,0))),"",INDEX('Policy Characteristics'!G:G,MATCH($C815,'Policy Characteristics'!$C:$C,0)))</f>
        <v>0.25</v>
      </c>
      <c r="N815" s="362">
        <f>IF(ISBLANK(INDEX('Policy Characteristics'!H:H,MATCH($C815,'Policy Characteristics'!$C:$C,0))),"",INDEX('Policy Characteristics'!H:H,MATCH($C815,'Policy Characteristics'!$C:$C,0)))</f>
        <v>0.01</v>
      </c>
      <c r="O815" s="340" t="str">
        <f>IF(ISBLANK(INDEX('Policy Characteristics'!I:I,MATCH($C815,'Policy Characteristics'!$C:$C,0))),"",INDEX('Policy Characteristics'!I:I,MATCH($C815,'Policy Characteristics'!$C:$C,0)))</f>
        <v>% reduction in energy use</v>
      </c>
      <c r="P815" s="340"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40" t="str">
        <f>IF(ISBLANK(INDEX('Policy Characteristics'!K:K,MATCH($C815,'Policy Characteristics'!$C:$C,0))),"",INDEX('Policy Characteristics'!K:K,MATCH($C815,'Policy Characteristics'!$C:$C,0)))</f>
        <v>industry-ag-main.html#eff-stds</v>
      </c>
      <c r="R815" s="340" t="str">
        <f>IF(ISBLANK(INDEX('Policy Characteristics'!L:L,MATCH($C815,'Policy Characteristics'!$C:$C,0))),"",INDEX('Policy Characteristics'!L:L,MATCH($C815,'Policy Characteristics'!$C:$C,0)))</f>
        <v>industry-energy-efficiency-standards.html</v>
      </c>
    </row>
    <row r="816" spans="1:18" s="5" customFormat="1" x14ac:dyDescent="0.25">
      <c r="A816" s="340" t="str">
        <f>IF(ISBLANK(INDEX('Policy Characteristics'!A:A,MATCH($C816,'Policy Characteristics'!$C:$C,0))),"",INDEX('Policy Characteristics'!A:A,MATCH($C816,'Policy Characteristics'!$C:$C,0)))</f>
        <v>Industry</v>
      </c>
      <c r="B816" s="340" t="str">
        <f>IF(ISBLANK(INDEX('Policy Characteristics'!B:B,MATCH($C816,'Policy Characteristics'!$C:$C,0))),"",INDEX('Policy Characteristics'!B:B,MATCH($C816,'Policy Characteristics'!$C:$C,0)))</f>
        <v>Industry Energy Efficiency Standards</v>
      </c>
      <c r="C816" s="344" t="str">
        <f t="shared" si="39"/>
        <v>Percentage Improvement in Eqpt Efficiency Standards above BAU</v>
      </c>
      <c r="D816" s="9" t="s">
        <v>3202</v>
      </c>
      <c r="E816" s="53" t="s">
        <v>2446</v>
      </c>
      <c r="F816" s="188" t="s">
        <v>2659</v>
      </c>
      <c r="G816" s="53" t="s">
        <v>2454</v>
      </c>
      <c r="H816" s="54">
        <v>1090</v>
      </c>
      <c r="I816" s="53" t="s">
        <v>45</v>
      </c>
      <c r="J816" s="342" t="str">
        <f>IF(ISBLANK(INDEX('Policy Characteristics'!D:D,MATCH($C816,'Policy Characteristics'!$C:$C,0))),"",INDEX('Policy Characteristics'!D:D,MATCH($C816,'Policy Characteristics'!$C:$C,0)))</f>
        <v>Industry Energy Efficiency Standards</v>
      </c>
      <c r="K816" s="340" t="str">
        <f>IF(ISBLANK(INDEX('Policy Characteristics'!E:E,MATCH($C816,'Policy Characteristics'!$C:$C,0))),"",INDEX('Policy Characteristics'!E:E,MATCH($C816,'Policy Characteristics'!$C:$C,0)))</f>
        <v>indst efficiency standards</v>
      </c>
      <c r="L816" s="362">
        <f>IF(ISBLANK(INDEX('Policy Characteristics'!F:F,MATCH($C816,'Policy Characteristics'!$C:$C,0))),"",INDEX('Policy Characteristics'!F:F,MATCH($C816,'Policy Characteristics'!$C:$C,0)))</f>
        <v>0</v>
      </c>
      <c r="M816" s="362">
        <f>IF(ISBLANK(INDEX('Policy Characteristics'!G:G,MATCH($C816,'Policy Characteristics'!$C:$C,0))),"",INDEX('Policy Characteristics'!G:G,MATCH($C816,'Policy Characteristics'!$C:$C,0)))</f>
        <v>0.25</v>
      </c>
      <c r="N816" s="362">
        <f>IF(ISBLANK(INDEX('Policy Characteristics'!H:H,MATCH($C816,'Policy Characteristics'!$C:$C,0))),"",INDEX('Policy Characteristics'!H:H,MATCH($C816,'Policy Characteristics'!$C:$C,0)))</f>
        <v>0.01</v>
      </c>
      <c r="O816" s="340" t="str">
        <f>IF(ISBLANK(INDEX('Policy Characteristics'!I:I,MATCH($C816,'Policy Characteristics'!$C:$C,0))),"",INDEX('Policy Characteristics'!I:I,MATCH($C816,'Policy Characteristics'!$C:$C,0)))</f>
        <v>% reduction in energy use</v>
      </c>
      <c r="P816" s="340"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40" t="str">
        <f>IF(ISBLANK(INDEX('Policy Characteristics'!K:K,MATCH($C816,'Policy Characteristics'!$C:$C,0))),"",INDEX('Policy Characteristics'!K:K,MATCH($C816,'Policy Characteristics'!$C:$C,0)))</f>
        <v>industry-ag-main.html#eff-stds</v>
      </c>
      <c r="R816" s="340" t="str">
        <f>IF(ISBLANK(INDEX('Policy Characteristics'!L:L,MATCH($C816,'Policy Characteristics'!$C:$C,0))),"",INDEX('Policy Characteristics'!L:L,MATCH($C816,'Policy Characteristics'!$C:$C,0)))</f>
        <v>industry-energy-efficiency-standards.html</v>
      </c>
    </row>
    <row r="817" spans="1:18" s="5" customFormat="1" x14ac:dyDescent="0.25">
      <c r="A817" s="340" t="str">
        <f>IF(ISBLANK(INDEX('Policy Characteristics'!A:A,MATCH($C817,'Policy Characteristics'!$C:$C,0))),"",INDEX('Policy Characteristics'!A:A,MATCH($C817,'Policy Characteristics'!$C:$C,0)))</f>
        <v>Industry</v>
      </c>
      <c r="B817" s="340" t="str">
        <f>IF(ISBLANK(INDEX('Policy Characteristics'!B:B,MATCH($C817,'Policy Characteristics'!$C:$C,0))),"",INDEX('Policy Characteristics'!B:B,MATCH($C817,'Policy Characteristics'!$C:$C,0)))</f>
        <v>Industry Energy Efficiency Standards</v>
      </c>
      <c r="C817" s="344" t="str">
        <f t="shared" si="39"/>
        <v>Percentage Improvement in Eqpt Efficiency Standards above BAU</v>
      </c>
      <c r="D817" s="9" t="s">
        <v>3202</v>
      </c>
      <c r="E817" s="53" t="s">
        <v>2447</v>
      </c>
      <c r="F817" s="188" t="s">
        <v>2659</v>
      </c>
      <c r="G817" s="53" t="s">
        <v>2451</v>
      </c>
      <c r="H817" s="54">
        <v>1091</v>
      </c>
      <c r="I817" s="53" t="s">
        <v>46</v>
      </c>
      <c r="J817" s="342" t="str">
        <f>IF(ISBLANK(INDEX('Policy Characteristics'!D:D,MATCH($C817,'Policy Characteristics'!$C:$C,0))),"",INDEX('Policy Characteristics'!D:D,MATCH($C817,'Policy Characteristics'!$C:$C,0)))</f>
        <v>Industry Energy Efficiency Standards</v>
      </c>
      <c r="K817" s="340" t="str">
        <f>IF(ISBLANK(INDEX('Policy Characteristics'!E:E,MATCH($C817,'Policy Characteristics'!$C:$C,0))),"",INDEX('Policy Characteristics'!E:E,MATCH($C817,'Policy Characteristics'!$C:$C,0)))</f>
        <v>indst efficiency standards</v>
      </c>
      <c r="L817" s="362">
        <f>IF(ISBLANK(INDEX('Policy Characteristics'!F:F,MATCH($C817,'Policy Characteristics'!$C:$C,0))),"",INDEX('Policy Characteristics'!F:F,MATCH($C817,'Policy Characteristics'!$C:$C,0)))</f>
        <v>0</v>
      </c>
      <c r="M817" s="362">
        <f>IF(ISBLANK(INDEX('Policy Characteristics'!G:G,MATCH($C817,'Policy Characteristics'!$C:$C,0))),"",INDEX('Policy Characteristics'!G:G,MATCH($C817,'Policy Characteristics'!$C:$C,0)))</f>
        <v>0.25</v>
      </c>
      <c r="N817" s="362">
        <f>IF(ISBLANK(INDEX('Policy Characteristics'!H:H,MATCH($C817,'Policy Characteristics'!$C:$C,0))),"",INDEX('Policy Characteristics'!H:H,MATCH($C817,'Policy Characteristics'!$C:$C,0)))</f>
        <v>0.01</v>
      </c>
      <c r="O817" s="340" t="str">
        <f>IF(ISBLANK(INDEX('Policy Characteristics'!I:I,MATCH($C817,'Policy Characteristics'!$C:$C,0))),"",INDEX('Policy Characteristics'!I:I,MATCH($C817,'Policy Characteristics'!$C:$C,0)))</f>
        <v>% reduction in energy use</v>
      </c>
      <c r="P817" s="340"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40" t="str">
        <f>IF(ISBLANK(INDEX('Policy Characteristics'!K:K,MATCH($C817,'Policy Characteristics'!$C:$C,0))),"",INDEX('Policy Characteristics'!K:K,MATCH($C817,'Policy Characteristics'!$C:$C,0)))</f>
        <v>industry-ag-main.html#eff-stds</v>
      </c>
      <c r="R817" s="340" t="str">
        <f>IF(ISBLANK(INDEX('Policy Characteristics'!L:L,MATCH($C817,'Policy Characteristics'!$C:$C,0))),"",INDEX('Policy Characteristics'!L:L,MATCH($C817,'Policy Characteristics'!$C:$C,0)))</f>
        <v>industry-energy-efficiency-standards.html</v>
      </c>
    </row>
    <row r="818" spans="1:18" s="5" customFormat="1" x14ac:dyDescent="0.25">
      <c r="A818" s="340" t="str">
        <f>IF(ISBLANK(INDEX('Policy Characteristics'!A:A,MATCH($C818,'Policy Characteristics'!$C:$C,0))),"",INDEX('Policy Characteristics'!A:A,MATCH($C818,'Policy Characteristics'!$C:$C,0)))</f>
        <v>Industry</v>
      </c>
      <c r="B818" s="340" t="str">
        <f>IF(ISBLANK(INDEX('Policy Characteristics'!B:B,MATCH($C818,'Policy Characteristics'!$C:$C,0))),"",INDEX('Policy Characteristics'!B:B,MATCH($C818,'Policy Characteristics'!$C:$C,0)))</f>
        <v>Industry Energy Efficiency Standards</v>
      </c>
      <c r="C818" s="344" t="str">
        <f t="shared" si="39"/>
        <v>Percentage Improvement in Eqpt Efficiency Standards above BAU</v>
      </c>
      <c r="D818" s="9" t="s">
        <v>3202</v>
      </c>
      <c r="E818" s="53" t="s">
        <v>2448</v>
      </c>
      <c r="F818" s="188" t="s">
        <v>2659</v>
      </c>
      <c r="G818" s="53" t="s">
        <v>2452</v>
      </c>
      <c r="H818" s="54">
        <v>1092</v>
      </c>
      <c r="I818" s="53" t="s">
        <v>45</v>
      </c>
      <c r="J818" s="342" t="str">
        <f>IF(ISBLANK(INDEX('Policy Characteristics'!D:D,MATCH($C818,'Policy Characteristics'!$C:$C,0))),"",INDEX('Policy Characteristics'!D:D,MATCH($C818,'Policy Characteristics'!$C:$C,0)))</f>
        <v>Industry Energy Efficiency Standards</v>
      </c>
      <c r="K818" s="340" t="str">
        <f>IF(ISBLANK(INDEX('Policy Characteristics'!E:E,MATCH($C818,'Policy Characteristics'!$C:$C,0))),"",INDEX('Policy Characteristics'!E:E,MATCH($C818,'Policy Characteristics'!$C:$C,0)))</f>
        <v>indst efficiency standards</v>
      </c>
      <c r="L818" s="362">
        <f>IF(ISBLANK(INDEX('Policy Characteristics'!F:F,MATCH($C818,'Policy Characteristics'!$C:$C,0))),"",INDEX('Policy Characteristics'!F:F,MATCH($C818,'Policy Characteristics'!$C:$C,0)))</f>
        <v>0</v>
      </c>
      <c r="M818" s="362">
        <f>IF(ISBLANK(INDEX('Policy Characteristics'!G:G,MATCH($C818,'Policy Characteristics'!$C:$C,0))),"",INDEX('Policy Characteristics'!G:G,MATCH($C818,'Policy Characteristics'!$C:$C,0)))</f>
        <v>0.25</v>
      </c>
      <c r="N818" s="362">
        <f>IF(ISBLANK(INDEX('Policy Characteristics'!H:H,MATCH($C818,'Policy Characteristics'!$C:$C,0))),"",INDEX('Policy Characteristics'!H:H,MATCH($C818,'Policy Characteristics'!$C:$C,0)))</f>
        <v>0.01</v>
      </c>
      <c r="O818" s="340" t="str">
        <f>IF(ISBLANK(INDEX('Policy Characteristics'!I:I,MATCH($C818,'Policy Characteristics'!$C:$C,0))),"",INDEX('Policy Characteristics'!I:I,MATCH($C818,'Policy Characteristics'!$C:$C,0)))</f>
        <v>% reduction in energy use</v>
      </c>
      <c r="P818" s="340"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40" t="str">
        <f>IF(ISBLANK(INDEX('Policy Characteristics'!K:K,MATCH($C818,'Policy Characteristics'!$C:$C,0))),"",INDEX('Policy Characteristics'!K:K,MATCH($C818,'Policy Characteristics'!$C:$C,0)))</f>
        <v>industry-ag-main.html#eff-stds</v>
      </c>
      <c r="R818" s="340" t="str">
        <f>IF(ISBLANK(INDEX('Policy Characteristics'!L:L,MATCH($C818,'Policy Characteristics'!$C:$C,0))),"",INDEX('Policy Characteristics'!L:L,MATCH($C818,'Policy Characteristics'!$C:$C,0)))</f>
        <v>industry-energy-efficiency-standards.html</v>
      </c>
    </row>
    <row r="819" spans="1:18" s="5" customFormat="1" x14ac:dyDescent="0.25">
      <c r="A819" s="340" t="str">
        <f>IF(ISBLANK(INDEX('Policy Characteristics'!A:A,MATCH($C819,'Policy Characteristics'!$C:$C,0))),"",INDEX('Policy Characteristics'!A:A,MATCH($C819,'Policy Characteristics'!$C:$C,0)))</f>
        <v>Industry</v>
      </c>
      <c r="B819" s="340" t="str">
        <f>IF(ISBLANK(INDEX('Policy Characteristics'!B:B,MATCH($C819,'Policy Characteristics'!$C:$C,0))),"",INDEX('Policy Characteristics'!B:B,MATCH($C819,'Policy Characteristics'!$C:$C,0)))</f>
        <v>Industry Energy Efficiency Standards</v>
      </c>
      <c r="C819" s="344" t="str">
        <f t="shared" si="39"/>
        <v>Percentage Improvement in Eqpt Efficiency Standards above BAU</v>
      </c>
      <c r="D819" s="9" t="s">
        <v>3202</v>
      </c>
      <c r="E819" s="53" t="s">
        <v>2449</v>
      </c>
      <c r="F819" s="188" t="s">
        <v>2659</v>
      </c>
      <c r="G819" s="53" t="s">
        <v>2455</v>
      </c>
      <c r="H819" s="54">
        <v>1093</v>
      </c>
      <c r="I819" s="53" t="s">
        <v>46</v>
      </c>
      <c r="J819" s="342" t="str">
        <f>IF(ISBLANK(INDEX('Policy Characteristics'!D:D,MATCH($C819,'Policy Characteristics'!$C:$C,0))),"",INDEX('Policy Characteristics'!D:D,MATCH($C819,'Policy Characteristics'!$C:$C,0)))</f>
        <v>Industry Energy Efficiency Standards</v>
      </c>
      <c r="K819" s="340" t="str">
        <f>IF(ISBLANK(INDEX('Policy Characteristics'!E:E,MATCH($C819,'Policy Characteristics'!$C:$C,0))),"",INDEX('Policy Characteristics'!E:E,MATCH($C819,'Policy Characteristics'!$C:$C,0)))</f>
        <v>indst efficiency standards</v>
      </c>
      <c r="L819" s="362">
        <f>IF(ISBLANK(INDEX('Policy Characteristics'!F:F,MATCH($C819,'Policy Characteristics'!$C:$C,0))),"",INDEX('Policy Characteristics'!F:F,MATCH($C819,'Policy Characteristics'!$C:$C,0)))</f>
        <v>0</v>
      </c>
      <c r="M819" s="362">
        <f>IF(ISBLANK(INDEX('Policy Characteristics'!G:G,MATCH($C819,'Policy Characteristics'!$C:$C,0))),"",INDEX('Policy Characteristics'!G:G,MATCH($C819,'Policy Characteristics'!$C:$C,0)))</f>
        <v>0.25</v>
      </c>
      <c r="N819" s="362">
        <f>IF(ISBLANK(INDEX('Policy Characteristics'!H:H,MATCH($C819,'Policy Characteristics'!$C:$C,0))),"",INDEX('Policy Characteristics'!H:H,MATCH($C819,'Policy Characteristics'!$C:$C,0)))</f>
        <v>0.01</v>
      </c>
      <c r="O819" s="340" t="str">
        <f>IF(ISBLANK(INDEX('Policy Characteristics'!I:I,MATCH($C819,'Policy Characteristics'!$C:$C,0))),"",INDEX('Policy Characteristics'!I:I,MATCH($C819,'Policy Characteristics'!$C:$C,0)))</f>
        <v>% reduction in energy use</v>
      </c>
      <c r="P819" s="340"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40" t="str">
        <f>IF(ISBLANK(INDEX('Policy Characteristics'!K:K,MATCH($C819,'Policy Characteristics'!$C:$C,0))),"",INDEX('Policy Characteristics'!K:K,MATCH($C819,'Policy Characteristics'!$C:$C,0)))</f>
        <v>industry-ag-main.html#eff-stds</v>
      </c>
      <c r="R819" s="340" t="str">
        <f>IF(ISBLANK(INDEX('Policy Characteristics'!L:L,MATCH($C819,'Policy Characteristics'!$C:$C,0))),"",INDEX('Policy Characteristics'!L:L,MATCH($C819,'Policy Characteristics'!$C:$C,0)))</f>
        <v>industry-energy-efficiency-standards.html</v>
      </c>
    </row>
    <row r="820" spans="1:18" s="5" customFormat="1" x14ac:dyDescent="0.25">
      <c r="A820" s="340" t="str">
        <f>IF(ISBLANK(INDEX('Policy Characteristics'!A:A,MATCH($C820,'Policy Characteristics'!$C:$C,0))),"",INDEX('Policy Characteristics'!A:A,MATCH($C820,'Policy Characteristics'!$C:$C,0)))</f>
        <v>Industry</v>
      </c>
      <c r="B820" s="340" t="str">
        <f>IF(ISBLANK(INDEX('Policy Characteristics'!B:B,MATCH($C820,'Policy Characteristics'!$C:$C,0))),"",INDEX('Policy Characteristics'!B:B,MATCH($C820,'Policy Characteristics'!$C:$C,0)))</f>
        <v>Industry Energy Efficiency Standards</v>
      </c>
      <c r="C820" s="344" t="str">
        <f t="shared" si="39"/>
        <v>Percentage Improvement in Eqpt Efficiency Standards above BAU</v>
      </c>
      <c r="D820" s="9" t="s">
        <v>3202</v>
      </c>
      <c r="E820" s="53" t="s">
        <v>2798</v>
      </c>
      <c r="F820" s="188" t="s">
        <v>2659</v>
      </c>
      <c r="G820" s="53" t="s">
        <v>2801</v>
      </c>
      <c r="H820" s="54">
        <v>1094</v>
      </c>
      <c r="I820" s="53" t="s">
        <v>46</v>
      </c>
      <c r="J820" s="342" t="str">
        <f>IF(ISBLANK(INDEX('Policy Characteristics'!D:D,MATCH($C820,'Policy Characteristics'!$C:$C,0))),"",INDEX('Policy Characteristics'!D:D,MATCH($C820,'Policy Characteristics'!$C:$C,0)))</f>
        <v>Industry Energy Efficiency Standards</v>
      </c>
      <c r="K820" s="340" t="str">
        <f>IF(ISBLANK(INDEX('Policy Characteristics'!E:E,MATCH($C820,'Policy Characteristics'!$C:$C,0))),"",INDEX('Policy Characteristics'!E:E,MATCH($C820,'Policy Characteristics'!$C:$C,0)))</f>
        <v>indst efficiency standards</v>
      </c>
      <c r="L820" s="362">
        <f>IF(ISBLANK(INDEX('Policy Characteristics'!F:F,MATCH($C820,'Policy Characteristics'!$C:$C,0))),"",INDEX('Policy Characteristics'!F:F,MATCH($C820,'Policy Characteristics'!$C:$C,0)))</f>
        <v>0</v>
      </c>
      <c r="M820" s="362">
        <f>IF(ISBLANK(INDEX('Policy Characteristics'!G:G,MATCH($C820,'Policy Characteristics'!$C:$C,0))),"",INDEX('Policy Characteristics'!G:G,MATCH($C820,'Policy Characteristics'!$C:$C,0)))</f>
        <v>0.25</v>
      </c>
      <c r="N820" s="362">
        <f>IF(ISBLANK(INDEX('Policy Characteristics'!H:H,MATCH($C820,'Policy Characteristics'!$C:$C,0))),"",INDEX('Policy Characteristics'!H:H,MATCH($C820,'Policy Characteristics'!$C:$C,0)))</f>
        <v>0.01</v>
      </c>
      <c r="O820" s="340" t="str">
        <f>IF(ISBLANK(INDEX('Policy Characteristics'!I:I,MATCH($C820,'Policy Characteristics'!$C:$C,0))),"",INDEX('Policy Characteristics'!I:I,MATCH($C820,'Policy Characteristics'!$C:$C,0)))</f>
        <v>% reduction in energy use</v>
      </c>
      <c r="P820" s="340"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40" t="str">
        <f>IF(ISBLANK(INDEX('Policy Characteristics'!K:K,MATCH($C820,'Policy Characteristics'!$C:$C,0))),"",INDEX('Policy Characteristics'!K:K,MATCH($C820,'Policy Characteristics'!$C:$C,0)))</f>
        <v>industry-ag-main.html#eff-stds</v>
      </c>
      <c r="R820" s="340" t="str">
        <f>IF(ISBLANK(INDEX('Policy Characteristics'!L:L,MATCH($C820,'Policy Characteristics'!$C:$C,0))),"",INDEX('Policy Characteristics'!L:L,MATCH($C820,'Policy Characteristics'!$C:$C,0)))</f>
        <v>industry-energy-efficiency-standards.html</v>
      </c>
    </row>
    <row r="821" spans="1:18" s="5" customFormat="1" ht="30" x14ac:dyDescent="0.25">
      <c r="A821" s="340" t="str">
        <f>IF(ISBLANK(INDEX('Policy Characteristics'!A:A,MATCH($C821,'Policy Characteristics'!$C:$C,0))),"",INDEX('Policy Characteristics'!A:A,MATCH($C821,'Policy Characteristics'!$C:$C,0)))</f>
        <v>Industry</v>
      </c>
      <c r="B821" s="340" t="str">
        <f>IF(ISBLANK(INDEX('Policy Characteristics'!B:B,MATCH($C821,'Policy Characteristics'!$C:$C,0))),"",INDEX('Policy Characteristics'!B:B,MATCH($C821,'Policy Characteristics'!$C:$C,0)))</f>
        <v>Industry Energy Efficiency Standards</v>
      </c>
      <c r="C821" s="344" t="str">
        <f t="shared" si="39"/>
        <v>Percentage Improvement in Eqpt Efficiency Standards above BAU</v>
      </c>
      <c r="D821" s="9" t="s">
        <v>3202</v>
      </c>
      <c r="E821" s="53" t="s">
        <v>2799</v>
      </c>
      <c r="F821" s="188" t="s">
        <v>2659</v>
      </c>
      <c r="G821" s="53" t="s">
        <v>2803</v>
      </c>
      <c r="H821" s="54">
        <v>1095</v>
      </c>
      <c r="I821" s="53" t="s">
        <v>45</v>
      </c>
      <c r="J821" s="342" t="str">
        <f>IF(ISBLANK(INDEX('Policy Characteristics'!D:D,MATCH($C821,'Policy Characteristics'!$C:$C,0))),"",INDEX('Policy Characteristics'!D:D,MATCH($C821,'Policy Characteristics'!$C:$C,0)))</f>
        <v>Industry Energy Efficiency Standards</v>
      </c>
      <c r="K821" s="340" t="str">
        <f>IF(ISBLANK(INDEX('Policy Characteristics'!E:E,MATCH($C821,'Policy Characteristics'!$C:$C,0))),"",INDEX('Policy Characteristics'!E:E,MATCH($C821,'Policy Characteristics'!$C:$C,0)))</f>
        <v>indst efficiency standards</v>
      </c>
      <c r="L821" s="362">
        <f>IF(ISBLANK(INDEX('Policy Characteristics'!F:F,MATCH($C821,'Policy Characteristics'!$C:$C,0))),"",INDEX('Policy Characteristics'!F:F,MATCH($C821,'Policy Characteristics'!$C:$C,0)))</f>
        <v>0</v>
      </c>
      <c r="M821" s="362">
        <f>IF(ISBLANK(INDEX('Policy Characteristics'!G:G,MATCH($C821,'Policy Characteristics'!$C:$C,0))),"",INDEX('Policy Characteristics'!G:G,MATCH($C821,'Policy Characteristics'!$C:$C,0)))</f>
        <v>0.25</v>
      </c>
      <c r="N821" s="362">
        <f>IF(ISBLANK(INDEX('Policy Characteristics'!H:H,MATCH($C821,'Policy Characteristics'!$C:$C,0))),"",INDEX('Policy Characteristics'!H:H,MATCH($C821,'Policy Characteristics'!$C:$C,0)))</f>
        <v>0.01</v>
      </c>
      <c r="O821" s="340" t="str">
        <f>IF(ISBLANK(INDEX('Policy Characteristics'!I:I,MATCH($C821,'Policy Characteristics'!$C:$C,0))),"",INDEX('Policy Characteristics'!I:I,MATCH($C821,'Policy Characteristics'!$C:$C,0)))</f>
        <v>% reduction in energy use</v>
      </c>
      <c r="P821" s="340"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40" t="str">
        <f>IF(ISBLANK(INDEX('Policy Characteristics'!K:K,MATCH($C821,'Policy Characteristics'!$C:$C,0))),"",INDEX('Policy Characteristics'!K:K,MATCH($C821,'Policy Characteristics'!$C:$C,0)))</f>
        <v>industry-ag-main.html#eff-stds</v>
      </c>
      <c r="R821" s="340" t="str">
        <f>IF(ISBLANK(INDEX('Policy Characteristics'!L:L,MATCH($C821,'Policy Characteristics'!$C:$C,0))),"",INDEX('Policy Characteristics'!L:L,MATCH($C821,'Policy Characteristics'!$C:$C,0)))</f>
        <v>industry-energy-efficiency-standards.html</v>
      </c>
    </row>
    <row r="822" spans="1:18" s="5" customFormat="1" ht="30" x14ac:dyDescent="0.25">
      <c r="A822" s="340" t="str">
        <f>IF(ISBLANK(INDEX('Policy Characteristics'!A:A,MATCH($C822,'Policy Characteristics'!$C:$C,0))),"",INDEX('Policy Characteristics'!A:A,MATCH($C822,'Policy Characteristics'!$C:$C,0)))</f>
        <v>Industry</v>
      </c>
      <c r="B822" s="340" t="str">
        <f>IF(ISBLANK(INDEX('Policy Characteristics'!B:B,MATCH($C822,'Policy Characteristics'!$C:$C,0))),"",INDEX('Policy Characteristics'!B:B,MATCH($C822,'Policy Characteristics'!$C:$C,0)))</f>
        <v>Industry Energy Efficiency Standards</v>
      </c>
      <c r="C822" s="344" t="str">
        <f t="shared" si="39"/>
        <v>Percentage Improvement in Eqpt Efficiency Standards above BAU</v>
      </c>
      <c r="D822" s="9" t="s">
        <v>3202</v>
      </c>
      <c r="E822" s="53" t="s">
        <v>2800</v>
      </c>
      <c r="F822" s="188" t="s">
        <v>2659</v>
      </c>
      <c r="G822" s="53" t="s">
        <v>2804</v>
      </c>
      <c r="H822" s="54">
        <v>1096</v>
      </c>
      <c r="I822" s="53" t="s">
        <v>45</v>
      </c>
      <c r="J822" s="342" t="str">
        <f>IF(ISBLANK(INDEX('Policy Characteristics'!D:D,MATCH($C822,'Policy Characteristics'!$C:$C,0))),"",INDEX('Policy Characteristics'!D:D,MATCH($C822,'Policy Characteristics'!$C:$C,0)))</f>
        <v>Industry Energy Efficiency Standards</v>
      </c>
      <c r="K822" s="340" t="str">
        <f>IF(ISBLANK(INDEX('Policy Characteristics'!E:E,MATCH($C822,'Policy Characteristics'!$C:$C,0))),"",INDEX('Policy Characteristics'!E:E,MATCH($C822,'Policy Characteristics'!$C:$C,0)))</f>
        <v>indst efficiency standards</v>
      </c>
      <c r="L822" s="362">
        <f>IF(ISBLANK(INDEX('Policy Characteristics'!F:F,MATCH($C822,'Policy Characteristics'!$C:$C,0))),"",INDEX('Policy Characteristics'!F:F,MATCH($C822,'Policy Characteristics'!$C:$C,0)))</f>
        <v>0</v>
      </c>
      <c r="M822" s="362">
        <f>IF(ISBLANK(INDEX('Policy Characteristics'!G:G,MATCH($C822,'Policy Characteristics'!$C:$C,0))),"",INDEX('Policy Characteristics'!G:G,MATCH($C822,'Policy Characteristics'!$C:$C,0)))</f>
        <v>0.25</v>
      </c>
      <c r="N822" s="362">
        <f>IF(ISBLANK(INDEX('Policy Characteristics'!H:H,MATCH($C822,'Policy Characteristics'!$C:$C,0))),"",INDEX('Policy Characteristics'!H:H,MATCH($C822,'Policy Characteristics'!$C:$C,0)))</f>
        <v>0.01</v>
      </c>
      <c r="O822" s="340" t="str">
        <f>IF(ISBLANK(INDEX('Policy Characteristics'!I:I,MATCH($C822,'Policy Characteristics'!$C:$C,0))),"",INDEX('Policy Characteristics'!I:I,MATCH($C822,'Policy Characteristics'!$C:$C,0)))</f>
        <v>% reduction in energy use</v>
      </c>
      <c r="P822" s="340"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40" t="str">
        <f>IF(ISBLANK(INDEX('Policy Characteristics'!K:K,MATCH($C822,'Policy Characteristics'!$C:$C,0))),"",INDEX('Policy Characteristics'!K:K,MATCH($C822,'Policy Characteristics'!$C:$C,0)))</f>
        <v>industry-ag-main.html#eff-stds</v>
      </c>
      <c r="R822" s="340" t="str">
        <f>IF(ISBLANK(INDEX('Policy Characteristics'!L:L,MATCH($C822,'Policy Characteristics'!$C:$C,0))),"",INDEX('Policy Characteristics'!L:L,MATCH($C822,'Policy Characteristics'!$C:$C,0)))</f>
        <v>industry-energy-efficiency-standards.html</v>
      </c>
    </row>
    <row r="823" spans="1:18" s="5" customFormat="1" x14ac:dyDescent="0.25">
      <c r="A823" s="340" t="str">
        <f>IF(ISBLANK(INDEX('Policy Characteristics'!A:A,MATCH($C823,'Policy Characteristics'!$C:$C,0))),"",INDEX('Policy Characteristics'!A:A,MATCH($C823,'Policy Characteristics'!$C:$C,0)))</f>
        <v>Industry</v>
      </c>
      <c r="B823" s="340" t="str">
        <f>IF(ISBLANK(INDEX('Policy Characteristics'!B:B,MATCH($C823,'Policy Characteristics'!$C:$C,0))),"",INDEX('Policy Characteristics'!B:B,MATCH($C823,'Policy Characteristics'!$C:$C,0)))</f>
        <v>Industry Energy Efficiency Standards</v>
      </c>
      <c r="C823" s="344" t="str">
        <f t="shared" si="39"/>
        <v>Percentage Improvement in Eqpt Efficiency Standards above BAU</v>
      </c>
      <c r="D823" s="9" t="s">
        <v>3202</v>
      </c>
      <c r="E823" s="53" t="s">
        <v>2797</v>
      </c>
      <c r="F823" s="188" t="s">
        <v>2659</v>
      </c>
      <c r="G823" s="53" t="s">
        <v>2802</v>
      </c>
      <c r="H823" s="54">
        <v>1097</v>
      </c>
      <c r="I823" s="53" t="s">
        <v>46</v>
      </c>
      <c r="J823" s="342" t="str">
        <f>IF(ISBLANK(INDEX('Policy Characteristics'!D:D,MATCH($C823,'Policy Characteristics'!$C:$C,0))),"",INDEX('Policy Characteristics'!D:D,MATCH($C823,'Policy Characteristics'!$C:$C,0)))</f>
        <v>Industry Energy Efficiency Standards</v>
      </c>
      <c r="K823" s="340" t="str">
        <f>IF(ISBLANK(INDEX('Policy Characteristics'!E:E,MATCH($C823,'Policy Characteristics'!$C:$C,0))),"",INDEX('Policy Characteristics'!E:E,MATCH($C823,'Policy Characteristics'!$C:$C,0)))</f>
        <v>indst efficiency standards</v>
      </c>
      <c r="L823" s="362">
        <f>IF(ISBLANK(INDEX('Policy Characteristics'!F:F,MATCH($C823,'Policy Characteristics'!$C:$C,0))),"",INDEX('Policy Characteristics'!F:F,MATCH($C823,'Policy Characteristics'!$C:$C,0)))</f>
        <v>0</v>
      </c>
      <c r="M823" s="362">
        <f>IF(ISBLANK(INDEX('Policy Characteristics'!G:G,MATCH($C823,'Policy Characteristics'!$C:$C,0))),"",INDEX('Policy Characteristics'!G:G,MATCH($C823,'Policy Characteristics'!$C:$C,0)))</f>
        <v>0.25</v>
      </c>
      <c r="N823" s="362">
        <f>IF(ISBLANK(INDEX('Policy Characteristics'!H:H,MATCH($C823,'Policy Characteristics'!$C:$C,0))),"",INDEX('Policy Characteristics'!H:H,MATCH($C823,'Policy Characteristics'!$C:$C,0)))</f>
        <v>0.01</v>
      </c>
      <c r="O823" s="340" t="str">
        <f>IF(ISBLANK(INDEX('Policy Characteristics'!I:I,MATCH($C823,'Policy Characteristics'!$C:$C,0))),"",INDEX('Policy Characteristics'!I:I,MATCH($C823,'Policy Characteristics'!$C:$C,0)))</f>
        <v>% reduction in energy use</v>
      </c>
      <c r="P823" s="340"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40" t="str">
        <f>IF(ISBLANK(INDEX('Policy Characteristics'!K:K,MATCH($C823,'Policy Characteristics'!$C:$C,0))),"",INDEX('Policy Characteristics'!K:K,MATCH($C823,'Policy Characteristics'!$C:$C,0)))</f>
        <v>industry-ag-main.html#eff-stds</v>
      </c>
      <c r="R823" s="340" t="str">
        <f>IF(ISBLANK(INDEX('Policy Characteristics'!L:L,MATCH($C823,'Policy Characteristics'!$C:$C,0))),"",INDEX('Policy Characteristics'!L:L,MATCH($C823,'Policy Characteristics'!$C:$C,0)))</f>
        <v>industry-energy-efficiency-standards.html</v>
      </c>
    </row>
    <row r="824" spans="1:18" s="5" customFormat="1" x14ac:dyDescent="0.25">
      <c r="A824" s="340" t="str">
        <f>IF(ISBLANK(INDEX('Policy Characteristics'!A:A,MATCH($C824,'Policy Characteristics'!$C:$C,0))),"",INDEX('Policy Characteristics'!A:A,MATCH($C824,'Policy Characteristics'!$C:$C,0)))</f>
        <v>Industry</v>
      </c>
      <c r="B824" s="340" t="str">
        <f>IF(ISBLANK(INDEX('Policy Characteristics'!B:B,MATCH($C824,'Policy Characteristics'!$C:$C,0))),"",INDEX('Policy Characteristics'!B:B,MATCH($C824,'Policy Characteristics'!$C:$C,0)))</f>
        <v>Industry Energy Efficiency Standards</v>
      </c>
      <c r="C824" s="344" t="str">
        <f t="shared" si="39"/>
        <v>Percentage Improvement in Eqpt Efficiency Standards above BAU</v>
      </c>
      <c r="D824" s="9" t="s">
        <v>3203</v>
      </c>
      <c r="E824" s="53" t="s">
        <v>2444</v>
      </c>
      <c r="F824" s="188" t="s">
        <v>3165</v>
      </c>
      <c r="G824" s="53" t="s">
        <v>2450</v>
      </c>
      <c r="H824" s="54">
        <v>1098</v>
      </c>
      <c r="I824" s="53" t="s">
        <v>45</v>
      </c>
      <c r="J824" s="342" t="str">
        <f>IF(ISBLANK(INDEX('Policy Characteristics'!D:D,MATCH($C824,'Policy Characteristics'!$C:$C,0))),"",INDEX('Policy Characteristics'!D:D,MATCH($C824,'Policy Characteristics'!$C:$C,0)))</f>
        <v>Industry Energy Efficiency Standards</v>
      </c>
      <c r="K824" s="340" t="str">
        <f>IF(ISBLANK(INDEX('Policy Characteristics'!E:E,MATCH($C824,'Policy Characteristics'!$C:$C,0))),"",INDEX('Policy Characteristics'!E:E,MATCH($C824,'Policy Characteristics'!$C:$C,0)))</f>
        <v>indst efficiency standards</v>
      </c>
      <c r="L824" s="362">
        <f>IF(ISBLANK(INDEX('Policy Characteristics'!F:F,MATCH($C824,'Policy Characteristics'!$C:$C,0))),"",INDEX('Policy Characteristics'!F:F,MATCH($C824,'Policy Characteristics'!$C:$C,0)))</f>
        <v>0</v>
      </c>
      <c r="M824" s="362">
        <f>IF(ISBLANK(INDEX('Policy Characteristics'!G:G,MATCH($C824,'Policy Characteristics'!$C:$C,0))),"",INDEX('Policy Characteristics'!G:G,MATCH($C824,'Policy Characteristics'!$C:$C,0)))</f>
        <v>0.25</v>
      </c>
      <c r="N824" s="362">
        <f>IF(ISBLANK(INDEX('Policy Characteristics'!H:H,MATCH($C824,'Policy Characteristics'!$C:$C,0))),"",INDEX('Policy Characteristics'!H:H,MATCH($C824,'Policy Characteristics'!$C:$C,0)))</f>
        <v>0.01</v>
      </c>
      <c r="O824" s="340" t="str">
        <f>IF(ISBLANK(INDEX('Policy Characteristics'!I:I,MATCH($C824,'Policy Characteristics'!$C:$C,0))),"",INDEX('Policy Characteristics'!I:I,MATCH($C824,'Policy Characteristics'!$C:$C,0)))</f>
        <v>% reduction in energy use</v>
      </c>
      <c r="P824" s="340"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40" t="str">
        <f>IF(ISBLANK(INDEX('Policy Characteristics'!K:K,MATCH($C824,'Policy Characteristics'!$C:$C,0))),"",INDEX('Policy Characteristics'!K:K,MATCH($C824,'Policy Characteristics'!$C:$C,0)))</f>
        <v>industry-ag-main.html#eff-stds</v>
      </c>
      <c r="R824" s="340" t="str">
        <f>IF(ISBLANK(INDEX('Policy Characteristics'!L:L,MATCH($C824,'Policy Characteristics'!$C:$C,0))),"",INDEX('Policy Characteristics'!L:L,MATCH($C824,'Policy Characteristics'!$C:$C,0)))</f>
        <v>industry-energy-efficiency-standards.html</v>
      </c>
    </row>
    <row r="825" spans="1:18" s="5" customFormat="1" x14ac:dyDescent="0.25">
      <c r="A825" s="340" t="str">
        <f>IF(ISBLANK(INDEX('Policy Characteristics'!A:A,MATCH($C825,'Policy Characteristics'!$C:$C,0))),"",INDEX('Policy Characteristics'!A:A,MATCH($C825,'Policy Characteristics'!$C:$C,0)))</f>
        <v>Industry</v>
      </c>
      <c r="B825" s="340" t="str">
        <f>IF(ISBLANK(INDEX('Policy Characteristics'!B:B,MATCH($C825,'Policy Characteristics'!$C:$C,0))),"",INDEX('Policy Characteristics'!B:B,MATCH($C825,'Policy Characteristics'!$C:$C,0)))</f>
        <v>Industry Energy Efficiency Standards</v>
      </c>
      <c r="C825" s="344" t="str">
        <f t="shared" si="39"/>
        <v>Percentage Improvement in Eqpt Efficiency Standards above BAU</v>
      </c>
      <c r="D825" s="9" t="s">
        <v>3203</v>
      </c>
      <c r="E825" s="53" t="s">
        <v>2445</v>
      </c>
      <c r="F825" s="188" t="s">
        <v>3165</v>
      </c>
      <c r="G825" s="53" t="s">
        <v>2453</v>
      </c>
      <c r="H825" s="54">
        <v>1099</v>
      </c>
      <c r="I825" s="53" t="s">
        <v>45</v>
      </c>
      <c r="J825" s="342" t="str">
        <f>IF(ISBLANK(INDEX('Policy Characteristics'!D:D,MATCH($C825,'Policy Characteristics'!$C:$C,0))),"",INDEX('Policy Characteristics'!D:D,MATCH($C825,'Policy Characteristics'!$C:$C,0)))</f>
        <v>Industry Energy Efficiency Standards</v>
      </c>
      <c r="K825" s="340" t="str">
        <f>IF(ISBLANK(INDEX('Policy Characteristics'!E:E,MATCH($C825,'Policy Characteristics'!$C:$C,0))),"",INDEX('Policy Characteristics'!E:E,MATCH($C825,'Policy Characteristics'!$C:$C,0)))</f>
        <v>indst efficiency standards</v>
      </c>
      <c r="L825" s="362">
        <f>IF(ISBLANK(INDEX('Policy Characteristics'!F:F,MATCH($C825,'Policy Characteristics'!$C:$C,0))),"",INDEX('Policy Characteristics'!F:F,MATCH($C825,'Policy Characteristics'!$C:$C,0)))</f>
        <v>0</v>
      </c>
      <c r="M825" s="362">
        <f>IF(ISBLANK(INDEX('Policy Characteristics'!G:G,MATCH($C825,'Policy Characteristics'!$C:$C,0))),"",INDEX('Policy Characteristics'!G:G,MATCH($C825,'Policy Characteristics'!$C:$C,0)))</f>
        <v>0.25</v>
      </c>
      <c r="N825" s="362">
        <f>IF(ISBLANK(INDEX('Policy Characteristics'!H:H,MATCH($C825,'Policy Characteristics'!$C:$C,0))),"",INDEX('Policy Characteristics'!H:H,MATCH($C825,'Policy Characteristics'!$C:$C,0)))</f>
        <v>0.01</v>
      </c>
      <c r="O825" s="340" t="str">
        <f>IF(ISBLANK(INDEX('Policy Characteristics'!I:I,MATCH($C825,'Policy Characteristics'!$C:$C,0))),"",INDEX('Policy Characteristics'!I:I,MATCH($C825,'Policy Characteristics'!$C:$C,0)))</f>
        <v>% reduction in energy use</v>
      </c>
      <c r="P825" s="340"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40" t="str">
        <f>IF(ISBLANK(INDEX('Policy Characteristics'!K:K,MATCH($C825,'Policy Characteristics'!$C:$C,0))),"",INDEX('Policy Characteristics'!K:K,MATCH($C825,'Policy Characteristics'!$C:$C,0)))</f>
        <v>industry-ag-main.html#eff-stds</v>
      </c>
      <c r="R825" s="340" t="str">
        <f>IF(ISBLANK(INDEX('Policy Characteristics'!L:L,MATCH($C825,'Policy Characteristics'!$C:$C,0))),"",INDEX('Policy Characteristics'!L:L,MATCH($C825,'Policy Characteristics'!$C:$C,0)))</f>
        <v>industry-energy-efficiency-standards.html</v>
      </c>
    </row>
    <row r="826" spans="1:18" s="5" customFormat="1" x14ac:dyDescent="0.25">
      <c r="A826" s="340" t="str">
        <f>IF(ISBLANK(INDEX('Policy Characteristics'!A:A,MATCH($C826,'Policy Characteristics'!$C:$C,0))),"",INDEX('Policy Characteristics'!A:A,MATCH($C826,'Policy Characteristics'!$C:$C,0)))</f>
        <v>Industry</v>
      </c>
      <c r="B826" s="340" t="str">
        <f>IF(ISBLANK(INDEX('Policy Characteristics'!B:B,MATCH($C826,'Policy Characteristics'!$C:$C,0))),"",INDEX('Policy Characteristics'!B:B,MATCH($C826,'Policy Characteristics'!$C:$C,0)))</f>
        <v>Industry Energy Efficiency Standards</v>
      </c>
      <c r="C826" s="344" t="str">
        <f t="shared" si="39"/>
        <v>Percentage Improvement in Eqpt Efficiency Standards above BAU</v>
      </c>
      <c r="D826" s="9" t="s">
        <v>3203</v>
      </c>
      <c r="E826" s="53" t="s">
        <v>2446</v>
      </c>
      <c r="F826" s="188" t="s">
        <v>3165</v>
      </c>
      <c r="G826" s="53" t="s">
        <v>2454</v>
      </c>
      <c r="H826" s="54">
        <v>1100</v>
      </c>
      <c r="I826" s="53" t="s">
        <v>45</v>
      </c>
      <c r="J826" s="342" t="str">
        <f>IF(ISBLANK(INDEX('Policy Characteristics'!D:D,MATCH($C826,'Policy Characteristics'!$C:$C,0))),"",INDEX('Policy Characteristics'!D:D,MATCH($C826,'Policy Characteristics'!$C:$C,0)))</f>
        <v>Industry Energy Efficiency Standards</v>
      </c>
      <c r="K826" s="340" t="str">
        <f>IF(ISBLANK(INDEX('Policy Characteristics'!E:E,MATCH($C826,'Policy Characteristics'!$C:$C,0))),"",INDEX('Policy Characteristics'!E:E,MATCH($C826,'Policy Characteristics'!$C:$C,0)))</f>
        <v>indst efficiency standards</v>
      </c>
      <c r="L826" s="362">
        <f>IF(ISBLANK(INDEX('Policy Characteristics'!F:F,MATCH($C826,'Policy Characteristics'!$C:$C,0))),"",INDEX('Policy Characteristics'!F:F,MATCH($C826,'Policy Characteristics'!$C:$C,0)))</f>
        <v>0</v>
      </c>
      <c r="M826" s="362">
        <f>IF(ISBLANK(INDEX('Policy Characteristics'!G:G,MATCH($C826,'Policy Characteristics'!$C:$C,0))),"",INDEX('Policy Characteristics'!G:G,MATCH($C826,'Policy Characteristics'!$C:$C,0)))</f>
        <v>0.25</v>
      </c>
      <c r="N826" s="362">
        <f>IF(ISBLANK(INDEX('Policy Characteristics'!H:H,MATCH($C826,'Policy Characteristics'!$C:$C,0))),"",INDEX('Policy Characteristics'!H:H,MATCH($C826,'Policy Characteristics'!$C:$C,0)))</f>
        <v>0.01</v>
      </c>
      <c r="O826" s="340" t="str">
        <f>IF(ISBLANK(INDEX('Policy Characteristics'!I:I,MATCH($C826,'Policy Characteristics'!$C:$C,0))),"",INDEX('Policy Characteristics'!I:I,MATCH($C826,'Policy Characteristics'!$C:$C,0)))</f>
        <v>% reduction in energy use</v>
      </c>
      <c r="P826" s="340"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40" t="str">
        <f>IF(ISBLANK(INDEX('Policy Characteristics'!K:K,MATCH($C826,'Policy Characteristics'!$C:$C,0))),"",INDEX('Policy Characteristics'!K:K,MATCH($C826,'Policy Characteristics'!$C:$C,0)))</f>
        <v>industry-ag-main.html#eff-stds</v>
      </c>
      <c r="R826" s="340" t="str">
        <f>IF(ISBLANK(INDEX('Policy Characteristics'!L:L,MATCH($C826,'Policy Characteristics'!$C:$C,0))),"",INDEX('Policy Characteristics'!L:L,MATCH($C826,'Policy Characteristics'!$C:$C,0)))</f>
        <v>industry-energy-efficiency-standards.html</v>
      </c>
    </row>
    <row r="827" spans="1:18" s="5" customFormat="1" x14ac:dyDescent="0.25">
      <c r="A827" s="340" t="str">
        <f>IF(ISBLANK(INDEX('Policy Characteristics'!A:A,MATCH($C827,'Policy Characteristics'!$C:$C,0))),"",INDEX('Policy Characteristics'!A:A,MATCH($C827,'Policy Characteristics'!$C:$C,0)))</f>
        <v>Industry</v>
      </c>
      <c r="B827" s="340" t="str">
        <f>IF(ISBLANK(INDEX('Policy Characteristics'!B:B,MATCH($C827,'Policy Characteristics'!$C:$C,0))),"",INDEX('Policy Characteristics'!B:B,MATCH($C827,'Policy Characteristics'!$C:$C,0)))</f>
        <v>Industry Energy Efficiency Standards</v>
      </c>
      <c r="C827" s="344" t="str">
        <f t="shared" si="39"/>
        <v>Percentage Improvement in Eqpt Efficiency Standards above BAU</v>
      </c>
      <c r="D827" s="9" t="s">
        <v>3203</v>
      </c>
      <c r="E827" s="53" t="s">
        <v>2447</v>
      </c>
      <c r="F827" s="188" t="s">
        <v>3165</v>
      </c>
      <c r="G827" s="53" t="s">
        <v>2451</v>
      </c>
      <c r="H827" s="54">
        <v>1101</v>
      </c>
      <c r="I827" s="53" t="s">
        <v>46</v>
      </c>
      <c r="J827" s="342" t="str">
        <f>IF(ISBLANK(INDEX('Policy Characteristics'!D:D,MATCH($C827,'Policy Characteristics'!$C:$C,0))),"",INDEX('Policy Characteristics'!D:D,MATCH($C827,'Policy Characteristics'!$C:$C,0)))</f>
        <v>Industry Energy Efficiency Standards</v>
      </c>
      <c r="K827" s="340" t="str">
        <f>IF(ISBLANK(INDEX('Policy Characteristics'!E:E,MATCH($C827,'Policy Characteristics'!$C:$C,0))),"",INDEX('Policy Characteristics'!E:E,MATCH($C827,'Policy Characteristics'!$C:$C,0)))</f>
        <v>indst efficiency standards</v>
      </c>
      <c r="L827" s="362">
        <f>IF(ISBLANK(INDEX('Policy Characteristics'!F:F,MATCH($C827,'Policy Characteristics'!$C:$C,0))),"",INDEX('Policy Characteristics'!F:F,MATCH($C827,'Policy Characteristics'!$C:$C,0)))</f>
        <v>0</v>
      </c>
      <c r="M827" s="362">
        <f>IF(ISBLANK(INDEX('Policy Characteristics'!G:G,MATCH($C827,'Policy Characteristics'!$C:$C,0))),"",INDEX('Policy Characteristics'!G:G,MATCH($C827,'Policy Characteristics'!$C:$C,0)))</f>
        <v>0.25</v>
      </c>
      <c r="N827" s="362">
        <f>IF(ISBLANK(INDEX('Policy Characteristics'!H:H,MATCH($C827,'Policy Characteristics'!$C:$C,0))),"",INDEX('Policy Characteristics'!H:H,MATCH($C827,'Policy Characteristics'!$C:$C,0)))</f>
        <v>0.01</v>
      </c>
      <c r="O827" s="340" t="str">
        <f>IF(ISBLANK(INDEX('Policy Characteristics'!I:I,MATCH($C827,'Policy Characteristics'!$C:$C,0))),"",INDEX('Policy Characteristics'!I:I,MATCH($C827,'Policy Characteristics'!$C:$C,0)))</f>
        <v>% reduction in energy use</v>
      </c>
      <c r="P827" s="340"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40" t="str">
        <f>IF(ISBLANK(INDEX('Policy Characteristics'!K:K,MATCH($C827,'Policy Characteristics'!$C:$C,0))),"",INDEX('Policy Characteristics'!K:K,MATCH($C827,'Policy Characteristics'!$C:$C,0)))</f>
        <v>industry-ag-main.html#eff-stds</v>
      </c>
      <c r="R827" s="340" t="str">
        <f>IF(ISBLANK(INDEX('Policy Characteristics'!L:L,MATCH($C827,'Policy Characteristics'!$C:$C,0))),"",INDEX('Policy Characteristics'!L:L,MATCH($C827,'Policy Characteristics'!$C:$C,0)))</f>
        <v>industry-energy-efficiency-standards.html</v>
      </c>
    </row>
    <row r="828" spans="1:18" s="5" customFormat="1" x14ac:dyDescent="0.25">
      <c r="A828" s="340" t="str">
        <f>IF(ISBLANK(INDEX('Policy Characteristics'!A:A,MATCH($C828,'Policy Characteristics'!$C:$C,0))),"",INDEX('Policy Characteristics'!A:A,MATCH($C828,'Policy Characteristics'!$C:$C,0)))</f>
        <v>Industry</v>
      </c>
      <c r="B828" s="340" t="str">
        <f>IF(ISBLANK(INDEX('Policy Characteristics'!B:B,MATCH($C828,'Policy Characteristics'!$C:$C,0))),"",INDEX('Policy Characteristics'!B:B,MATCH($C828,'Policy Characteristics'!$C:$C,0)))</f>
        <v>Industry Energy Efficiency Standards</v>
      </c>
      <c r="C828" s="344" t="str">
        <f t="shared" si="39"/>
        <v>Percentage Improvement in Eqpt Efficiency Standards above BAU</v>
      </c>
      <c r="D828" s="9" t="s">
        <v>3203</v>
      </c>
      <c r="E828" s="53" t="s">
        <v>2448</v>
      </c>
      <c r="F828" s="188" t="s">
        <v>3165</v>
      </c>
      <c r="G828" s="53" t="s">
        <v>2452</v>
      </c>
      <c r="H828" s="54">
        <v>1102</v>
      </c>
      <c r="I828" s="53" t="s">
        <v>45</v>
      </c>
      <c r="J828" s="342" t="str">
        <f>IF(ISBLANK(INDEX('Policy Characteristics'!D:D,MATCH($C828,'Policy Characteristics'!$C:$C,0))),"",INDEX('Policy Characteristics'!D:D,MATCH($C828,'Policy Characteristics'!$C:$C,0)))</f>
        <v>Industry Energy Efficiency Standards</v>
      </c>
      <c r="K828" s="340" t="str">
        <f>IF(ISBLANK(INDEX('Policy Characteristics'!E:E,MATCH($C828,'Policy Characteristics'!$C:$C,0))),"",INDEX('Policy Characteristics'!E:E,MATCH($C828,'Policy Characteristics'!$C:$C,0)))</f>
        <v>indst efficiency standards</v>
      </c>
      <c r="L828" s="362">
        <f>IF(ISBLANK(INDEX('Policy Characteristics'!F:F,MATCH($C828,'Policy Characteristics'!$C:$C,0))),"",INDEX('Policy Characteristics'!F:F,MATCH($C828,'Policy Characteristics'!$C:$C,0)))</f>
        <v>0</v>
      </c>
      <c r="M828" s="362">
        <f>IF(ISBLANK(INDEX('Policy Characteristics'!G:G,MATCH($C828,'Policy Characteristics'!$C:$C,0))),"",INDEX('Policy Characteristics'!G:G,MATCH($C828,'Policy Characteristics'!$C:$C,0)))</f>
        <v>0.25</v>
      </c>
      <c r="N828" s="362">
        <f>IF(ISBLANK(INDEX('Policy Characteristics'!H:H,MATCH($C828,'Policy Characteristics'!$C:$C,0))),"",INDEX('Policy Characteristics'!H:H,MATCH($C828,'Policy Characteristics'!$C:$C,0)))</f>
        <v>0.01</v>
      </c>
      <c r="O828" s="340" t="str">
        <f>IF(ISBLANK(INDEX('Policy Characteristics'!I:I,MATCH($C828,'Policy Characteristics'!$C:$C,0))),"",INDEX('Policy Characteristics'!I:I,MATCH($C828,'Policy Characteristics'!$C:$C,0)))</f>
        <v>% reduction in energy use</v>
      </c>
      <c r="P828" s="340"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40" t="str">
        <f>IF(ISBLANK(INDEX('Policy Characteristics'!K:K,MATCH($C828,'Policy Characteristics'!$C:$C,0))),"",INDEX('Policy Characteristics'!K:K,MATCH($C828,'Policy Characteristics'!$C:$C,0)))</f>
        <v>industry-ag-main.html#eff-stds</v>
      </c>
      <c r="R828" s="340" t="str">
        <f>IF(ISBLANK(INDEX('Policy Characteristics'!L:L,MATCH($C828,'Policy Characteristics'!$C:$C,0))),"",INDEX('Policy Characteristics'!L:L,MATCH($C828,'Policy Characteristics'!$C:$C,0)))</f>
        <v>industry-energy-efficiency-standards.html</v>
      </c>
    </row>
    <row r="829" spans="1:18" s="5" customFormat="1" x14ac:dyDescent="0.25">
      <c r="A829" s="340" t="str">
        <f>IF(ISBLANK(INDEX('Policy Characteristics'!A:A,MATCH($C829,'Policy Characteristics'!$C:$C,0))),"",INDEX('Policy Characteristics'!A:A,MATCH($C829,'Policy Characteristics'!$C:$C,0)))</f>
        <v>Industry</v>
      </c>
      <c r="B829" s="340" t="str">
        <f>IF(ISBLANK(INDEX('Policy Characteristics'!B:B,MATCH($C829,'Policy Characteristics'!$C:$C,0))),"",INDEX('Policy Characteristics'!B:B,MATCH($C829,'Policy Characteristics'!$C:$C,0)))</f>
        <v>Industry Energy Efficiency Standards</v>
      </c>
      <c r="C829" s="344" t="str">
        <f t="shared" si="39"/>
        <v>Percentage Improvement in Eqpt Efficiency Standards above BAU</v>
      </c>
      <c r="D829" s="9" t="s">
        <v>3203</v>
      </c>
      <c r="E829" s="53" t="s">
        <v>2449</v>
      </c>
      <c r="F829" s="188" t="s">
        <v>3165</v>
      </c>
      <c r="G829" s="53" t="s">
        <v>2455</v>
      </c>
      <c r="H829" s="54">
        <v>1103</v>
      </c>
      <c r="I829" s="53" t="s">
        <v>46</v>
      </c>
      <c r="J829" s="342" t="str">
        <f>IF(ISBLANK(INDEX('Policy Characteristics'!D:D,MATCH($C829,'Policy Characteristics'!$C:$C,0))),"",INDEX('Policy Characteristics'!D:D,MATCH($C829,'Policy Characteristics'!$C:$C,0)))</f>
        <v>Industry Energy Efficiency Standards</v>
      </c>
      <c r="K829" s="340" t="str">
        <f>IF(ISBLANK(INDEX('Policy Characteristics'!E:E,MATCH($C829,'Policy Characteristics'!$C:$C,0))),"",INDEX('Policy Characteristics'!E:E,MATCH($C829,'Policy Characteristics'!$C:$C,0)))</f>
        <v>indst efficiency standards</v>
      </c>
      <c r="L829" s="362">
        <f>IF(ISBLANK(INDEX('Policy Characteristics'!F:F,MATCH($C829,'Policy Characteristics'!$C:$C,0))),"",INDEX('Policy Characteristics'!F:F,MATCH($C829,'Policy Characteristics'!$C:$C,0)))</f>
        <v>0</v>
      </c>
      <c r="M829" s="362">
        <f>IF(ISBLANK(INDEX('Policy Characteristics'!G:G,MATCH($C829,'Policy Characteristics'!$C:$C,0))),"",INDEX('Policy Characteristics'!G:G,MATCH($C829,'Policy Characteristics'!$C:$C,0)))</f>
        <v>0.25</v>
      </c>
      <c r="N829" s="362">
        <f>IF(ISBLANK(INDEX('Policy Characteristics'!H:H,MATCH($C829,'Policy Characteristics'!$C:$C,0))),"",INDEX('Policy Characteristics'!H:H,MATCH($C829,'Policy Characteristics'!$C:$C,0)))</f>
        <v>0.01</v>
      </c>
      <c r="O829" s="340" t="str">
        <f>IF(ISBLANK(INDEX('Policy Characteristics'!I:I,MATCH($C829,'Policy Characteristics'!$C:$C,0))),"",INDEX('Policy Characteristics'!I:I,MATCH($C829,'Policy Characteristics'!$C:$C,0)))</f>
        <v>% reduction in energy use</v>
      </c>
      <c r="P829" s="340"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40" t="str">
        <f>IF(ISBLANK(INDEX('Policy Characteristics'!K:K,MATCH($C829,'Policy Characteristics'!$C:$C,0))),"",INDEX('Policy Characteristics'!K:K,MATCH($C829,'Policy Characteristics'!$C:$C,0)))</f>
        <v>industry-ag-main.html#eff-stds</v>
      </c>
      <c r="R829" s="340" t="str">
        <f>IF(ISBLANK(INDEX('Policy Characteristics'!L:L,MATCH($C829,'Policy Characteristics'!$C:$C,0))),"",INDEX('Policy Characteristics'!L:L,MATCH($C829,'Policy Characteristics'!$C:$C,0)))</f>
        <v>industry-energy-efficiency-standards.html</v>
      </c>
    </row>
    <row r="830" spans="1:18" s="5" customFormat="1" x14ac:dyDescent="0.25">
      <c r="A830" s="340" t="str">
        <f>IF(ISBLANK(INDEX('Policy Characteristics'!A:A,MATCH($C830,'Policy Characteristics'!$C:$C,0))),"",INDEX('Policy Characteristics'!A:A,MATCH($C830,'Policy Characteristics'!$C:$C,0)))</f>
        <v>Industry</v>
      </c>
      <c r="B830" s="340" t="str">
        <f>IF(ISBLANK(INDEX('Policy Characteristics'!B:B,MATCH($C830,'Policy Characteristics'!$C:$C,0))),"",INDEX('Policy Characteristics'!B:B,MATCH($C830,'Policy Characteristics'!$C:$C,0)))</f>
        <v>Industry Energy Efficiency Standards</v>
      </c>
      <c r="C830" s="344" t="str">
        <f t="shared" si="39"/>
        <v>Percentage Improvement in Eqpt Efficiency Standards above BAU</v>
      </c>
      <c r="D830" s="9" t="s">
        <v>3203</v>
      </c>
      <c r="E830" s="53" t="s">
        <v>2798</v>
      </c>
      <c r="F830" s="188" t="s">
        <v>3165</v>
      </c>
      <c r="G830" s="53" t="s">
        <v>2801</v>
      </c>
      <c r="H830" s="54">
        <v>1104</v>
      </c>
      <c r="I830" s="53" t="s">
        <v>46</v>
      </c>
      <c r="J830" s="342" t="str">
        <f>IF(ISBLANK(INDEX('Policy Characteristics'!D:D,MATCH($C830,'Policy Characteristics'!$C:$C,0))),"",INDEX('Policy Characteristics'!D:D,MATCH($C830,'Policy Characteristics'!$C:$C,0)))</f>
        <v>Industry Energy Efficiency Standards</v>
      </c>
      <c r="K830" s="340" t="str">
        <f>IF(ISBLANK(INDEX('Policy Characteristics'!E:E,MATCH($C830,'Policy Characteristics'!$C:$C,0))),"",INDEX('Policy Characteristics'!E:E,MATCH($C830,'Policy Characteristics'!$C:$C,0)))</f>
        <v>indst efficiency standards</v>
      </c>
      <c r="L830" s="362">
        <f>IF(ISBLANK(INDEX('Policy Characteristics'!F:F,MATCH($C830,'Policy Characteristics'!$C:$C,0))),"",INDEX('Policy Characteristics'!F:F,MATCH($C830,'Policy Characteristics'!$C:$C,0)))</f>
        <v>0</v>
      </c>
      <c r="M830" s="362">
        <f>IF(ISBLANK(INDEX('Policy Characteristics'!G:G,MATCH($C830,'Policy Characteristics'!$C:$C,0))),"",INDEX('Policy Characteristics'!G:G,MATCH($C830,'Policy Characteristics'!$C:$C,0)))</f>
        <v>0.25</v>
      </c>
      <c r="N830" s="362">
        <f>IF(ISBLANK(INDEX('Policy Characteristics'!H:H,MATCH($C830,'Policy Characteristics'!$C:$C,0))),"",INDEX('Policy Characteristics'!H:H,MATCH($C830,'Policy Characteristics'!$C:$C,0)))</f>
        <v>0.01</v>
      </c>
      <c r="O830" s="340" t="str">
        <f>IF(ISBLANK(INDEX('Policy Characteristics'!I:I,MATCH($C830,'Policy Characteristics'!$C:$C,0))),"",INDEX('Policy Characteristics'!I:I,MATCH($C830,'Policy Characteristics'!$C:$C,0)))</f>
        <v>% reduction in energy use</v>
      </c>
      <c r="P830" s="340"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40" t="str">
        <f>IF(ISBLANK(INDEX('Policy Characteristics'!K:K,MATCH($C830,'Policy Characteristics'!$C:$C,0))),"",INDEX('Policy Characteristics'!K:K,MATCH($C830,'Policy Characteristics'!$C:$C,0)))</f>
        <v>industry-ag-main.html#eff-stds</v>
      </c>
      <c r="R830" s="340" t="str">
        <f>IF(ISBLANK(INDEX('Policy Characteristics'!L:L,MATCH($C830,'Policy Characteristics'!$C:$C,0))),"",INDEX('Policy Characteristics'!L:L,MATCH($C830,'Policy Characteristics'!$C:$C,0)))</f>
        <v>industry-energy-efficiency-standards.html</v>
      </c>
    </row>
    <row r="831" spans="1:18" s="5" customFormat="1" ht="30" x14ac:dyDescent="0.25">
      <c r="A831" s="340" t="str">
        <f>IF(ISBLANK(INDEX('Policy Characteristics'!A:A,MATCH($C831,'Policy Characteristics'!$C:$C,0))),"",INDEX('Policy Characteristics'!A:A,MATCH($C831,'Policy Characteristics'!$C:$C,0)))</f>
        <v>Industry</v>
      </c>
      <c r="B831" s="340" t="str">
        <f>IF(ISBLANK(INDEX('Policy Characteristics'!B:B,MATCH($C831,'Policy Characteristics'!$C:$C,0))),"",INDEX('Policy Characteristics'!B:B,MATCH($C831,'Policy Characteristics'!$C:$C,0)))</f>
        <v>Industry Energy Efficiency Standards</v>
      </c>
      <c r="C831" s="344" t="str">
        <f t="shared" si="39"/>
        <v>Percentage Improvement in Eqpt Efficiency Standards above BAU</v>
      </c>
      <c r="D831" s="9" t="s">
        <v>3203</v>
      </c>
      <c r="E831" s="53" t="s">
        <v>2799</v>
      </c>
      <c r="F831" s="188" t="s">
        <v>3165</v>
      </c>
      <c r="G831" s="53" t="s">
        <v>2803</v>
      </c>
      <c r="H831" s="54">
        <v>1105</v>
      </c>
      <c r="I831" s="53" t="s">
        <v>45</v>
      </c>
      <c r="J831" s="342" t="str">
        <f>IF(ISBLANK(INDEX('Policy Characteristics'!D:D,MATCH($C831,'Policy Characteristics'!$C:$C,0))),"",INDEX('Policy Characteristics'!D:D,MATCH($C831,'Policy Characteristics'!$C:$C,0)))</f>
        <v>Industry Energy Efficiency Standards</v>
      </c>
      <c r="K831" s="340" t="str">
        <f>IF(ISBLANK(INDEX('Policy Characteristics'!E:E,MATCH($C831,'Policy Characteristics'!$C:$C,0))),"",INDEX('Policy Characteristics'!E:E,MATCH($C831,'Policy Characteristics'!$C:$C,0)))</f>
        <v>indst efficiency standards</v>
      </c>
      <c r="L831" s="362">
        <f>IF(ISBLANK(INDEX('Policy Characteristics'!F:F,MATCH($C831,'Policy Characteristics'!$C:$C,0))),"",INDEX('Policy Characteristics'!F:F,MATCH($C831,'Policy Characteristics'!$C:$C,0)))</f>
        <v>0</v>
      </c>
      <c r="M831" s="362">
        <f>IF(ISBLANK(INDEX('Policy Characteristics'!G:G,MATCH($C831,'Policy Characteristics'!$C:$C,0))),"",INDEX('Policy Characteristics'!G:G,MATCH($C831,'Policy Characteristics'!$C:$C,0)))</f>
        <v>0.25</v>
      </c>
      <c r="N831" s="362">
        <f>IF(ISBLANK(INDEX('Policy Characteristics'!H:H,MATCH($C831,'Policy Characteristics'!$C:$C,0))),"",INDEX('Policy Characteristics'!H:H,MATCH($C831,'Policy Characteristics'!$C:$C,0)))</f>
        <v>0.01</v>
      </c>
      <c r="O831" s="340" t="str">
        <f>IF(ISBLANK(INDEX('Policy Characteristics'!I:I,MATCH($C831,'Policy Characteristics'!$C:$C,0))),"",INDEX('Policy Characteristics'!I:I,MATCH($C831,'Policy Characteristics'!$C:$C,0)))</f>
        <v>% reduction in energy use</v>
      </c>
      <c r="P831" s="340"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40" t="str">
        <f>IF(ISBLANK(INDEX('Policy Characteristics'!K:K,MATCH($C831,'Policy Characteristics'!$C:$C,0))),"",INDEX('Policy Characteristics'!K:K,MATCH($C831,'Policy Characteristics'!$C:$C,0)))</f>
        <v>industry-ag-main.html#eff-stds</v>
      </c>
      <c r="R831" s="340" t="str">
        <f>IF(ISBLANK(INDEX('Policy Characteristics'!L:L,MATCH($C831,'Policy Characteristics'!$C:$C,0))),"",INDEX('Policy Characteristics'!L:L,MATCH($C831,'Policy Characteristics'!$C:$C,0)))</f>
        <v>industry-energy-efficiency-standards.html</v>
      </c>
    </row>
    <row r="832" spans="1:18" s="5" customFormat="1" ht="30" x14ac:dyDescent="0.25">
      <c r="A832" s="340" t="str">
        <f>IF(ISBLANK(INDEX('Policy Characteristics'!A:A,MATCH($C832,'Policy Characteristics'!$C:$C,0))),"",INDEX('Policy Characteristics'!A:A,MATCH($C832,'Policy Characteristics'!$C:$C,0)))</f>
        <v>Industry</v>
      </c>
      <c r="B832" s="340" t="str">
        <f>IF(ISBLANK(INDEX('Policy Characteristics'!B:B,MATCH($C832,'Policy Characteristics'!$C:$C,0))),"",INDEX('Policy Characteristics'!B:B,MATCH($C832,'Policy Characteristics'!$C:$C,0)))</f>
        <v>Industry Energy Efficiency Standards</v>
      </c>
      <c r="C832" s="344" t="str">
        <f t="shared" si="39"/>
        <v>Percentage Improvement in Eqpt Efficiency Standards above BAU</v>
      </c>
      <c r="D832" s="9" t="s">
        <v>3203</v>
      </c>
      <c r="E832" s="53" t="s">
        <v>2800</v>
      </c>
      <c r="F832" s="188" t="s">
        <v>3165</v>
      </c>
      <c r="G832" s="53" t="s">
        <v>2804</v>
      </c>
      <c r="H832" s="54">
        <v>1106</v>
      </c>
      <c r="I832" s="53" t="s">
        <v>45</v>
      </c>
      <c r="J832" s="342" t="str">
        <f>IF(ISBLANK(INDEX('Policy Characteristics'!D:D,MATCH($C832,'Policy Characteristics'!$C:$C,0))),"",INDEX('Policy Characteristics'!D:D,MATCH($C832,'Policy Characteristics'!$C:$C,0)))</f>
        <v>Industry Energy Efficiency Standards</v>
      </c>
      <c r="K832" s="340" t="str">
        <f>IF(ISBLANK(INDEX('Policy Characteristics'!E:E,MATCH($C832,'Policy Characteristics'!$C:$C,0))),"",INDEX('Policy Characteristics'!E:E,MATCH($C832,'Policy Characteristics'!$C:$C,0)))</f>
        <v>indst efficiency standards</v>
      </c>
      <c r="L832" s="362">
        <f>IF(ISBLANK(INDEX('Policy Characteristics'!F:F,MATCH($C832,'Policy Characteristics'!$C:$C,0))),"",INDEX('Policy Characteristics'!F:F,MATCH($C832,'Policy Characteristics'!$C:$C,0)))</f>
        <v>0</v>
      </c>
      <c r="M832" s="362">
        <f>IF(ISBLANK(INDEX('Policy Characteristics'!G:G,MATCH($C832,'Policy Characteristics'!$C:$C,0))),"",INDEX('Policy Characteristics'!G:G,MATCH($C832,'Policy Characteristics'!$C:$C,0)))</f>
        <v>0.25</v>
      </c>
      <c r="N832" s="362">
        <f>IF(ISBLANK(INDEX('Policy Characteristics'!H:H,MATCH($C832,'Policy Characteristics'!$C:$C,0))),"",INDEX('Policy Characteristics'!H:H,MATCH($C832,'Policy Characteristics'!$C:$C,0)))</f>
        <v>0.01</v>
      </c>
      <c r="O832" s="340" t="str">
        <f>IF(ISBLANK(INDEX('Policy Characteristics'!I:I,MATCH($C832,'Policy Characteristics'!$C:$C,0))),"",INDEX('Policy Characteristics'!I:I,MATCH($C832,'Policy Characteristics'!$C:$C,0)))</f>
        <v>% reduction in energy use</v>
      </c>
      <c r="P832" s="340"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40" t="str">
        <f>IF(ISBLANK(INDEX('Policy Characteristics'!K:K,MATCH($C832,'Policy Characteristics'!$C:$C,0))),"",INDEX('Policy Characteristics'!K:K,MATCH($C832,'Policy Characteristics'!$C:$C,0)))</f>
        <v>industry-ag-main.html#eff-stds</v>
      </c>
      <c r="R832" s="340" t="str">
        <f>IF(ISBLANK(INDEX('Policy Characteristics'!L:L,MATCH($C832,'Policy Characteristics'!$C:$C,0))),"",INDEX('Policy Characteristics'!L:L,MATCH($C832,'Policy Characteristics'!$C:$C,0)))</f>
        <v>industry-energy-efficiency-standards.html</v>
      </c>
    </row>
    <row r="833" spans="1:18" s="5" customFormat="1" x14ac:dyDescent="0.25">
      <c r="A833" s="340" t="str">
        <f>IF(ISBLANK(INDEX('Policy Characteristics'!A:A,MATCH($C833,'Policy Characteristics'!$C:$C,0))),"",INDEX('Policy Characteristics'!A:A,MATCH($C833,'Policy Characteristics'!$C:$C,0)))</f>
        <v>Industry</v>
      </c>
      <c r="B833" s="340" t="str">
        <f>IF(ISBLANK(INDEX('Policy Characteristics'!B:B,MATCH($C833,'Policy Characteristics'!$C:$C,0))),"",INDEX('Policy Characteristics'!B:B,MATCH($C833,'Policy Characteristics'!$C:$C,0)))</f>
        <v>Industry Energy Efficiency Standards</v>
      </c>
      <c r="C833" s="344" t="str">
        <f t="shared" si="39"/>
        <v>Percentage Improvement in Eqpt Efficiency Standards above BAU</v>
      </c>
      <c r="D833" s="9" t="s">
        <v>3203</v>
      </c>
      <c r="E833" s="53" t="s">
        <v>2797</v>
      </c>
      <c r="F833" s="188" t="s">
        <v>3165</v>
      </c>
      <c r="G833" s="53" t="s">
        <v>2802</v>
      </c>
      <c r="H833" s="54">
        <v>1107</v>
      </c>
      <c r="I833" s="53" t="s">
        <v>46</v>
      </c>
      <c r="J833" s="342" t="str">
        <f>IF(ISBLANK(INDEX('Policy Characteristics'!D:D,MATCH($C833,'Policy Characteristics'!$C:$C,0))),"",INDEX('Policy Characteristics'!D:D,MATCH($C833,'Policy Characteristics'!$C:$C,0)))</f>
        <v>Industry Energy Efficiency Standards</v>
      </c>
      <c r="K833" s="340" t="str">
        <f>IF(ISBLANK(INDEX('Policy Characteristics'!E:E,MATCH($C833,'Policy Characteristics'!$C:$C,0))),"",INDEX('Policy Characteristics'!E:E,MATCH($C833,'Policy Characteristics'!$C:$C,0)))</f>
        <v>indst efficiency standards</v>
      </c>
      <c r="L833" s="362">
        <f>IF(ISBLANK(INDEX('Policy Characteristics'!F:F,MATCH($C833,'Policy Characteristics'!$C:$C,0))),"",INDEX('Policy Characteristics'!F:F,MATCH($C833,'Policy Characteristics'!$C:$C,0)))</f>
        <v>0</v>
      </c>
      <c r="M833" s="362">
        <f>IF(ISBLANK(INDEX('Policy Characteristics'!G:G,MATCH($C833,'Policy Characteristics'!$C:$C,0))),"",INDEX('Policy Characteristics'!G:G,MATCH($C833,'Policy Characteristics'!$C:$C,0)))</f>
        <v>0.25</v>
      </c>
      <c r="N833" s="362">
        <f>IF(ISBLANK(INDEX('Policy Characteristics'!H:H,MATCH($C833,'Policy Characteristics'!$C:$C,0))),"",INDEX('Policy Characteristics'!H:H,MATCH($C833,'Policy Characteristics'!$C:$C,0)))</f>
        <v>0.01</v>
      </c>
      <c r="O833" s="340" t="str">
        <f>IF(ISBLANK(INDEX('Policy Characteristics'!I:I,MATCH($C833,'Policy Characteristics'!$C:$C,0))),"",INDEX('Policy Characteristics'!I:I,MATCH($C833,'Policy Characteristics'!$C:$C,0)))</f>
        <v>% reduction in energy use</v>
      </c>
      <c r="P833" s="340"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40" t="str">
        <f>IF(ISBLANK(INDEX('Policy Characteristics'!K:K,MATCH($C833,'Policy Characteristics'!$C:$C,0))),"",INDEX('Policy Characteristics'!K:K,MATCH($C833,'Policy Characteristics'!$C:$C,0)))</f>
        <v>industry-ag-main.html#eff-stds</v>
      </c>
      <c r="R833" s="340" t="str">
        <f>IF(ISBLANK(INDEX('Policy Characteristics'!L:L,MATCH($C833,'Policy Characteristics'!$C:$C,0))),"",INDEX('Policy Characteristics'!L:L,MATCH($C833,'Policy Characteristics'!$C:$C,0)))</f>
        <v>industry-energy-efficiency-standards.html</v>
      </c>
    </row>
    <row r="834" spans="1:18" s="5" customFormat="1" ht="45" x14ac:dyDescent="0.25">
      <c r="A834" s="340" t="str">
        <f>IF(ISBLANK(INDEX('Policy Characteristics'!A:A,MATCH($C834,'Policy Characteristics'!$C:$C,0))),"",INDEX('Policy Characteristics'!A:A,MATCH($C834,'Policy Characteristics'!$C:$C,0)))</f>
        <v>Industry</v>
      </c>
      <c r="B834" s="340" t="str">
        <f>IF(ISBLANK(INDEX('Policy Characteristics'!B:B,MATCH($C834,'Policy Characteristics'!$C:$C,0))),"",INDEX('Policy Characteristics'!B:B,MATCH($C834,'Policy Characteristics'!$C:$C,0)))</f>
        <v>Industry Energy Efficiency Standards</v>
      </c>
      <c r="C834" s="344" t="str">
        <f t="shared" si="39"/>
        <v>Percentage Improvement in Eqpt Efficiency Standards above BAU</v>
      </c>
      <c r="D834" s="9" t="s">
        <v>3204</v>
      </c>
      <c r="E834" s="53" t="s">
        <v>2444</v>
      </c>
      <c r="F834" s="188" t="s">
        <v>3166</v>
      </c>
      <c r="G834" s="53" t="s">
        <v>2450</v>
      </c>
      <c r="H834" s="54">
        <v>1108</v>
      </c>
      <c r="I834" s="53" t="s">
        <v>45</v>
      </c>
      <c r="J834" s="342" t="str">
        <f>IF(ISBLANK(INDEX('Policy Characteristics'!D:D,MATCH($C834,'Policy Characteristics'!$C:$C,0))),"",INDEX('Policy Characteristics'!D:D,MATCH($C834,'Policy Characteristics'!$C:$C,0)))</f>
        <v>Industry Energy Efficiency Standards</v>
      </c>
      <c r="K834" s="340" t="str">
        <f>IF(ISBLANK(INDEX('Policy Characteristics'!E:E,MATCH($C834,'Policy Characteristics'!$C:$C,0))),"",INDEX('Policy Characteristics'!E:E,MATCH($C834,'Policy Characteristics'!$C:$C,0)))</f>
        <v>indst efficiency standards</v>
      </c>
      <c r="L834" s="362">
        <f>IF(ISBLANK(INDEX('Policy Characteristics'!F:F,MATCH($C834,'Policy Characteristics'!$C:$C,0))),"",INDEX('Policy Characteristics'!F:F,MATCH($C834,'Policy Characteristics'!$C:$C,0)))</f>
        <v>0</v>
      </c>
      <c r="M834" s="362">
        <f>IF(ISBLANK(INDEX('Policy Characteristics'!G:G,MATCH($C834,'Policy Characteristics'!$C:$C,0))),"",INDEX('Policy Characteristics'!G:G,MATCH($C834,'Policy Characteristics'!$C:$C,0)))</f>
        <v>0.25</v>
      </c>
      <c r="N834" s="362">
        <f>IF(ISBLANK(INDEX('Policy Characteristics'!H:H,MATCH($C834,'Policy Characteristics'!$C:$C,0))),"",INDEX('Policy Characteristics'!H:H,MATCH($C834,'Policy Characteristics'!$C:$C,0)))</f>
        <v>0.01</v>
      </c>
      <c r="O834" s="340" t="str">
        <f>IF(ISBLANK(INDEX('Policy Characteristics'!I:I,MATCH($C834,'Policy Characteristics'!$C:$C,0))),"",INDEX('Policy Characteristics'!I:I,MATCH($C834,'Policy Characteristics'!$C:$C,0)))</f>
        <v>% reduction in energy use</v>
      </c>
      <c r="P834" s="340"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40" t="str">
        <f>IF(ISBLANK(INDEX('Policy Characteristics'!K:K,MATCH($C834,'Policy Characteristics'!$C:$C,0))),"",INDEX('Policy Characteristics'!K:K,MATCH($C834,'Policy Characteristics'!$C:$C,0)))</f>
        <v>industry-ag-main.html#eff-stds</v>
      </c>
      <c r="R834" s="340" t="str">
        <f>IF(ISBLANK(INDEX('Policy Characteristics'!L:L,MATCH($C834,'Policy Characteristics'!$C:$C,0))),"",INDEX('Policy Characteristics'!L:L,MATCH($C834,'Policy Characteristics'!$C:$C,0)))</f>
        <v>industry-energy-efficiency-standards.html</v>
      </c>
    </row>
    <row r="835" spans="1:18" s="5" customFormat="1" ht="45" x14ac:dyDescent="0.25">
      <c r="A835" s="340" t="str">
        <f>IF(ISBLANK(INDEX('Policy Characteristics'!A:A,MATCH($C835,'Policy Characteristics'!$C:$C,0))),"",INDEX('Policy Characteristics'!A:A,MATCH($C835,'Policy Characteristics'!$C:$C,0)))</f>
        <v>Industry</v>
      </c>
      <c r="B835" s="340" t="str">
        <f>IF(ISBLANK(INDEX('Policy Characteristics'!B:B,MATCH($C835,'Policy Characteristics'!$C:$C,0))),"",INDEX('Policy Characteristics'!B:B,MATCH($C835,'Policy Characteristics'!$C:$C,0)))</f>
        <v>Industry Energy Efficiency Standards</v>
      </c>
      <c r="C835" s="344" t="str">
        <f t="shared" si="39"/>
        <v>Percentage Improvement in Eqpt Efficiency Standards above BAU</v>
      </c>
      <c r="D835" s="9" t="s">
        <v>3204</v>
      </c>
      <c r="E835" s="53" t="s">
        <v>2445</v>
      </c>
      <c r="F835" s="188" t="s">
        <v>3166</v>
      </c>
      <c r="G835" s="53" t="s">
        <v>2453</v>
      </c>
      <c r="H835" s="54">
        <v>1109</v>
      </c>
      <c r="I835" s="53" t="s">
        <v>46</v>
      </c>
      <c r="J835" s="342" t="str">
        <f>IF(ISBLANK(INDEX('Policy Characteristics'!D:D,MATCH($C835,'Policy Characteristics'!$C:$C,0))),"",INDEX('Policy Characteristics'!D:D,MATCH($C835,'Policy Characteristics'!$C:$C,0)))</f>
        <v>Industry Energy Efficiency Standards</v>
      </c>
      <c r="K835" s="340" t="str">
        <f>IF(ISBLANK(INDEX('Policy Characteristics'!E:E,MATCH($C835,'Policy Characteristics'!$C:$C,0))),"",INDEX('Policy Characteristics'!E:E,MATCH($C835,'Policy Characteristics'!$C:$C,0)))</f>
        <v>indst efficiency standards</v>
      </c>
      <c r="L835" s="362">
        <f>IF(ISBLANK(INDEX('Policy Characteristics'!F:F,MATCH($C835,'Policy Characteristics'!$C:$C,0))),"",INDEX('Policy Characteristics'!F:F,MATCH($C835,'Policy Characteristics'!$C:$C,0)))</f>
        <v>0</v>
      </c>
      <c r="M835" s="362">
        <f>IF(ISBLANK(INDEX('Policy Characteristics'!G:G,MATCH($C835,'Policy Characteristics'!$C:$C,0))),"",INDEX('Policy Characteristics'!G:G,MATCH($C835,'Policy Characteristics'!$C:$C,0)))</f>
        <v>0.25</v>
      </c>
      <c r="N835" s="362">
        <f>IF(ISBLANK(INDEX('Policy Characteristics'!H:H,MATCH($C835,'Policy Characteristics'!$C:$C,0))),"",INDEX('Policy Characteristics'!H:H,MATCH($C835,'Policy Characteristics'!$C:$C,0)))</f>
        <v>0.01</v>
      </c>
      <c r="O835" s="340" t="str">
        <f>IF(ISBLANK(INDEX('Policy Characteristics'!I:I,MATCH($C835,'Policy Characteristics'!$C:$C,0))),"",INDEX('Policy Characteristics'!I:I,MATCH($C835,'Policy Characteristics'!$C:$C,0)))</f>
        <v>% reduction in energy use</v>
      </c>
      <c r="P835" s="340"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40" t="str">
        <f>IF(ISBLANK(INDEX('Policy Characteristics'!K:K,MATCH($C835,'Policy Characteristics'!$C:$C,0))),"",INDEX('Policy Characteristics'!K:K,MATCH($C835,'Policy Characteristics'!$C:$C,0)))</f>
        <v>industry-ag-main.html#eff-stds</v>
      </c>
      <c r="R835" s="340" t="str">
        <f>IF(ISBLANK(INDEX('Policy Characteristics'!L:L,MATCH($C835,'Policy Characteristics'!$C:$C,0))),"",INDEX('Policy Characteristics'!L:L,MATCH($C835,'Policy Characteristics'!$C:$C,0)))</f>
        <v>industry-energy-efficiency-standards.html</v>
      </c>
    </row>
    <row r="836" spans="1:18" s="5" customFormat="1" ht="45" x14ac:dyDescent="0.25">
      <c r="A836" s="340" t="str">
        <f>IF(ISBLANK(INDEX('Policy Characteristics'!A:A,MATCH($C836,'Policy Characteristics'!$C:$C,0))),"",INDEX('Policy Characteristics'!A:A,MATCH($C836,'Policy Characteristics'!$C:$C,0)))</f>
        <v>Industry</v>
      </c>
      <c r="B836" s="340" t="str">
        <f>IF(ISBLANK(INDEX('Policy Characteristics'!B:B,MATCH($C836,'Policy Characteristics'!$C:$C,0))),"",INDEX('Policy Characteristics'!B:B,MATCH($C836,'Policy Characteristics'!$C:$C,0)))</f>
        <v>Industry Energy Efficiency Standards</v>
      </c>
      <c r="C836" s="344" t="str">
        <f t="shared" si="39"/>
        <v>Percentage Improvement in Eqpt Efficiency Standards above BAU</v>
      </c>
      <c r="D836" s="9" t="s">
        <v>3204</v>
      </c>
      <c r="E836" s="53" t="s">
        <v>2446</v>
      </c>
      <c r="F836" s="188" t="s">
        <v>3166</v>
      </c>
      <c r="G836" s="53" t="s">
        <v>2454</v>
      </c>
      <c r="H836" s="54">
        <v>1110</v>
      </c>
      <c r="I836" s="53" t="s">
        <v>45</v>
      </c>
      <c r="J836" s="342" t="str">
        <f>IF(ISBLANK(INDEX('Policy Characteristics'!D:D,MATCH($C836,'Policy Characteristics'!$C:$C,0))),"",INDEX('Policy Characteristics'!D:D,MATCH($C836,'Policy Characteristics'!$C:$C,0)))</f>
        <v>Industry Energy Efficiency Standards</v>
      </c>
      <c r="K836" s="340" t="str">
        <f>IF(ISBLANK(INDEX('Policy Characteristics'!E:E,MATCH($C836,'Policy Characteristics'!$C:$C,0))),"",INDEX('Policy Characteristics'!E:E,MATCH($C836,'Policy Characteristics'!$C:$C,0)))</f>
        <v>indst efficiency standards</v>
      </c>
      <c r="L836" s="362">
        <f>IF(ISBLANK(INDEX('Policy Characteristics'!F:F,MATCH($C836,'Policy Characteristics'!$C:$C,0))),"",INDEX('Policy Characteristics'!F:F,MATCH($C836,'Policy Characteristics'!$C:$C,0)))</f>
        <v>0</v>
      </c>
      <c r="M836" s="362">
        <f>IF(ISBLANK(INDEX('Policy Characteristics'!G:G,MATCH($C836,'Policy Characteristics'!$C:$C,0))),"",INDEX('Policy Characteristics'!G:G,MATCH($C836,'Policy Characteristics'!$C:$C,0)))</f>
        <v>0.25</v>
      </c>
      <c r="N836" s="362">
        <f>IF(ISBLANK(INDEX('Policy Characteristics'!H:H,MATCH($C836,'Policy Characteristics'!$C:$C,0))),"",INDEX('Policy Characteristics'!H:H,MATCH($C836,'Policy Characteristics'!$C:$C,0)))</f>
        <v>0.01</v>
      </c>
      <c r="O836" s="340" t="str">
        <f>IF(ISBLANK(INDEX('Policy Characteristics'!I:I,MATCH($C836,'Policy Characteristics'!$C:$C,0))),"",INDEX('Policy Characteristics'!I:I,MATCH($C836,'Policy Characteristics'!$C:$C,0)))</f>
        <v>% reduction in energy use</v>
      </c>
      <c r="P836" s="340"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40" t="str">
        <f>IF(ISBLANK(INDEX('Policy Characteristics'!K:K,MATCH($C836,'Policy Characteristics'!$C:$C,0))),"",INDEX('Policy Characteristics'!K:K,MATCH($C836,'Policy Characteristics'!$C:$C,0)))</f>
        <v>industry-ag-main.html#eff-stds</v>
      </c>
      <c r="R836" s="340" t="str">
        <f>IF(ISBLANK(INDEX('Policy Characteristics'!L:L,MATCH($C836,'Policy Characteristics'!$C:$C,0))),"",INDEX('Policy Characteristics'!L:L,MATCH($C836,'Policy Characteristics'!$C:$C,0)))</f>
        <v>industry-energy-efficiency-standards.html</v>
      </c>
    </row>
    <row r="837" spans="1:18" s="5" customFormat="1" ht="45" x14ac:dyDescent="0.25">
      <c r="A837" s="340" t="str">
        <f>IF(ISBLANK(INDEX('Policy Characteristics'!A:A,MATCH($C837,'Policy Characteristics'!$C:$C,0))),"",INDEX('Policy Characteristics'!A:A,MATCH($C837,'Policy Characteristics'!$C:$C,0)))</f>
        <v>Industry</v>
      </c>
      <c r="B837" s="340" t="str">
        <f>IF(ISBLANK(INDEX('Policy Characteristics'!B:B,MATCH($C837,'Policy Characteristics'!$C:$C,0))),"",INDEX('Policy Characteristics'!B:B,MATCH($C837,'Policy Characteristics'!$C:$C,0)))</f>
        <v>Industry Energy Efficiency Standards</v>
      </c>
      <c r="C837" s="344" t="str">
        <f t="shared" si="39"/>
        <v>Percentage Improvement in Eqpt Efficiency Standards above BAU</v>
      </c>
      <c r="D837" s="9" t="s">
        <v>3204</v>
      </c>
      <c r="E837" s="53" t="s">
        <v>2447</v>
      </c>
      <c r="F837" s="188" t="s">
        <v>3166</v>
      </c>
      <c r="G837" s="53" t="s">
        <v>2451</v>
      </c>
      <c r="H837" s="54">
        <v>1111</v>
      </c>
      <c r="I837" s="53" t="s">
        <v>46</v>
      </c>
      <c r="J837" s="342" t="str">
        <f>IF(ISBLANK(INDEX('Policy Characteristics'!D:D,MATCH($C837,'Policy Characteristics'!$C:$C,0))),"",INDEX('Policy Characteristics'!D:D,MATCH($C837,'Policy Characteristics'!$C:$C,0)))</f>
        <v>Industry Energy Efficiency Standards</v>
      </c>
      <c r="K837" s="340" t="str">
        <f>IF(ISBLANK(INDEX('Policy Characteristics'!E:E,MATCH($C837,'Policy Characteristics'!$C:$C,0))),"",INDEX('Policy Characteristics'!E:E,MATCH($C837,'Policy Characteristics'!$C:$C,0)))</f>
        <v>indst efficiency standards</v>
      </c>
      <c r="L837" s="362">
        <f>IF(ISBLANK(INDEX('Policy Characteristics'!F:F,MATCH($C837,'Policy Characteristics'!$C:$C,0))),"",INDEX('Policy Characteristics'!F:F,MATCH($C837,'Policy Characteristics'!$C:$C,0)))</f>
        <v>0</v>
      </c>
      <c r="M837" s="362">
        <f>IF(ISBLANK(INDEX('Policy Characteristics'!G:G,MATCH($C837,'Policy Characteristics'!$C:$C,0))),"",INDEX('Policy Characteristics'!G:G,MATCH($C837,'Policy Characteristics'!$C:$C,0)))</f>
        <v>0.25</v>
      </c>
      <c r="N837" s="362">
        <f>IF(ISBLANK(INDEX('Policy Characteristics'!H:H,MATCH($C837,'Policy Characteristics'!$C:$C,0))),"",INDEX('Policy Characteristics'!H:H,MATCH($C837,'Policy Characteristics'!$C:$C,0)))</f>
        <v>0.01</v>
      </c>
      <c r="O837" s="340" t="str">
        <f>IF(ISBLANK(INDEX('Policy Characteristics'!I:I,MATCH($C837,'Policy Characteristics'!$C:$C,0))),"",INDEX('Policy Characteristics'!I:I,MATCH($C837,'Policy Characteristics'!$C:$C,0)))</f>
        <v>% reduction in energy use</v>
      </c>
      <c r="P837" s="340"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40" t="str">
        <f>IF(ISBLANK(INDEX('Policy Characteristics'!K:K,MATCH($C837,'Policy Characteristics'!$C:$C,0))),"",INDEX('Policy Characteristics'!K:K,MATCH($C837,'Policy Characteristics'!$C:$C,0)))</f>
        <v>industry-ag-main.html#eff-stds</v>
      </c>
      <c r="R837" s="340" t="str">
        <f>IF(ISBLANK(INDEX('Policy Characteristics'!L:L,MATCH($C837,'Policy Characteristics'!$C:$C,0))),"",INDEX('Policy Characteristics'!L:L,MATCH($C837,'Policy Characteristics'!$C:$C,0)))</f>
        <v>industry-energy-efficiency-standards.html</v>
      </c>
    </row>
    <row r="838" spans="1:18" s="5" customFormat="1" ht="45" x14ac:dyDescent="0.25">
      <c r="A838" s="340" t="str">
        <f>IF(ISBLANK(INDEX('Policy Characteristics'!A:A,MATCH($C838,'Policy Characteristics'!$C:$C,0))),"",INDEX('Policy Characteristics'!A:A,MATCH($C838,'Policy Characteristics'!$C:$C,0)))</f>
        <v>Industry</v>
      </c>
      <c r="B838" s="340" t="str">
        <f>IF(ISBLANK(INDEX('Policy Characteristics'!B:B,MATCH($C838,'Policy Characteristics'!$C:$C,0))),"",INDEX('Policy Characteristics'!B:B,MATCH($C838,'Policy Characteristics'!$C:$C,0)))</f>
        <v>Industry Energy Efficiency Standards</v>
      </c>
      <c r="C838" s="344" t="str">
        <f t="shared" si="39"/>
        <v>Percentage Improvement in Eqpt Efficiency Standards above BAU</v>
      </c>
      <c r="D838" s="9" t="s">
        <v>3204</v>
      </c>
      <c r="E838" s="53" t="s">
        <v>2448</v>
      </c>
      <c r="F838" s="188" t="s">
        <v>3166</v>
      </c>
      <c r="G838" s="53" t="s">
        <v>2452</v>
      </c>
      <c r="H838" s="54">
        <v>1112</v>
      </c>
      <c r="I838" s="53" t="s">
        <v>45</v>
      </c>
      <c r="J838" s="342" t="str">
        <f>IF(ISBLANK(INDEX('Policy Characteristics'!D:D,MATCH($C838,'Policy Characteristics'!$C:$C,0))),"",INDEX('Policy Characteristics'!D:D,MATCH($C838,'Policy Characteristics'!$C:$C,0)))</f>
        <v>Industry Energy Efficiency Standards</v>
      </c>
      <c r="K838" s="340" t="str">
        <f>IF(ISBLANK(INDEX('Policy Characteristics'!E:E,MATCH($C838,'Policy Characteristics'!$C:$C,0))),"",INDEX('Policy Characteristics'!E:E,MATCH($C838,'Policy Characteristics'!$C:$C,0)))</f>
        <v>indst efficiency standards</v>
      </c>
      <c r="L838" s="362">
        <f>IF(ISBLANK(INDEX('Policy Characteristics'!F:F,MATCH($C838,'Policy Characteristics'!$C:$C,0))),"",INDEX('Policy Characteristics'!F:F,MATCH($C838,'Policy Characteristics'!$C:$C,0)))</f>
        <v>0</v>
      </c>
      <c r="M838" s="362">
        <f>IF(ISBLANK(INDEX('Policy Characteristics'!G:G,MATCH($C838,'Policy Characteristics'!$C:$C,0))),"",INDEX('Policy Characteristics'!G:G,MATCH($C838,'Policy Characteristics'!$C:$C,0)))</f>
        <v>0.25</v>
      </c>
      <c r="N838" s="362">
        <f>IF(ISBLANK(INDEX('Policy Characteristics'!H:H,MATCH($C838,'Policy Characteristics'!$C:$C,0))),"",INDEX('Policy Characteristics'!H:H,MATCH($C838,'Policy Characteristics'!$C:$C,0)))</f>
        <v>0.01</v>
      </c>
      <c r="O838" s="340" t="str">
        <f>IF(ISBLANK(INDEX('Policy Characteristics'!I:I,MATCH($C838,'Policy Characteristics'!$C:$C,0))),"",INDEX('Policy Characteristics'!I:I,MATCH($C838,'Policy Characteristics'!$C:$C,0)))</f>
        <v>% reduction in energy use</v>
      </c>
      <c r="P838" s="340"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40" t="str">
        <f>IF(ISBLANK(INDEX('Policy Characteristics'!K:K,MATCH($C838,'Policy Characteristics'!$C:$C,0))),"",INDEX('Policy Characteristics'!K:K,MATCH($C838,'Policy Characteristics'!$C:$C,0)))</f>
        <v>industry-ag-main.html#eff-stds</v>
      </c>
      <c r="R838" s="340" t="str">
        <f>IF(ISBLANK(INDEX('Policy Characteristics'!L:L,MATCH($C838,'Policy Characteristics'!$C:$C,0))),"",INDEX('Policy Characteristics'!L:L,MATCH($C838,'Policy Characteristics'!$C:$C,0)))</f>
        <v>industry-energy-efficiency-standards.html</v>
      </c>
    </row>
    <row r="839" spans="1:18" s="5" customFormat="1" ht="45" x14ac:dyDescent="0.25">
      <c r="A839" s="340" t="str">
        <f>IF(ISBLANK(INDEX('Policy Characteristics'!A:A,MATCH($C839,'Policy Characteristics'!$C:$C,0))),"",INDEX('Policy Characteristics'!A:A,MATCH($C839,'Policy Characteristics'!$C:$C,0)))</f>
        <v>Industry</v>
      </c>
      <c r="B839" s="340" t="str">
        <f>IF(ISBLANK(INDEX('Policy Characteristics'!B:B,MATCH($C839,'Policy Characteristics'!$C:$C,0))),"",INDEX('Policy Characteristics'!B:B,MATCH($C839,'Policy Characteristics'!$C:$C,0)))</f>
        <v>Industry Energy Efficiency Standards</v>
      </c>
      <c r="C839" s="344" t="str">
        <f t="shared" si="39"/>
        <v>Percentage Improvement in Eqpt Efficiency Standards above BAU</v>
      </c>
      <c r="D839" s="9" t="s">
        <v>3204</v>
      </c>
      <c r="E839" s="53" t="s">
        <v>2449</v>
      </c>
      <c r="F839" s="188" t="s">
        <v>3166</v>
      </c>
      <c r="G839" s="53" t="s">
        <v>2455</v>
      </c>
      <c r="H839" s="54">
        <v>1113</v>
      </c>
      <c r="I839" s="53" t="s">
        <v>46</v>
      </c>
      <c r="J839" s="342" t="str">
        <f>IF(ISBLANK(INDEX('Policy Characteristics'!D:D,MATCH($C839,'Policy Characteristics'!$C:$C,0))),"",INDEX('Policy Characteristics'!D:D,MATCH($C839,'Policy Characteristics'!$C:$C,0)))</f>
        <v>Industry Energy Efficiency Standards</v>
      </c>
      <c r="K839" s="340" t="str">
        <f>IF(ISBLANK(INDEX('Policy Characteristics'!E:E,MATCH($C839,'Policy Characteristics'!$C:$C,0))),"",INDEX('Policy Characteristics'!E:E,MATCH($C839,'Policy Characteristics'!$C:$C,0)))</f>
        <v>indst efficiency standards</v>
      </c>
      <c r="L839" s="362">
        <f>IF(ISBLANK(INDEX('Policy Characteristics'!F:F,MATCH($C839,'Policy Characteristics'!$C:$C,0))),"",INDEX('Policy Characteristics'!F:F,MATCH($C839,'Policy Characteristics'!$C:$C,0)))</f>
        <v>0</v>
      </c>
      <c r="M839" s="362">
        <f>IF(ISBLANK(INDEX('Policy Characteristics'!G:G,MATCH($C839,'Policy Characteristics'!$C:$C,0))),"",INDEX('Policy Characteristics'!G:G,MATCH($C839,'Policy Characteristics'!$C:$C,0)))</f>
        <v>0.25</v>
      </c>
      <c r="N839" s="362">
        <f>IF(ISBLANK(INDEX('Policy Characteristics'!H:H,MATCH($C839,'Policy Characteristics'!$C:$C,0))),"",INDEX('Policy Characteristics'!H:H,MATCH($C839,'Policy Characteristics'!$C:$C,0)))</f>
        <v>0.01</v>
      </c>
      <c r="O839" s="340" t="str">
        <f>IF(ISBLANK(INDEX('Policy Characteristics'!I:I,MATCH($C839,'Policy Characteristics'!$C:$C,0))),"",INDEX('Policy Characteristics'!I:I,MATCH($C839,'Policy Characteristics'!$C:$C,0)))</f>
        <v>% reduction in energy use</v>
      </c>
      <c r="P839" s="340"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40" t="str">
        <f>IF(ISBLANK(INDEX('Policy Characteristics'!K:K,MATCH($C839,'Policy Characteristics'!$C:$C,0))),"",INDEX('Policy Characteristics'!K:K,MATCH($C839,'Policy Characteristics'!$C:$C,0)))</f>
        <v>industry-ag-main.html#eff-stds</v>
      </c>
      <c r="R839" s="340" t="str">
        <f>IF(ISBLANK(INDEX('Policy Characteristics'!L:L,MATCH($C839,'Policy Characteristics'!$C:$C,0))),"",INDEX('Policy Characteristics'!L:L,MATCH($C839,'Policy Characteristics'!$C:$C,0)))</f>
        <v>industry-energy-efficiency-standards.html</v>
      </c>
    </row>
    <row r="840" spans="1:18" s="5" customFormat="1" ht="45" x14ac:dyDescent="0.25">
      <c r="A840" s="340" t="str">
        <f>IF(ISBLANK(INDEX('Policy Characteristics'!A:A,MATCH($C840,'Policy Characteristics'!$C:$C,0))),"",INDEX('Policy Characteristics'!A:A,MATCH($C840,'Policy Characteristics'!$C:$C,0)))</f>
        <v>Industry</v>
      </c>
      <c r="B840" s="340" t="str">
        <f>IF(ISBLANK(INDEX('Policy Characteristics'!B:B,MATCH($C840,'Policy Characteristics'!$C:$C,0))),"",INDEX('Policy Characteristics'!B:B,MATCH($C840,'Policy Characteristics'!$C:$C,0)))</f>
        <v>Industry Energy Efficiency Standards</v>
      </c>
      <c r="C840" s="344" t="str">
        <f t="shared" si="39"/>
        <v>Percentage Improvement in Eqpt Efficiency Standards above BAU</v>
      </c>
      <c r="D840" s="9" t="s">
        <v>3204</v>
      </c>
      <c r="E840" s="53" t="s">
        <v>2798</v>
      </c>
      <c r="F840" s="188" t="s">
        <v>3166</v>
      </c>
      <c r="G840" s="53" t="s">
        <v>2801</v>
      </c>
      <c r="H840" s="54">
        <v>1114</v>
      </c>
      <c r="I840" s="53" t="s">
        <v>46</v>
      </c>
      <c r="J840" s="342" t="str">
        <f>IF(ISBLANK(INDEX('Policy Characteristics'!D:D,MATCH($C840,'Policy Characteristics'!$C:$C,0))),"",INDEX('Policy Characteristics'!D:D,MATCH($C840,'Policy Characteristics'!$C:$C,0)))</f>
        <v>Industry Energy Efficiency Standards</v>
      </c>
      <c r="K840" s="340" t="str">
        <f>IF(ISBLANK(INDEX('Policy Characteristics'!E:E,MATCH($C840,'Policy Characteristics'!$C:$C,0))),"",INDEX('Policy Characteristics'!E:E,MATCH($C840,'Policy Characteristics'!$C:$C,0)))</f>
        <v>indst efficiency standards</v>
      </c>
      <c r="L840" s="362">
        <f>IF(ISBLANK(INDEX('Policy Characteristics'!F:F,MATCH($C840,'Policy Characteristics'!$C:$C,0))),"",INDEX('Policy Characteristics'!F:F,MATCH($C840,'Policy Characteristics'!$C:$C,0)))</f>
        <v>0</v>
      </c>
      <c r="M840" s="362">
        <f>IF(ISBLANK(INDEX('Policy Characteristics'!G:G,MATCH($C840,'Policy Characteristics'!$C:$C,0))),"",INDEX('Policy Characteristics'!G:G,MATCH($C840,'Policy Characteristics'!$C:$C,0)))</f>
        <v>0.25</v>
      </c>
      <c r="N840" s="362">
        <f>IF(ISBLANK(INDEX('Policy Characteristics'!H:H,MATCH($C840,'Policy Characteristics'!$C:$C,0))),"",INDEX('Policy Characteristics'!H:H,MATCH($C840,'Policy Characteristics'!$C:$C,0)))</f>
        <v>0.01</v>
      </c>
      <c r="O840" s="340" t="str">
        <f>IF(ISBLANK(INDEX('Policy Characteristics'!I:I,MATCH($C840,'Policy Characteristics'!$C:$C,0))),"",INDEX('Policy Characteristics'!I:I,MATCH($C840,'Policy Characteristics'!$C:$C,0)))</f>
        <v>% reduction in energy use</v>
      </c>
      <c r="P840" s="340"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40" t="str">
        <f>IF(ISBLANK(INDEX('Policy Characteristics'!K:K,MATCH($C840,'Policy Characteristics'!$C:$C,0))),"",INDEX('Policy Characteristics'!K:K,MATCH($C840,'Policy Characteristics'!$C:$C,0)))</f>
        <v>industry-ag-main.html#eff-stds</v>
      </c>
      <c r="R840" s="340" t="str">
        <f>IF(ISBLANK(INDEX('Policy Characteristics'!L:L,MATCH($C840,'Policy Characteristics'!$C:$C,0))),"",INDEX('Policy Characteristics'!L:L,MATCH($C840,'Policy Characteristics'!$C:$C,0)))</f>
        <v>industry-energy-efficiency-standards.html</v>
      </c>
    </row>
    <row r="841" spans="1:18" s="5" customFormat="1" ht="45" x14ac:dyDescent="0.25">
      <c r="A841" s="340" t="str">
        <f>IF(ISBLANK(INDEX('Policy Characteristics'!A:A,MATCH($C841,'Policy Characteristics'!$C:$C,0))),"",INDEX('Policy Characteristics'!A:A,MATCH($C841,'Policy Characteristics'!$C:$C,0)))</f>
        <v>Industry</v>
      </c>
      <c r="B841" s="340" t="str">
        <f>IF(ISBLANK(INDEX('Policy Characteristics'!B:B,MATCH($C841,'Policy Characteristics'!$C:$C,0))),"",INDEX('Policy Characteristics'!B:B,MATCH($C841,'Policy Characteristics'!$C:$C,0)))</f>
        <v>Industry Energy Efficiency Standards</v>
      </c>
      <c r="C841" s="344" t="str">
        <f t="shared" si="39"/>
        <v>Percentage Improvement in Eqpt Efficiency Standards above BAU</v>
      </c>
      <c r="D841" s="9" t="s">
        <v>3204</v>
      </c>
      <c r="E841" s="53" t="s">
        <v>2799</v>
      </c>
      <c r="F841" s="188" t="s">
        <v>3166</v>
      </c>
      <c r="G841" s="53" t="s">
        <v>2803</v>
      </c>
      <c r="H841" s="54">
        <v>1115</v>
      </c>
      <c r="I841" s="53" t="s">
        <v>46</v>
      </c>
      <c r="J841" s="342" t="str">
        <f>IF(ISBLANK(INDEX('Policy Characteristics'!D:D,MATCH($C841,'Policy Characteristics'!$C:$C,0))),"",INDEX('Policy Characteristics'!D:D,MATCH($C841,'Policy Characteristics'!$C:$C,0)))</f>
        <v>Industry Energy Efficiency Standards</v>
      </c>
      <c r="K841" s="340" t="str">
        <f>IF(ISBLANK(INDEX('Policy Characteristics'!E:E,MATCH($C841,'Policy Characteristics'!$C:$C,0))),"",INDEX('Policy Characteristics'!E:E,MATCH($C841,'Policy Characteristics'!$C:$C,0)))</f>
        <v>indst efficiency standards</v>
      </c>
      <c r="L841" s="362">
        <f>IF(ISBLANK(INDEX('Policy Characteristics'!F:F,MATCH($C841,'Policy Characteristics'!$C:$C,0))),"",INDEX('Policy Characteristics'!F:F,MATCH($C841,'Policy Characteristics'!$C:$C,0)))</f>
        <v>0</v>
      </c>
      <c r="M841" s="362">
        <f>IF(ISBLANK(INDEX('Policy Characteristics'!G:G,MATCH($C841,'Policy Characteristics'!$C:$C,0))),"",INDEX('Policy Characteristics'!G:G,MATCH($C841,'Policy Characteristics'!$C:$C,0)))</f>
        <v>0.25</v>
      </c>
      <c r="N841" s="362">
        <f>IF(ISBLANK(INDEX('Policy Characteristics'!H:H,MATCH($C841,'Policy Characteristics'!$C:$C,0))),"",INDEX('Policy Characteristics'!H:H,MATCH($C841,'Policy Characteristics'!$C:$C,0)))</f>
        <v>0.01</v>
      </c>
      <c r="O841" s="340" t="str">
        <f>IF(ISBLANK(INDEX('Policy Characteristics'!I:I,MATCH($C841,'Policy Characteristics'!$C:$C,0))),"",INDEX('Policy Characteristics'!I:I,MATCH($C841,'Policy Characteristics'!$C:$C,0)))</f>
        <v>% reduction in energy use</v>
      </c>
      <c r="P841" s="340"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40" t="str">
        <f>IF(ISBLANK(INDEX('Policy Characteristics'!K:K,MATCH($C841,'Policy Characteristics'!$C:$C,0))),"",INDEX('Policy Characteristics'!K:K,MATCH($C841,'Policy Characteristics'!$C:$C,0)))</f>
        <v>industry-ag-main.html#eff-stds</v>
      </c>
      <c r="R841" s="340" t="str">
        <f>IF(ISBLANK(INDEX('Policy Characteristics'!L:L,MATCH($C841,'Policy Characteristics'!$C:$C,0))),"",INDEX('Policy Characteristics'!L:L,MATCH($C841,'Policy Characteristics'!$C:$C,0)))</f>
        <v>industry-energy-efficiency-standards.html</v>
      </c>
    </row>
    <row r="842" spans="1:18" s="5" customFormat="1" ht="45" x14ac:dyDescent="0.25">
      <c r="A842" s="340" t="str">
        <f>IF(ISBLANK(INDEX('Policy Characteristics'!A:A,MATCH($C842,'Policy Characteristics'!$C:$C,0))),"",INDEX('Policy Characteristics'!A:A,MATCH($C842,'Policy Characteristics'!$C:$C,0)))</f>
        <v>Industry</v>
      </c>
      <c r="B842" s="340" t="str">
        <f>IF(ISBLANK(INDEX('Policy Characteristics'!B:B,MATCH($C842,'Policy Characteristics'!$C:$C,0))),"",INDEX('Policy Characteristics'!B:B,MATCH($C842,'Policy Characteristics'!$C:$C,0)))</f>
        <v>Industry Energy Efficiency Standards</v>
      </c>
      <c r="C842" s="344" t="str">
        <f t="shared" si="39"/>
        <v>Percentage Improvement in Eqpt Efficiency Standards above BAU</v>
      </c>
      <c r="D842" s="9" t="s">
        <v>3204</v>
      </c>
      <c r="E842" s="53" t="s">
        <v>2800</v>
      </c>
      <c r="F842" s="188" t="s">
        <v>3166</v>
      </c>
      <c r="G842" s="53" t="s">
        <v>2804</v>
      </c>
      <c r="H842" s="54">
        <v>1116</v>
      </c>
      <c r="I842" s="53" t="s">
        <v>45</v>
      </c>
      <c r="J842" s="342" t="str">
        <f>IF(ISBLANK(INDEX('Policy Characteristics'!D:D,MATCH($C842,'Policy Characteristics'!$C:$C,0))),"",INDEX('Policy Characteristics'!D:D,MATCH($C842,'Policy Characteristics'!$C:$C,0)))</f>
        <v>Industry Energy Efficiency Standards</v>
      </c>
      <c r="K842" s="340" t="str">
        <f>IF(ISBLANK(INDEX('Policy Characteristics'!E:E,MATCH($C842,'Policy Characteristics'!$C:$C,0))),"",INDEX('Policy Characteristics'!E:E,MATCH($C842,'Policy Characteristics'!$C:$C,0)))</f>
        <v>indst efficiency standards</v>
      </c>
      <c r="L842" s="362">
        <f>IF(ISBLANK(INDEX('Policy Characteristics'!F:F,MATCH($C842,'Policy Characteristics'!$C:$C,0))),"",INDEX('Policy Characteristics'!F:F,MATCH($C842,'Policy Characteristics'!$C:$C,0)))</f>
        <v>0</v>
      </c>
      <c r="M842" s="362">
        <f>IF(ISBLANK(INDEX('Policy Characteristics'!G:G,MATCH($C842,'Policy Characteristics'!$C:$C,0))),"",INDEX('Policy Characteristics'!G:G,MATCH($C842,'Policy Characteristics'!$C:$C,0)))</f>
        <v>0.25</v>
      </c>
      <c r="N842" s="362">
        <f>IF(ISBLANK(INDEX('Policy Characteristics'!H:H,MATCH($C842,'Policy Characteristics'!$C:$C,0))),"",INDEX('Policy Characteristics'!H:H,MATCH($C842,'Policy Characteristics'!$C:$C,0)))</f>
        <v>0.01</v>
      </c>
      <c r="O842" s="340" t="str">
        <f>IF(ISBLANK(INDEX('Policy Characteristics'!I:I,MATCH($C842,'Policy Characteristics'!$C:$C,0))),"",INDEX('Policy Characteristics'!I:I,MATCH($C842,'Policy Characteristics'!$C:$C,0)))</f>
        <v>% reduction in energy use</v>
      </c>
      <c r="P842" s="340"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40" t="str">
        <f>IF(ISBLANK(INDEX('Policy Characteristics'!K:K,MATCH($C842,'Policy Characteristics'!$C:$C,0))),"",INDEX('Policy Characteristics'!K:K,MATCH($C842,'Policy Characteristics'!$C:$C,0)))</f>
        <v>industry-ag-main.html#eff-stds</v>
      </c>
      <c r="R842" s="340" t="str">
        <f>IF(ISBLANK(INDEX('Policy Characteristics'!L:L,MATCH($C842,'Policy Characteristics'!$C:$C,0))),"",INDEX('Policy Characteristics'!L:L,MATCH($C842,'Policy Characteristics'!$C:$C,0)))</f>
        <v>industry-energy-efficiency-standards.html</v>
      </c>
    </row>
    <row r="843" spans="1:18" s="5" customFormat="1" ht="45" x14ac:dyDescent="0.25">
      <c r="A843" s="340" t="str">
        <f>IF(ISBLANK(INDEX('Policy Characteristics'!A:A,MATCH($C843,'Policy Characteristics'!$C:$C,0))),"",INDEX('Policy Characteristics'!A:A,MATCH($C843,'Policy Characteristics'!$C:$C,0)))</f>
        <v>Industry</v>
      </c>
      <c r="B843" s="340" t="str">
        <f>IF(ISBLANK(INDEX('Policy Characteristics'!B:B,MATCH($C843,'Policy Characteristics'!$C:$C,0))),"",INDEX('Policy Characteristics'!B:B,MATCH($C843,'Policy Characteristics'!$C:$C,0)))</f>
        <v>Industry Energy Efficiency Standards</v>
      </c>
      <c r="C843" s="344" t="str">
        <f t="shared" si="39"/>
        <v>Percentage Improvement in Eqpt Efficiency Standards above BAU</v>
      </c>
      <c r="D843" s="9" t="s">
        <v>3204</v>
      </c>
      <c r="E843" s="53" t="s">
        <v>2797</v>
      </c>
      <c r="F843" s="188" t="s">
        <v>3166</v>
      </c>
      <c r="G843" s="53" t="s">
        <v>2802</v>
      </c>
      <c r="H843" s="54">
        <v>1117</v>
      </c>
      <c r="I843" s="53" t="s">
        <v>46</v>
      </c>
      <c r="J843" s="342" t="str">
        <f>IF(ISBLANK(INDEX('Policy Characteristics'!D:D,MATCH($C843,'Policy Characteristics'!$C:$C,0))),"",INDEX('Policy Characteristics'!D:D,MATCH($C843,'Policy Characteristics'!$C:$C,0)))</f>
        <v>Industry Energy Efficiency Standards</v>
      </c>
      <c r="K843" s="340" t="str">
        <f>IF(ISBLANK(INDEX('Policy Characteristics'!E:E,MATCH($C843,'Policy Characteristics'!$C:$C,0))),"",INDEX('Policy Characteristics'!E:E,MATCH($C843,'Policy Characteristics'!$C:$C,0)))</f>
        <v>indst efficiency standards</v>
      </c>
      <c r="L843" s="362">
        <f>IF(ISBLANK(INDEX('Policy Characteristics'!F:F,MATCH($C843,'Policy Characteristics'!$C:$C,0))),"",INDEX('Policy Characteristics'!F:F,MATCH($C843,'Policy Characteristics'!$C:$C,0)))</f>
        <v>0</v>
      </c>
      <c r="M843" s="362">
        <f>IF(ISBLANK(INDEX('Policy Characteristics'!G:G,MATCH($C843,'Policy Characteristics'!$C:$C,0))),"",INDEX('Policy Characteristics'!G:G,MATCH($C843,'Policy Characteristics'!$C:$C,0)))</f>
        <v>0.25</v>
      </c>
      <c r="N843" s="362">
        <f>IF(ISBLANK(INDEX('Policy Characteristics'!H:H,MATCH($C843,'Policy Characteristics'!$C:$C,0))),"",INDEX('Policy Characteristics'!H:H,MATCH($C843,'Policy Characteristics'!$C:$C,0)))</f>
        <v>0.01</v>
      </c>
      <c r="O843" s="340" t="str">
        <f>IF(ISBLANK(INDEX('Policy Characteristics'!I:I,MATCH($C843,'Policy Characteristics'!$C:$C,0))),"",INDEX('Policy Characteristics'!I:I,MATCH($C843,'Policy Characteristics'!$C:$C,0)))</f>
        <v>% reduction in energy use</v>
      </c>
      <c r="P843" s="340"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40" t="str">
        <f>IF(ISBLANK(INDEX('Policy Characteristics'!K:K,MATCH($C843,'Policy Characteristics'!$C:$C,0))),"",INDEX('Policy Characteristics'!K:K,MATCH($C843,'Policy Characteristics'!$C:$C,0)))</f>
        <v>industry-ag-main.html#eff-stds</v>
      </c>
      <c r="R843" s="340" t="str">
        <f>IF(ISBLANK(INDEX('Policy Characteristics'!L:L,MATCH($C843,'Policy Characteristics'!$C:$C,0))),"",INDEX('Policy Characteristics'!L:L,MATCH($C843,'Policy Characteristics'!$C:$C,0)))</f>
        <v>industry-energy-efficiency-standards.html</v>
      </c>
    </row>
    <row r="844" spans="1:18" s="5" customFormat="1" ht="30" x14ac:dyDescent="0.25">
      <c r="A844" s="340" t="str">
        <f>IF(ISBLANK(INDEX('Policy Characteristics'!A:A,MATCH($C844,'Policy Characteristics'!$C:$C,0))),"",INDEX('Policy Characteristics'!A:A,MATCH($C844,'Policy Characteristics'!$C:$C,0)))</f>
        <v>Industry</v>
      </c>
      <c r="B844" s="340" t="str">
        <f>IF(ISBLANK(INDEX('Policy Characteristics'!B:B,MATCH($C844,'Policy Characteristics'!$C:$C,0))),"",INDEX('Policy Characteristics'!B:B,MATCH($C844,'Policy Characteristics'!$C:$C,0)))</f>
        <v>Industry Energy Efficiency Standards</v>
      </c>
      <c r="C844" s="344" t="str">
        <f t="shared" si="39"/>
        <v>Percentage Improvement in Eqpt Efficiency Standards above BAU</v>
      </c>
      <c r="D844" s="9" t="s">
        <v>3205</v>
      </c>
      <c r="E844" s="53" t="s">
        <v>2444</v>
      </c>
      <c r="F844" s="188" t="s">
        <v>3167</v>
      </c>
      <c r="G844" s="53" t="s">
        <v>2450</v>
      </c>
      <c r="H844" s="54">
        <v>1118</v>
      </c>
      <c r="I844" s="53" t="s">
        <v>45</v>
      </c>
      <c r="J844" s="342" t="str">
        <f>IF(ISBLANK(INDEX('Policy Characteristics'!D:D,MATCH($C844,'Policy Characteristics'!$C:$C,0))),"",INDEX('Policy Characteristics'!D:D,MATCH($C844,'Policy Characteristics'!$C:$C,0)))</f>
        <v>Industry Energy Efficiency Standards</v>
      </c>
      <c r="K844" s="340" t="str">
        <f>IF(ISBLANK(INDEX('Policy Characteristics'!E:E,MATCH($C844,'Policy Characteristics'!$C:$C,0))),"",INDEX('Policy Characteristics'!E:E,MATCH($C844,'Policy Characteristics'!$C:$C,0)))</f>
        <v>indst efficiency standards</v>
      </c>
      <c r="L844" s="362">
        <f>IF(ISBLANK(INDEX('Policy Characteristics'!F:F,MATCH($C844,'Policy Characteristics'!$C:$C,0))),"",INDEX('Policy Characteristics'!F:F,MATCH($C844,'Policy Characteristics'!$C:$C,0)))</f>
        <v>0</v>
      </c>
      <c r="M844" s="362">
        <f>IF(ISBLANK(INDEX('Policy Characteristics'!G:G,MATCH($C844,'Policy Characteristics'!$C:$C,0))),"",INDEX('Policy Characteristics'!G:G,MATCH($C844,'Policy Characteristics'!$C:$C,0)))</f>
        <v>0.25</v>
      </c>
      <c r="N844" s="362">
        <f>IF(ISBLANK(INDEX('Policy Characteristics'!H:H,MATCH($C844,'Policy Characteristics'!$C:$C,0))),"",INDEX('Policy Characteristics'!H:H,MATCH($C844,'Policy Characteristics'!$C:$C,0)))</f>
        <v>0.01</v>
      </c>
      <c r="O844" s="340" t="str">
        <f>IF(ISBLANK(INDEX('Policy Characteristics'!I:I,MATCH($C844,'Policy Characteristics'!$C:$C,0))),"",INDEX('Policy Characteristics'!I:I,MATCH($C844,'Policy Characteristics'!$C:$C,0)))</f>
        <v>% reduction in energy use</v>
      </c>
      <c r="P844" s="340"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40" t="str">
        <f>IF(ISBLANK(INDEX('Policy Characteristics'!K:K,MATCH($C844,'Policy Characteristics'!$C:$C,0))),"",INDEX('Policy Characteristics'!K:K,MATCH($C844,'Policy Characteristics'!$C:$C,0)))</f>
        <v>industry-ag-main.html#eff-stds</v>
      </c>
      <c r="R844" s="340" t="str">
        <f>IF(ISBLANK(INDEX('Policy Characteristics'!L:L,MATCH($C844,'Policy Characteristics'!$C:$C,0))),"",INDEX('Policy Characteristics'!L:L,MATCH($C844,'Policy Characteristics'!$C:$C,0)))</f>
        <v>industry-energy-efficiency-standards.html</v>
      </c>
    </row>
    <row r="845" spans="1:18" s="5" customFormat="1" ht="30" x14ac:dyDescent="0.25">
      <c r="A845" s="340" t="str">
        <f>IF(ISBLANK(INDEX('Policy Characteristics'!A:A,MATCH($C845,'Policy Characteristics'!$C:$C,0))),"",INDEX('Policy Characteristics'!A:A,MATCH($C845,'Policy Characteristics'!$C:$C,0)))</f>
        <v>Industry</v>
      </c>
      <c r="B845" s="340" t="str">
        <f>IF(ISBLANK(INDEX('Policy Characteristics'!B:B,MATCH($C845,'Policy Characteristics'!$C:$C,0))),"",INDEX('Policy Characteristics'!B:B,MATCH($C845,'Policy Characteristics'!$C:$C,0)))</f>
        <v>Industry Energy Efficiency Standards</v>
      </c>
      <c r="C845" s="344" t="str">
        <f t="shared" si="39"/>
        <v>Percentage Improvement in Eqpt Efficiency Standards above BAU</v>
      </c>
      <c r="D845" s="9" t="s">
        <v>3205</v>
      </c>
      <c r="E845" s="53" t="s">
        <v>2445</v>
      </c>
      <c r="F845" s="188" t="s">
        <v>3167</v>
      </c>
      <c r="G845" s="53" t="s">
        <v>2453</v>
      </c>
      <c r="H845" s="54">
        <v>1119</v>
      </c>
      <c r="I845" s="53" t="s">
        <v>46</v>
      </c>
      <c r="J845" s="342" t="str">
        <f>IF(ISBLANK(INDEX('Policy Characteristics'!D:D,MATCH($C845,'Policy Characteristics'!$C:$C,0))),"",INDEX('Policy Characteristics'!D:D,MATCH($C845,'Policy Characteristics'!$C:$C,0)))</f>
        <v>Industry Energy Efficiency Standards</v>
      </c>
      <c r="K845" s="340" t="str">
        <f>IF(ISBLANK(INDEX('Policy Characteristics'!E:E,MATCH($C845,'Policy Characteristics'!$C:$C,0))),"",INDEX('Policy Characteristics'!E:E,MATCH($C845,'Policy Characteristics'!$C:$C,0)))</f>
        <v>indst efficiency standards</v>
      </c>
      <c r="L845" s="362">
        <f>IF(ISBLANK(INDEX('Policy Characteristics'!F:F,MATCH($C845,'Policy Characteristics'!$C:$C,0))),"",INDEX('Policy Characteristics'!F:F,MATCH($C845,'Policy Characteristics'!$C:$C,0)))</f>
        <v>0</v>
      </c>
      <c r="M845" s="362">
        <f>IF(ISBLANK(INDEX('Policy Characteristics'!G:G,MATCH($C845,'Policy Characteristics'!$C:$C,0))),"",INDEX('Policy Characteristics'!G:G,MATCH($C845,'Policy Characteristics'!$C:$C,0)))</f>
        <v>0.25</v>
      </c>
      <c r="N845" s="362">
        <f>IF(ISBLANK(INDEX('Policy Characteristics'!H:H,MATCH($C845,'Policy Characteristics'!$C:$C,0))),"",INDEX('Policy Characteristics'!H:H,MATCH($C845,'Policy Characteristics'!$C:$C,0)))</f>
        <v>0.01</v>
      </c>
      <c r="O845" s="340" t="str">
        <f>IF(ISBLANK(INDEX('Policy Characteristics'!I:I,MATCH($C845,'Policy Characteristics'!$C:$C,0))),"",INDEX('Policy Characteristics'!I:I,MATCH($C845,'Policy Characteristics'!$C:$C,0)))</f>
        <v>% reduction in energy use</v>
      </c>
      <c r="P845" s="340"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40" t="str">
        <f>IF(ISBLANK(INDEX('Policy Characteristics'!K:K,MATCH($C845,'Policy Characteristics'!$C:$C,0))),"",INDEX('Policy Characteristics'!K:K,MATCH($C845,'Policy Characteristics'!$C:$C,0)))</f>
        <v>industry-ag-main.html#eff-stds</v>
      </c>
      <c r="R845" s="340" t="str">
        <f>IF(ISBLANK(INDEX('Policy Characteristics'!L:L,MATCH($C845,'Policy Characteristics'!$C:$C,0))),"",INDEX('Policy Characteristics'!L:L,MATCH($C845,'Policy Characteristics'!$C:$C,0)))</f>
        <v>industry-energy-efficiency-standards.html</v>
      </c>
    </row>
    <row r="846" spans="1:18" s="5" customFormat="1" ht="30" x14ac:dyDescent="0.25">
      <c r="A846" s="340" t="str">
        <f>IF(ISBLANK(INDEX('Policy Characteristics'!A:A,MATCH($C846,'Policy Characteristics'!$C:$C,0))),"",INDEX('Policy Characteristics'!A:A,MATCH($C846,'Policy Characteristics'!$C:$C,0)))</f>
        <v>Industry</v>
      </c>
      <c r="B846" s="340" t="str">
        <f>IF(ISBLANK(INDEX('Policy Characteristics'!B:B,MATCH($C846,'Policy Characteristics'!$C:$C,0))),"",INDEX('Policy Characteristics'!B:B,MATCH($C846,'Policy Characteristics'!$C:$C,0)))</f>
        <v>Industry Energy Efficiency Standards</v>
      </c>
      <c r="C846" s="344" t="str">
        <f t="shared" si="39"/>
        <v>Percentage Improvement in Eqpt Efficiency Standards above BAU</v>
      </c>
      <c r="D846" s="9" t="s">
        <v>3205</v>
      </c>
      <c r="E846" s="53" t="s">
        <v>2446</v>
      </c>
      <c r="F846" s="188" t="s">
        <v>3167</v>
      </c>
      <c r="G846" s="53" t="s">
        <v>2454</v>
      </c>
      <c r="H846" s="54">
        <v>1120</v>
      </c>
      <c r="I846" s="53" t="s">
        <v>45</v>
      </c>
      <c r="J846" s="342" t="str">
        <f>IF(ISBLANK(INDEX('Policy Characteristics'!D:D,MATCH($C846,'Policy Characteristics'!$C:$C,0))),"",INDEX('Policy Characteristics'!D:D,MATCH($C846,'Policy Characteristics'!$C:$C,0)))</f>
        <v>Industry Energy Efficiency Standards</v>
      </c>
      <c r="K846" s="340" t="str">
        <f>IF(ISBLANK(INDEX('Policy Characteristics'!E:E,MATCH($C846,'Policy Characteristics'!$C:$C,0))),"",INDEX('Policy Characteristics'!E:E,MATCH($C846,'Policy Characteristics'!$C:$C,0)))</f>
        <v>indst efficiency standards</v>
      </c>
      <c r="L846" s="362">
        <f>IF(ISBLANK(INDEX('Policy Characteristics'!F:F,MATCH($C846,'Policy Characteristics'!$C:$C,0))),"",INDEX('Policy Characteristics'!F:F,MATCH($C846,'Policy Characteristics'!$C:$C,0)))</f>
        <v>0</v>
      </c>
      <c r="M846" s="362">
        <f>IF(ISBLANK(INDEX('Policy Characteristics'!G:G,MATCH($C846,'Policy Characteristics'!$C:$C,0))),"",INDEX('Policy Characteristics'!G:G,MATCH($C846,'Policy Characteristics'!$C:$C,0)))</f>
        <v>0.25</v>
      </c>
      <c r="N846" s="362">
        <f>IF(ISBLANK(INDEX('Policy Characteristics'!H:H,MATCH($C846,'Policy Characteristics'!$C:$C,0))),"",INDEX('Policy Characteristics'!H:H,MATCH($C846,'Policy Characteristics'!$C:$C,0)))</f>
        <v>0.01</v>
      </c>
      <c r="O846" s="340" t="str">
        <f>IF(ISBLANK(INDEX('Policy Characteristics'!I:I,MATCH($C846,'Policy Characteristics'!$C:$C,0))),"",INDEX('Policy Characteristics'!I:I,MATCH($C846,'Policy Characteristics'!$C:$C,0)))</f>
        <v>% reduction in energy use</v>
      </c>
      <c r="P846" s="340"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40" t="str">
        <f>IF(ISBLANK(INDEX('Policy Characteristics'!K:K,MATCH($C846,'Policy Characteristics'!$C:$C,0))),"",INDEX('Policy Characteristics'!K:K,MATCH($C846,'Policy Characteristics'!$C:$C,0)))</f>
        <v>industry-ag-main.html#eff-stds</v>
      </c>
      <c r="R846" s="340" t="str">
        <f>IF(ISBLANK(INDEX('Policy Characteristics'!L:L,MATCH($C846,'Policy Characteristics'!$C:$C,0))),"",INDEX('Policy Characteristics'!L:L,MATCH($C846,'Policy Characteristics'!$C:$C,0)))</f>
        <v>industry-energy-efficiency-standards.html</v>
      </c>
    </row>
    <row r="847" spans="1:18" s="5" customFormat="1" ht="30" x14ac:dyDescent="0.25">
      <c r="A847" s="340" t="str">
        <f>IF(ISBLANK(INDEX('Policy Characteristics'!A:A,MATCH($C847,'Policy Characteristics'!$C:$C,0))),"",INDEX('Policy Characteristics'!A:A,MATCH($C847,'Policy Characteristics'!$C:$C,0)))</f>
        <v>Industry</v>
      </c>
      <c r="B847" s="340" t="str">
        <f>IF(ISBLANK(INDEX('Policy Characteristics'!B:B,MATCH($C847,'Policy Characteristics'!$C:$C,0))),"",INDEX('Policy Characteristics'!B:B,MATCH($C847,'Policy Characteristics'!$C:$C,0)))</f>
        <v>Industry Energy Efficiency Standards</v>
      </c>
      <c r="C847" s="344" t="str">
        <f t="shared" si="39"/>
        <v>Percentage Improvement in Eqpt Efficiency Standards above BAU</v>
      </c>
      <c r="D847" s="9" t="s">
        <v>3205</v>
      </c>
      <c r="E847" s="53" t="s">
        <v>2447</v>
      </c>
      <c r="F847" s="188" t="s">
        <v>3167</v>
      </c>
      <c r="G847" s="53" t="s">
        <v>2451</v>
      </c>
      <c r="H847" s="54">
        <v>1121</v>
      </c>
      <c r="I847" s="53" t="s">
        <v>46</v>
      </c>
      <c r="J847" s="342" t="str">
        <f>IF(ISBLANK(INDEX('Policy Characteristics'!D:D,MATCH($C847,'Policy Characteristics'!$C:$C,0))),"",INDEX('Policy Characteristics'!D:D,MATCH($C847,'Policy Characteristics'!$C:$C,0)))</f>
        <v>Industry Energy Efficiency Standards</v>
      </c>
      <c r="K847" s="340" t="str">
        <f>IF(ISBLANK(INDEX('Policy Characteristics'!E:E,MATCH($C847,'Policy Characteristics'!$C:$C,0))),"",INDEX('Policy Characteristics'!E:E,MATCH($C847,'Policy Characteristics'!$C:$C,0)))</f>
        <v>indst efficiency standards</v>
      </c>
      <c r="L847" s="362">
        <f>IF(ISBLANK(INDEX('Policy Characteristics'!F:F,MATCH($C847,'Policy Characteristics'!$C:$C,0))),"",INDEX('Policy Characteristics'!F:F,MATCH($C847,'Policy Characteristics'!$C:$C,0)))</f>
        <v>0</v>
      </c>
      <c r="M847" s="362">
        <f>IF(ISBLANK(INDEX('Policy Characteristics'!G:G,MATCH($C847,'Policy Characteristics'!$C:$C,0))),"",INDEX('Policy Characteristics'!G:G,MATCH($C847,'Policy Characteristics'!$C:$C,0)))</f>
        <v>0.25</v>
      </c>
      <c r="N847" s="362">
        <f>IF(ISBLANK(INDEX('Policy Characteristics'!H:H,MATCH($C847,'Policy Characteristics'!$C:$C,0))),"",INDEX('Policy Characteristics'!H:H,MATCH($C847,'Policy Characteristics'!$C:$C,0)))</f>
        <v>0.01</v>
      </c>
      <c r="O847" s="340" t="str">
        <f>IF(ISBLANK(INDEX('Policy Characteristics'!I:I,MATCH($C847,'Policy Characteristics'!$C:$C,0))),"",INDEX('Policy Characteristics'!I:I,MATCH($C847,'Policy Characteristics'!$C:$C,0)))</f>
        <v>% reduction in energy use</v>
      </c>
      <c r="P847" s="340"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40" t="str">
        <f>IF(ISBLANK(INDEX('Policy Characteristics'!K:K,MATCH($C847,'Policy Characteristics'!$C:$C,0))),"",INDEX('Policy Characteristics'!K:K,MATCH($C847,'Policy Characteristics'!$C:$C,0)))</f>
        <v>industry-ag-main.html#eff-stds</v>
      </c>
      <c r="R847" s="340" t="str">
        <f>IF(ISBLANK(INDEX('Policy Characteristics'!L:L,MATCH($C847,'Policy Characteristics'!$C:$C,0))),"",INDEX('Policy Characteristics'!L:L,MATCH($C847,'Policy Characteristics'!$C:$C,0)))</f>
        <v>industry-energy-efficiency-standards.html</v>
      </c>
    </row>
    <row r="848" spans="1:18" s="5" customFormat="1" ht="30" x14ac:dyDescent="0.25">
      <c r="A848" s="340" t="str">
        <f>IF(ISBLANK(INDEX('Policy Characteristics'!A:A,MATCH($C848,'Policy Characteristics'!$C:$C,0))),"",INDEX('Policy Characteristics'!A:A,MATCH($C848,'Policy Characteristics'!$C:$C,0)))</f>
        <v>Industry</v>
      </c>
      <c r="B848" s="340" t="str">
        <f>IF(ISBLANK(INDEX('Policy Characteristics'!B:B,MATCH($C848,'Policy Characteristics'!$C:$C,0))),"",INDEX('Policy Characteristics'!B:B,MATCH($C848,'Policy Characteristics'!$C:$C,0)))</f>
        <v>Industry Energy Efficiency Standards</v>
      </c>
      <c r="C848" s="344" t="str">
        <f t="shared" si="39"/>
        <v>Percentage Improvement in Eqpt Efficiency Standards above BAU</v>
      </c>
      <c r="D848" s="9" t="s">
        <v>3205</v>
      </c>
      <c r="E848" s="53" t="s">
        <v>2448</v>
      </c>
      <c r="F848" s="188" t="s">
        <v>3167</v>
      </c>
      <c r="G848" s="53" t="s">
        <v>2452</v>
      </c>
      <c r="H848" s="54">
        <v>1122</v>
      </c>
      <c r="I848" s="53" t="s">
        <v>45</v>
      </c>
      <c r="J848" s="342" t="str">
        <f>IF(ISBLANK(INDEX('Policy Characteristics'!D:D,MATCH($C848,'Policy Characteristics'!$C:$C,0))),"",INDEX('Policy Characteristics'!D:D,MATCH($C848,'Policy Characteristics'!$C:$C,0)))</f>
        <v>Industry Energy Efficiency Standards</v>
      </c>
      <c r="K848" s="340" t="str">
        <f>IF(ISBLANK(INDEX('Policy Characteristics'!E:E,MATCH($C848,'Policy Characteristics'!$C:$C,0))),"",INDEX('Policy Characteristics'!E:E,MATCH($C848,'Policy Characteristics'!$C:$C,0)))</f>
        <v>indst efficiency standards</v>
      </c>
      <c r="L848" s="362">
        <f>IF(ISBLANK(INDEX('Policy Characteristics'!F:F,MATCH($C848,'Policy Characteristics'!$C:$C,0))),"",INDEX('Policy Characteristics'!F:F,MATCH($C848,'Policy Characteristics'!$C:$C,0)))</f>
        <v>0</v>
      </c>
      <c r="M848" s="362">
        <f>IF(ISBLANK(INDEX('Policy Characteristics'!G:G,MATCH($C848,'Policy Characteristics'!$C:$C,0))),"",INDEX('Policy Characteristics'!G:G,MATCH($C848,'Policy Characteristics'!$C:$C,0)))</f>
        <v>0.25</v>
      </c>
      <c r="N848" s="362">
        <f>IF(ISBLANK(INDEX('Policy Characteristics'!H:H,MATCH($C848,'Policy Characteristics'!$C:$C,0))),"",INDEX('Policy Characteristics'!H:H,MATCH($C848,'Policy Characteristics'!$C:$C,0)))</f>
        <v>0.01</v>
      </c>
      <c r="O848" s="340" t="str">
        <f>IF(ISBLANK(INDEX('Policy Characteristics'!I:I,MATCH($C848,'Policy Characteristics'!$C:$C,0))),"",INDEX('Policy Characteristics'!I:I,MATCH($C848,'Policy Characteristics'!$C:$C,0)))</f>
        <v>% reduction in energy use</v>
      </c>
      <c r="P848" s="340"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40" t="str">
        <f>IF(ISBLANK(INDEX('Policy Characteristics'!K:K,MATCH($C848,'Policy Characteristics'!$C:$C,0))),"",INDEX('Policy Characteristics'!K:K,MATCH($C848,'Policy Characteristics'!$C:$C,0)))</f>
        <v>industry-ag-main.html#eff-stds</v>
      </c>
      <c r="R848" s="340" t="str">
        <f>IF(ISBLANK(INDEX('Policy Characteristics'!L:L,MATCH($C848,'Policy Characteristics'!$C:$C,0))),"",INDEX('Policy Characteristics'!L:L,MATCH($C848,'Policy Characteristics'!$C:$C,0)))</f>
        <v>industry-energy-efficiency-standards.html</v>
      </c>
    </row>
    <row r="849" spans="1:18" s="5" customFormat="1" ht="30" x14ac:dyDescent="0.25">
      <c r="A849" s="340" t="str">
        <f>IF(ISBLANK(INDEX('Policy Characteristics'!A:A,MATCH($C849,'Policy Characteristics'!$C:$C,0))),"",INDEX('Policy Characteristics'!A:A,MATCH($C849,'Policy Characteristics'!$C:$C,0)))</f>
        <v>Industry</v>
      </c>
      <c r="B849" s="340" t="str">
        <f>IF(ISBLANK(INDEX('Policy Characteristics'!B:B,MATCH($C849,'Policy Characteristics'!$C:$C,0))),"",INDEX('Policy Characteristics'!B:B,MATCH($C849,'Policy Characteristics'!$C:$C,0)))</f>
        <v>Industry Energy Efficiency Standards</v>
      </c>
      <c r="C849" s="344" t="str">
        <f t="shared" si="39"/>
        <v>Percentage Improvement in Eqpt Efficiency Standards above BAU</v>
      </c>
      <c r="D849" s="9" t="s">
        <v>3205</v>
      </c>
      <c r="E849" s="53" t="s">
        <v>2449</v>
      </c>
      <c r="F849" s="188" t="s">
        <v>3167</v>
      </c>
      <c r="G849" s="53" t="s">
        <v>2455</v>
      </c>
      <c r="H849" s="54">
        <v>1123</v>
      </c>
      <c r="I849" s="53" t="s">
        <v>46</v>
      </c>
      <c r="J849" s="342" t="str">
        <f>IF(ISBLANK(INDEX('Policy Characteristics'!D:D,MATCH($C849,'Policy Characteristics'!$C:$C,0))),"",INDEX('Policy Characteristics'!D:D,MATCH($C849,'Policy Characteristics'!$C:$C,0)))</f>
        <v>Industry Energy Efficiency Standards</v>
      </c>
      <c r="K849" s="340" t="str">
        <f>IF(ISBLANK(INDEX('Policy Characteristics'!E:E,MATCH($C849,'Policy Characteristics'!$C:$C,0))),"",INDEX('Policy Characteristics'!E:E,MATCH($C849,'Policy Characteristics'!$C:$C,0)))</f>
        <v>indst efficiency standards</v>
      </c>
      <c r="L849" s="362">
        <f>IF(ISBLANK(INDEX('Policy Characteristics'!F:F,MATCH($C849,'Policy Characteristics'!$C:$C,0))),"",INDEX('Policy Characteristics'!F:F,MATCH($C849,'Policy Characteristics'!$C:$C,0)))</f>
        <v>0</v>
      </c>
      <c r="M849" s="362">
        <f>IF(ISBLANK(INDEX('Policy Characteristics'!G:G,MATCH($C849,'Policy Characteristics'!$C:$C,0))),"",INDEX('Policy Characteristics'!G:G,MATCH($C849,'Policy Characteristics'!$C:$C,0)))</f>
        <v>0.25</v>
      </c>
      <c r="N849" s="362">
        <f>IF(ISBLANK(INDEX('Policy Characteristics'!H:H,MATCH($C849,'Policy Characteristics'!$C:$C,0))),"",INDEX('Policy Characteristics'!H:H,MATCH($C849,'Policy Characteristics'!$C:$C,0)))</f>
        <v>0.01</v>
      </c>
      <c r="O849" s="340" t="str">
        <f>IF(ISBLANK(INDEX('Policy Characteristics'!I:I,MATCH($C849,'Policy Characteristics'!$C:$C,0))),"",INDEX('Policy Characteristics'!I:I,MATCH($C849,'Policy Characteristics'!$C:$C,0)))</f>
        <v>% reduction in energy use</v>
      </c>
      <c r="P849" s="340"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40" t="str">
        <f>IF(ISBLANK(INDEX('Policy Characteristics'!K:K,MATCH($C849,'Policy Characteristics'!$C:$C,0))),"",INDEX('Policy Characteristics'!K:K,MATCH($C849,'Policy Characteristics'!$C:$C,0)))</f>
        <v>industry-ag-main.html#eff-stds</v>
      </c>
      <c r="R849" s="340" t="str">
        <f>IF(ISBLANK(INDEX('Policy Characteristics'!L:L,MATCH($C849,'Policy Characteristics'!$C:$C,0))),"",INDEX('Policy Characteristics'!L:L,MATCH($C849,'Policy Characteristics'!$C:$C,0)))</f>
        <v>industry-energy-efficiency-standards.html</v>
      </c>
    </row>
    <row r="850" spans="1:18" s="5" customFormat="1" ht="30" x14ac:dyDescent="0.25">
      <c r="A850" s="340" t="str">
        <f>IF(ISBLANK(INDEX('Policy Characteristics'!A:A,MATCH($C850,'Policy Characteristics'!$C:$C,0))),"",INDEX('Policy Characteristics'!A:A,MATCH($C850,'Policy Characteristics'!$C:$C,0)))</f>
        <v>Industry</v>
      </c>
      <c r="B850" s="340" t="str">
        <f>IF(ISBLANK(INDEX('Policy Characteristics'!B:B,MATCH($C850,'Policy Characteristics'!$C:$C,0))),"",INDEX('Policy Characteristics'!B:B,MATCH($C850,'Policy Characteristics'!$C:$C,0)))</f>
        <v>Industry Energy Efficiency Standards</v>
      </c>
      <c r="C850" s="344" t="str">
        <f t="shared" si="39"/>
        <v>Percentage Improvement in Eqpt Efficiency Standards above BAU</v>
      </c>
      <c r="D850" s="9" t="s">
        <v>3205</v>
      </c>
      <c r="E850" s="53" t="s">
        <v>2798</v>
      </c>
      <c r="F850" s="188" t="s">
        <v>3167</v>
      </c>
      <c r="G850" s="53" t="s">
        <v>2801</v>
      </c>
      <c r="H850" s="54">
        <v>1124</v>
      </c>
      <c r="I850" s="53" t="s">
        <v>46</v>
      </c>
      <c r="J850" s="342" t="str">
        <f>IF(ISBLANK(INDEX('Policy Characteristics'!D:D,MATCH($C850,'Policy Characteristics'!$C:$C,0))),"",INDEX('Policy Characteristics'!D:D,MATCH($C850,'Policy Characteristics'!$C:$C,0)))</f>
        <v>Industry Energy Efficiency Standards</v>
      </c>
      <c r="K850" s="340" t="str">
        <f>IF(ISBLANK(INDEX('Policy Characteristics'!E:E,MATCH($C850,'Policy Characteristics'!$C:$C,0))),"",INDEX('Policy Characteristics'!E:E,MATCH($C850,'Policy Characteristics'!$C:$C,0)))</f>
        <v>indst efficiency standards</v>
      </c>
      <c r="L850" s="362">
        <f>IF(ISBLANK(INDEX('Policy Characteristics'!F:F,MATCH($C850,'Policy Characteristics'!$C:$C,0))),"",INDEX('Policy Characteristics'!F:F,MATCH($C850,'Policy Characteristics'!$C:$C,0)))</f>
        <v>0</v>
      </c>
      <c r="M850" s="362">
        <f>IF(ISBLANK(INDEX('Policy Characteristics'!G:G,MATCH($C850,'Policy Characteristics'!$C:$C,0))),"",INDEX('Policy Characteristics'!G:G,MATCH($C850,'Policy Characteristics'!$C:$C,0)))</f>
        <v>0.25</v>
      </c>
      <c r="N850" s="362">
        <f>IF(ISBLANK(INDEX('Policy Characteristics'!H:H,MATCH($C850,'Policy Characteristics'!$C:$C,0))),"",INDEX('Policy Characteristics'!H:H,MATCH($C850,'Policy Characteristics'!$C:$C,0)))</f>
        <v>0.01</v>
      </c>
      <c r="O850" s="340" t="str">
        <f>IF(ISBLANK(INDEX('Policy Characteristics'!I:I,MATCH($C850,'Policy Characteristics'!$C:$C,0))),"",INDEX('Policy Characteristics'!I:I,MATCH($C850,'Policy Characteristics'!$C:$C,0)))</f>
        <v>% reduction in energy use</v>
      </c>
      <c r="P850" s="340"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40" t="str">
        <f>IF(ISBLANK(INDEX('Policy Characteristics'!K:K,MATCH($C850,'Policy Characteristics'!$C:$C,0))),"",INDEX('Policy Characteristics'!K:K,MATCH($C850,'Policy Characteristics'!$C:$C,0)))</f>
        <v>industry-ag-main.html#eff-stds</v>
      </c>
      <c r="R850" s="340" t="str">
        <f>IF(ISBLANK(INDEX('Policy Characteristics'!L:L,MATCH($C850,'Policy Characteristics'!$C:$C,0))),"",INDEX('Policy Characteristics'!L:L,MATCH($C850,'Policy Characteristics'!$C:$C,0)))</f>
        <v>industry-energy-efficiency-standards.html</v>
      </c>
    </row>
    <row r="851" spans="1:18" s="5" customFormat="1" ht="30" x14ac:dyDescent="0.25">
      <c r="A851" s="340" t="str">
        <f>IF(ISBLANK(INDEX('Policy Characteristics'!A:A,MATCH($C851,'Policy Characteristics'!$C:$C,0))),"",INDEX('Policy Characteristics'!A:A,MATCH($C851,'Policy Characteristics'!$C:$C,0)))</f>
        <v>Industry</v>
      </c>
      <c r="B851" s="340" t="str">
        <f>IF(ISBLANK(INDEX('Policy Characteristics'!B:B,MATCH($C851,'Policy Characteristics'!$C:$C,0))),"",INDEX('Policy Characteristics'!B:B,MATCH($C851,'Policy Characteristics'!$C:$C,0)))</f>
        <v>Industry Energy Efficiency Standards</v>
      </c>
      <c r="C851" s="344" t="str">
        <f t="shared" si="39"/>
        <v>Percentage Improvement in Eqpt Efficiency Standards above BAU</v>
      </c>
      <c r="D851" s="9" t="s">
        <v>3205</v>
      </c>
      <c r="E851" s="53" t="s">
        <v>2799</v>
      </c>
      <c r="F851" s="188" t="s">
        <v>3167</v>
      </c>
      <c r="G851" s="53" t="s">
        <v>2803</v>
      </c>
      <c r="H851" s="54">
        <v>1125</v>
      </c>
      <c r="I851" s="53" t="s">
        <v>46</v>
      </c>
      <c r="J851" s="342" t="str">
        <f>IF(ISBLANK(INDEX('Policy Characteristics'!D:D,MATCH($C851,'Policy Characteristics'!$C:$C,0))),"",INDEX('Policy Characteristics'!D:D,MATCH($C851,'Policy Characteristics'!$C:$C,0)))</f>
        <v>Industry Energy Efficiency Standards</v>
      </c>
      <c r="K851" s="340" t="str">
        <f>IF(ISBLANK(INDEX('Policy Characteristics'!E:E,MATCH($C851,'Policy Characteristics'!$C:$C,0))),"",INDEX('Policy Characteristics'!E:E,MATCH($C851,'Policy Characteristics'!$C:$C,0)))</f>
        <v>indst efficiency standards</v>
      </c>
      <c r="L851" s="362">
        <f>IF(ISBLANK(INDEX('Policy Characteristics'!F:F,MATCH($C851,'Policy Characteristics'!$C:$C,0))),"",INDEX('Policy Characteristics'!F:F,MATCH($C851,'Policy Characteristics'!$C:$C,0)))</f>
        <v>0</v>
      </c>
      <c r="M851" s="362">
        <f>IF(ISBLANK(INDEX('Policy Characteristics'!G:G,MATCH($C851,'Policy Characteristics'!$C:$C,0))),"",INDEX('Policy Characteristics'!G:G,MATCH($C851,'Policy Characteristics'!$C:$C,0)))</f>
        <v>0.25</v>
      </c>
      <c r="N851" s="362">
        <f>IF(ISBLANK(INDEX('Policy Characteristics'!H:H,MATCH($C851,'Policy Characteristics'!$C:$C,0))),"",INDEX('Policy Characteristics'!H:H,MATCH($C851,'Policy Characteristics'!$C:$C,0)))</f>
        <v>0.01</v>
      </c>
      <c r="O851" s="340" t="str">
        <f>IF(ISBLANK(INDEX('Policy Characteristics'!I:I,MATCH($C851,'Policy Characteristics'!$C:$C,0))),"",INDEX('Policy Characteristics'!I:I,MATCH($C851,'Policy Characteristics'!$C:$C,0)))</f>
        <v>% reduction in energy use</v>
      </c>
      <c r="P851" s="340"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40" t="str">
        <f>IF(ISBLANK(INDEX('Policy Characteristics'!K:K,MATCH($C851,'Policy Characteristics'!$C:$C,0))),"",INDEX('Policy Characteristics'!K:K,MATCH($C851,'Policy Characteristics'!$C:$C,0)))</f>
        <v>industry-ag-main.html#eff-stds</v>
      </c>
      <c r="R851" s="340" t="str">
        <f>IF(ISBLANK(INDEX('Policy Characteristics'!L:L,MATCH($C851,'Policy Characteristics'!$C:$C,0))),"",INDEX('Policy Characteristics'!L:L,MATCH($C851,'Policy Characteristics'!$C:$C,0)))</f>
        <v>industry-energy-efficiency-standards.html</v>
      </c>
    </row>
    <row r="852" spans="1:18" s="5" customFormat="1" ht="30" x14ac:dyDescent="0.25">
      <c r="A852" s="340" t="str">
        <f>IF(ISBLANK(INDEX('Policy Characteristics'!A:A,MATCH($C852,'Policy Characteristics'!$C:$C,0))),"",INDEX('Policy Characteristics'!A:A,MATCH($C852,'Policy Characteristics'!$C:$C,0)))</f>
        <v>Industry</v>
      </c>
      <c r="B852" s="340" t="str">
        <f>IF(ISBLANK(INDEX('Policy Characteristics'!B:B,MATCH($C852,'Policy Characteristics'!$C:$C,0))),"",INDEX('Policy Characteristics'!B:B,MATCH($C852,'Policy Characteristics'!$C:$C,0)))</f>
        <v>Industry Energy Efficiency Standards</v>
      </c>
      <c r="C852" s="344" t="str">
        <f t="shared" si="39"/>
        <v>Percentage Improvement in Eqpt Efficiency Standards above BAU</v>
      </c>
      <c r="D852" s="9" t="s">
        <v>3205</v>
      </c>
      <c r="E852" s="53" t="s">
        <v>2800</v>
      </c>
      <c r="F852" s="188" t="s">
        <v>3167</v>
      </c>
      <c r="G852" s="53" t="s">
        <v>2804</v>
      </c>
      <c r="H852" s="54">
        <v>1126</v>
      </c>
      <c r="I852" s="53" t="s">
        <v>45</v>
      </c>
      <c r="J852" s="342" t="str">
        <f>IF(ISBLANK(INDEX('Policy Characteristics'!D:D,MATCH($C852,'Policy Characteristics'!$C:$C,0))),"",INDEX('Policy Characteristics'!D:D,MATCH($C852,'Policy Characteristics'!$C:$C,0)))</f>
        <v>Industry Energy Efficiency Standards</v>
      </c>
      <c r="K852" s="340" t="str">
        <f>IF(ISBLANK(INDEX('Policy Characteristics'!E:E,MATCH($C852,'Policy Characteristics'!$C:$C,0))),"",INDEX('Policy Characteristics'!E:E,MATCH($C852,'Policy Characteristics'!$C:$C,0)))</f>
        <v>indst efficiency standards</v>
      </c>
      <c r="L852" s="362">
        <f>IF(ISBLANK(INDEX('Policy Characteristics'!F:F,MATCH($C852,'Policy Characteristics'!$C:$C,0))),"",INDEX('Policy Characteristics'!F:F,MATCH($C852,'Policy Characteristics'!$C:$C,0)))</f>
        <v>0</v>
      </c>
      <c r="M852" s="362">
        <f>IF(ISBLANK(INDEX('Policy Characteristics'!G:G,MATCH($C852,'Policy Characteristics'!$C:$C,0))),"",INDEX('Policy Characteristics'!G:G,MATCH($C852,'Policy Characteristics'!$C:$C,0)))</f>
        <v>0.25</v>
      </c>
      <c r="N852" s="362">
        <f>IF(ISBLANK(INDEX('Policy Characteristics'!H:H,MATCH($C852,'Policy Characteristics'!$C:$C,0))),"",INDEX('Policy Characteristics'!H:H,MATCH($C852,'Policy Characteristics'!$C:$C,0)))</f>
        <v>0.01</v>
      </c>
      <c r="O852" s="340" t="str">
        <f>IF(ISBLANK(INDEX('Policy Characteristics'!I:I,MATCH($C852,'Policy Characteristics'!$C:$C,0))),"",INDEX('Policy Characteristics'!I:I,MATCH($C852,'Policy Characteristics'!$C:$C,0)))</f>
        <v>% reduction in energy use</v>
      </c>
      <c r="P852" s="340"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40" t="str">
        <f>IF(ISBLANK(INDEX('Policy Characteristics'!K:K,MATCH($C852,'Policy Characteristics'!$C:$C,0))),"",INDEX('Policy Characteristics'!K:K,MATCH($C852,'Policy Characteristics'!$C:$C,0)))</f>
        <v>industry-ag-main.html#eff-stds</v>
      </c>
      <c r="R852" s="340" t="str">
        <f>IF(ISBLANK(INDEX('Policy Characteristics'!L:L,MATCH($C852,'Policy Characteristics'!$C:$C,0))),"",INDEX('Policy Characteristics'!L:L,MATCH($C852,'Policy Characteristics'!$C:$C,0)))</f>
        <v>industry-energy-efficiency-standards.html</v>
      </c>
    </row>
    <row r="853" spans="1:18" s="5" customFormat="1" ht="30" x14ac:dyDescent="0.25">
      <c r="A853" s="340" t="str">
        <f>IF(ISBLANK(INDEX('Policy Characteristics'!A:A,MATCH($C853,'Policy Characteristics'!$C:$C,0))),"",INDEX('Policy Characteristics'!A:A,MATCH($C853,'Policy Characteristics'!$C:$C,0)))</f>
        <v>Industry</v>
      </c>
      <c r="B853" s="340" t="str">
        <f>IF(ISBLANK(INDEX('Policy Characteristics'!B:B,MATCH($C853,'Policy Characteristics'!$C:$C,0))),"",INDEX('Policy Characteristics'!B:B,MATCH($C853,'Policy Characteristics'!$C:$C,0)))</f>
        <v>Industry Energy Efficiency Standards</v>
      </c>
      <c r="C853" s="344" t="str">
        <f t="shared" si="39"/>
        <v>Percentage Improvement in Eqpt Efficiency Standards above BAU</v>
      </c>
      <c r="D853" s="9" t="s">
        <v>3205</v>
      </c>
      <c r="E853" s="53" t="s">
        <v>2797</v>
      </c>
      <c r="F853" s="188" t="s">
        <v>3167</v>
      </c>
      <c r="G853" s="53" t="s">
        <v>2802</v>
      </c>
      <c r="H853" s="54">
        <v>1127</v>
      </c>
      <c r="I853" s="53" t="s">
        <v>46</v>
      </c>
      <c r="J853" s="342" t="str">
        <f>IF(ISBLANK(INDEX('Policy Characteristics'!D:D,MATCH($C853,'Policy Characteristics'!$C:$C,0))),"",INDEX('Policy Characteristics'!D:D,MATCH($C853,'Policy Characteristics'!$C:$C,0)))</f>
        <v>Industry Energy Efficiency Standards</v>
      </c>
      <c r="K853" s="340" t="str">
        <f>IF(ISBLANK(INDEX('Policy Characteristics'!E:E,MATCH($C853,'Policy Characteristics'!$C:$C,0))),"",INDEX('Policy Characteristics'!E:E,MATCH($C853,'Policy Characteristics'!$C:$C,0)))</f>
        <v>indst efficiency standards</v>
      </c>
      <c r="L853" s="362">
        <f>IF(ISBLANK(INDEX('Policy Characteristics'!F:F,MATCH($C853,'Policy Characteristics'!$C:$C,0))),"",INDEX('Policy Characteristics'!F:F,MATCH($C853,'Policy Characteristics'!$C:$C,0)))</f>
        <v>0</v>
      </c>
      <c r="M853" s="362">
        <f>IF(ISBLANK(INDEX('Policy Characteristics'!G:G,MATCH($C853,'Policy Characteristics'!$C:$C,0))),"",INDEX('Policy Characteristics'!G:G,MATCH($C853,'Policy Characteristics'!$C:$C,0)))</f>
        <v>0.25</v>
      </c>
      <c r="N853" s="362">
        <f>IF(ISBLANK(INDEX('Policy Characteristics'!H:H,MATCH($C853,'Policy Characteristics'!$C:$C,0))),"",INDEX('Policy Characteristics'!H:H,MATCH($C853,'Policy Characteristics'!$C:$C,0)))</f>
        <v>0.01</v>
      </c>
      <c r="O853" s="340" t="str">
        <f>IF(ISBLANK(INDEX('Policy Characteristics'!I:I,MATCH($C853,'Policy Characteristics'!$C:$C,0))),"",INDEX('Policy Characteristics'!I:I,MATCH($C853,'Policy Characteristics'!$C:$C,0)))</f>
        <v>% reduction in energy use</v>
      </c>
      <c r="P853" s="340"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40" t="str">
        <f>IF(ISBLANK(INDEX('Policy Characteristics'!K:K,MATCH($C853,'Policy Characteristics'!$C:$C,0))),"",INDEX('Policy Characteristics'!K:K,MATCH($C853,'Policy Characteristics'!$C:$C,0)))</f>
        <v>industry-ag-main.html#eff-stds</v>
      </c>
      <c r="R853" s="340" t="str">
        <f>IF(ISBLANK(INDEX('Policy Characteristics'!L:L,MATCH($C853,'Policy Characteristics'!$C:$C,0))),"",INDEX('Policy Characteristics'!L:L,MATCH($C853,'Policy Characteristics'!$C:$C,0)))</f>
        <v>industry-energy-efficiency-standards.html</v>
      </c>
    </row>
    <row r="854" spans="1:18" s="5" customFormat="1" ht="45" x14ac:dyDescent="0.25">
      <c r="A854" s="340" t="str">
        <f>IF(ISBLANK(INDEX('Policy Characteristics'!A:A,MATCH($C854,'Policy Characteristics'!$C:$C,0))),"",INDEX('Policy Characteristics'!A:A,MATCH($C854,'Policy Characteristics'!$C:$C,0)))</f>
        <v>Industry</v>
      </c>
      <c r="B854" s="340" t="str">
        <f>IF(ISBLANK(INDEX('Policy Characteristics'!B:B,MATCH($C854,'Policy Characteristics'!$C:$C,0))),"",INDEX('Policy Characteristics'!B:B,MATCH($C854,'Policy Characteristics'!$C:$C,0)))</f>
        <v>Industry Energy Efficiency Standards</v>
      </c>
      <c r="C854" s="344" t="str">
        <f t="shared" si="39"/>
        <v>Percentage Improvement in Eqpt Efficiency Standards above BAU</v>
      </c>
      <c r="D854" s="9" t="s">
        <v>3206</v>
      </c>
      <c r="E854" s="53" t="s">
        <v>2444</v>
      </c>
      <c r="F854" s="188" t="s">
        <v>3168</v>
      </c>
      <c r="G854" s="53" t="s">
        <v>2450</v>
      </c>
      <c r="H854" s="54">
        <v>1128</v>
      </c>
      <c r="I854" s="53" t="s">
        <v>45</v>
      </c>
      <c r="J854" s="342" t="str">
        <f>IF(ISBLANK(INDEX('Policy Characteristics'!D:D,MATCH($C854,'Policy Characteristics'!$C:$C,0))),"",INDEX('Policy Characteristics'!D:D,MATCH($C854,'Policy Characteristics'!$C:$C,0)))</f>
        <v>Industry Energy Efficiency Standards</v>
      </c>
      <c r="K854" s="340" t="str">
        <f>IF(ISBLANK(INDEX('Policy Characteristics'!E:E,MATCH($C854,'Policy Characteristics'!$C:$C,0))),"",INDEX('Policy Characteristics'!E:E,MATCH($C854,'Policy Characteristics'!$C:$C,0)))</f>
        <v>indst efficiency standards</v>
      </c>
      <c r="L854" s="362">
        <f>IF(ISBLANK(INDEX('Policy Characteristics'!F:F,MATCH($C854,'Policy Characteristics'!$C:$C,0))),"",INDEX('Policy Characteristics'!F:F,MATCH($C854,'Policy Characteristics'!$C:$C,0)))</f>
        <v>0</v>
      </c>
      <c r="M854" s="362">
        <f>IF(ISBLANK(INDEX('Policy Characteristics'!G:G,MATCH($C854,'Policy Characteristics'!$C:$C,0))),"",INDEX('Policy Characteristics'!G:G,MATCH($C854,'Policy Characteristics'!$C:$C,0)))</f>
        <v>0.25</v>
      </c>
      <c r="N854" s="362">
        <f>IF(ISBLANK(INDEX('Policy Characteristics'!H:H,MATCH($C854,'Policy Characteristics'!$C:$C,0))),"",INDEX('Policy Characteristics'!H:H,MATCH($C854,'Policy Characteristics'!$C:$C,0)))</f>
        <v>0.01</v>
      </c>
      <c r="O854" s="340" t="str">
        <f>IF(ISBLANK(INDEX('Policy Characteristics'!I:I,MATCH($C854,'Policy Characteristics'!$C:$C,0))),"",INDEX('Policy Characteristics'!I:I,MATCH($C854,'Policy Characteristics'!$C:$C,0)))</f>
        <v>% reduction in energy use</v>
      </c>
      <c r="P854" s="340"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40" t="str">
        <f>IF(ISBLANK(INDEX('Policy Characteristics'!K:K,MATCH($C854,'Policy Characteristics'!$C:$C,0))),"",INDEX('Policy Characteristics'!K:K,MATCH($C854,'Policy Characteristics'!$C:$C,0)))</f>
        <v>industry-ag-main.html#eff-stds</v>
      </c>
      <c r="R854" s="340" t="str">
        <f>IF(ISBLANK(INDEX('Policy Characteristics'!L:L,MATCH($C854,'Policy Characteristics'!$C:$C,0))),"",INDEX('Policy Characteristics'!L:L,MATCH($C854,'Policy Characteristics'!$C:$C,0)))</f>
        <v>industry-energy-efficiency-standards.html</v>
      </c>
    </row>
    <row r="855" spans="1:18" s="5" customFormat="1" ht="45" x14ac:dyDescent="0.25">
      <c r="A855" s="340" t="str">
        <f>IF(ISBLANK(INDEX('Policy Characteristics'!A:A,MATCH($C855,'Policy Characteristics'!$C:$C,0))),"",INDEX('Policy Characteristics'!A:A,MATCH($C855,'Policy Characteristics'!$C:$C,0)))</f>
        <v>Industry</v>
      </c>
      <c r="B855" s="340" t="str">
        <f>IF(ISBLANK(INDEX('Policy Characteristics'!B:B,MATCH($C855,'Policy Characteristics'!$C:$C,0))),"",INDEX('Policy Characteristics'!B:B,MATCH($C855,'Policy Characteristics'!$C:$C,0)))</f>
        <v>Industry Energy Efficiency Standards</v>
      </c>
      <c r="C855" s="344" t="str">
        <f t="shared" si="39"/>
        <v>Percentage Improvement in Eqpt Efficiency Standards above BAU</v>
      </c>
      <c r="D855" s="9" t="s">
        <v>3206</v>
      </c>
      <c r="E855" s="53" t="s">
        <v>2445</v>
      </c>
      <c r="F855" s="188" t="s">
        <v>3168</v>
      </c>
      <c r="G855" s="53" t="s">
        <v>2453</v>
      </c>
      <c r="H855" s="54">
        <v>1129</v>
      </c>
      <c r="I855" s="53" t="s">
        <v>46</v>
      </c>
      <c r="J855" s="342" t="str">
        <f>IF(ISBLANK(INDEX('Policy Characteristics'!D:D,MATCH($C855,'Policy Characteristics'!$C:$C,0))),"",INDEX('Policy Characteristics'!D:D,MATCH($C855,'Policy Characteristics'!$C:$C,0)))</f>
        <v>Industry Energy Efficiency Standards</v>
      </c>
      <c r="K855" s="340" t="str">
        <f>IF(ISBLANK(INDEX('Policy Characteristics'!E:E,MATCH($C855,'Policy Characteristics'!$C:$C,0))),"",INDEX('Policy Characteristics'!E:E,MATCH($C855,'Policy Characteristics'!$C:$C,0)))</f>
        <v>indst efficiency standards</v>
      </c>
      <c r="L855" s="362">
        <f>IF(ISBLANK(INDEX('Policy Characteristics'!F:F,MATCH($C855,'Policy Characteristics'!$C:$C,0))),"",INDEX('Policy Characteristics'!F:F,MATCH($C855,'Policy Characteristics'!$C:$C,0)))</f>
        <v>0</v>
      </c>
      <c r="M855" s="362">
        <f>IF(ISBLANK(INDEX('Policy Characteristics'!G:G,MATCH($C855,'Policy Characteristics'!$C:$C,0))),"",INDEX('Policy Characteristics'!G:G,MATCH($C855,'Policy Characteristics'!$C:$C,0)))</f>
        <v>0.25</v>
      </c>
      <c r="N855" s="362">
        <f>IF(ISBLANK(INDEX('Policy Characteristics'!H:H,MATCH($C855,'Policy Characteristics'!$C:$C,0))),"",INDEX('Policy Characteristics'!H:H,MATCH($C855,'Policy Characteristics'!$C:$C,0)))</f>
        <v>0.01</v>
      </c>
      <c r="O855" s="340" t="str">
        <f>IF(ISBLANK(INDEX('Policy Characteristics'!I:I,MATCH($C855,'Policy Characteristics'!$C:$C,0))),"",INDEX('Policy Characteristics'!I:I,MATCH($C855,'Policy Characteristics'!$C:$C,0)))</f>
        <v>% reduction in energy use</v>
      </c>
      <c r="P855" s="340"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40" t="str">
        <f>IF(ISBLANK(INDEX('Policy Characteristics'!K:K,MATCH($C855,'Policy Characteristics'!$C:$C,0))),"",INDEX('Policy Characteristics'!K:K,MATCH($C855,'Policy Characteristics'!$C:$C,0)))</f>
        <v>industry-ag-main.html#eff-stds</v>
      </c>
      <c r="R855" s="340" t="str">
        <f>IF(ISBLANK(INDEX('Policy Characteristics'!L:L,MATCH($C855,'Policy Characteristics'!$C:$C,0))),"",INDEX('Policy Characteristics'!L:L,MATCH($C855,'Policy Characteristics'!$C:$C,0)))</f>
        <v>industry-energy-efficiency-standards.html</v>
      </c>
    </row>
    <row r="856" spans="1:18" s="5" customFormat="1" ht="45" x14ac:dyDescent="0.25">
      <c r="A856" s="340" t="str">
        <f>IF(ISBLANK(INDEX('Policy Characteristics'!A:A,MATCH($C856,'Policy Characteristics'!$C:$C,0))),"",INDEX('Policy Characteristics'!A:A,MATCH($C856,'Policy Characteristics'!$C:$C,0)))</f>
        <v>Industry</v>
      </c>
      <c r="B856" s="340" t="str">
        <f>IF(ISBLANK(INDEX('Policy Characteristics'!B:B,MATCH($C856,'Policy Characteristics'!$C:$C,0))),"",INDEX('Policy Characteristics'!B:B,MATCH($C856,'Policy Characteristics'!$C:$C,0)))</f>
        <v>Industry Energy Efficiency Standards</v>
      </c>
      <c r="C856" s="344" t="str">
        <f t="shared" si="39"/>
        <v>Percentage Improvement in Eqpt Efficiency Standards above BAU</v>
      </c>
      <c r="D856" s="9" t="s">
        <v>3206</v>
      </c>
      <c r="E856" s="53" t="s">
        <v>2446</v>
      </c>
      <c r="F856" s="188" t="s">
        <v>3168</v>
      </c>
      <c r="G856" s="53" t="s">
        <v>2454</v>
      </c>
      <c r="H856" s="54">
        <v>1130</v>
      </c>
      <c r="I856" s="53" t="s">
        <v>45</v>
      </c>
      <c r="J856" s="342" t="str">
        <f>IF(ISBLANK(INDEX('Policy Characteristics'!D:D,MATCH($C856,'Policy Characteristics'!$C:$C,0))),"",INDEX('Policy Characteristics'!D:D,MATCH($C856,'Policy Characteristics'!$C:$C,0)))</f>
        <v>Industry Energy Efficiency Standards</v>
      </c>
      <c r="K856" s="340" t="str">
        <f>IF(ISBLANK(INDEX('Policy Characteristics'!E:E,MATCH($C856,'Policy Characteristics'!$C:$C,0))),"",INDEX('Policy Characteristics'!E:E,MATCH($C856,'Policy Characteristics'!$C:$C,0)))</f>
        <v>indst efficiency standards</v>
      </c>
      <c r="L856" s="362">
        <f>IF(ISBLANK(INDEX('Policy Characteristics'!F:F,MATCH($C856,'Policy Characteristics'!$C:$C,0))),"",INDEX('Policy Characteristics'!F:F,MATCH($C856,'Policy Characteristics'!$C:$C,0)))</f>
        <v>0</v>
      </c>
      <c r="M856" s="362">
        <f>IF(ISBLANK(INDEX('Policy Characteristics'!G:G,MATCH($C856,'Policy Characteristics'!$C:$C,0))),"",INDEX('Policy Characteristics'!G:G,MATCH($C856,'Policy Characteristics'!$C:$C,0)))</f>
        <v>0.25</v>
      </c>
      <c r="N856" s="362">
        <f>IF(ISBLANK(INDEX('Policy Characteristics'!H:H,MATCH($C856,'Policy Characteristics'!$C:$C,0))),"",INDEX('Policy Characteristics'!H:H,MATCH($C856,'Policy Characteristics'!$C:$C,0)))</f>
        <v>0.01</v>
      </c>
      <c r="O856" s="340" t="str">
        <f>IF(ISBLANK(INDEX('Policy Characteristics'!I:I,MATCH($C856,'Policy Characteristics'!$C:$C,0))),"",INDEX('Policy Characteristics'!I:I,MATCH($C856,'Policy Characteristics'!$C:$C,0)))</f>
        <v>% reduction in energy use</v>
      </c>
      <c r="P856" s="340"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40" t="str">
        <f>IF(ISBLANK(INDEX('Policy Characteristics'!K:K,MATCH($C856,'Policy Characteristics'!$C:$C,0))),"",INDEX('Policy Characteristics'!K:K,MATCH($C856,'Policy Characteristics'!$C:$C,0)))</f>
        <v>industry-ag-main.html#eff-stds</v>
      </c>
      <c r="R856" s="340" t="str">
        <f>IF(ISBLANK(INDEX('Policy Characteristics'!L:L,MATCH($C856,'Policy Characteristics'!$C:$C,0))),"",INDEX('Policy Characteristics'!L:L,MATCH($C856,'Policy Characteristics'!$C:$C,0)))</f>
        <v>industry-energy-efficiency-standards.html</v>
      </c>
    </row>
    <row r="857" spans="1:18" s="5" customFormat="1" ht="45" x14ac:dyDescent="0.25">
      <c r="A857" s="340" t="str">
        <f>IF(ISBLANK(INDEX('Policy Characteristics'!A:A,MATCH($C857,'Policy Characteristics'!$C:$C,0))),"",INDEX('Policy Characteristics'!A:A,MATCH($C857,'Policy Characteristics'!$C:$C,0)))</f>
        <v>Industry</v>
      </c>
      <c r="B857" s="340" t="str">
        <f>IF(ISBLANK(INDEX('Policy Characteristics'!B:B,MATCH($C857,'Policy Characteristics'!$C:$C,0))),"",INDEX('Policy Characteristics'!B:B,MATCH($C857,'Policy Characteristics'!$C:$C,0)))</f>
        <v>Industry Energy Efficiency Standards</v>
      </c>
      <c r="C857" s="344" t="str">
        <f t="shared" si="39"/>
        <v>Percentage Improvement in Eqpt Efficiency Standards above BAU</v>
      </c>
      <c r="D857" s="9" t="s">
        <v>3206</v>
      </c>
      <c r="E857" s="53" t="s">
        <v>2447</v>
      </c>
      <c r="F857" s="188" t="s">
        <v>3168</v>
      </c>
      <c r="G857" s="53" t="s">
        <v>2451</v>
      </c>
      <c r="H857" s="54">
        <v>1131</v>
      </c>
      <c r="I857" s="53" t="s">
        <v>46</v>
      </c>
      <c r="J857" s="342" t="str">
        <f>IF(ISBLANK(INDEX('Policy Characteristics'!D:D,MATCH($C857,'Policy Characteristics'!$C:$C,0))),"",INDEX('Policy Characteristics'!D:D,MATCH($C857,'Policy Characteristics'!$C:$C,0)))</f>
        <v>Industry Energy Efficiency Standards</v>
      </c>
      <c r="K857" s="340" t="str">
        <f>IF(ISBLANK(INDEX('Policy Characteristics'!E:E,MATCH($C857,'Policy Characteristics'!$C:$C,0))),"",INDEX('Policy Characteristics'!E:E,MATCH($C857,'Policy Characteristics'!$C:$C,0)))</f>
        <v>indst efficiency standards</v>
      </c>
      <c r="L857" s="362">
        <f>IF(ISBLANK(INDEX('Policy Characteristics'!F:F,MATCH($C857,'Policy Characteristics'!$C:$C,0))),"",INDEX('Policy Characteristics'!F:F,MATCH($C857,'Policy Characteristics'!$C:$C,0)))</f>
        <v>0</v>
      </c>
      <c r="M857" s="362">
        <f>IF(ISBLANK(INDEX('Policy Characteristics'!G:G,MATCH($C857,'Policy Characteristics'!$C:$C,0))),"",INDEX('Policy Characteristics'!G:G,MATCH($C857,'Policy Characteristics'!$C:$C,0)))</f>
        <v>0.25</v>
      </c>
      <c r="N857" s="362">
        <f>IF(ISBLANK(INDEX('Policy Characteristics'!H:H,MATCH($C857,'Policy Characteristics'!$C:$C,0))),"",INDEX('Policy Characteristics'!H:H,MATCH($C857,'Policy Characteristics'!$C:$C,0)))</f>
        <v>0.01</v>
      </c>
      <c r="O857" s="340" t="str">
        <f>IF(ISBLANK(INDEX('Policy Characteristics'!I:I,MATCH($C857,'Policy Characteristics'!$C:$C,0))),"",INDEX('Policy Characteristics'!I:I,MATCH($C857,'Policy Characteristics'!$C:$C,0)))</f>
        <v>% reduction in energy use</v>
      </c>
      <c r="P857" s="340"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40" t="str">
        <f>IF(ISBLANK(INDEX('Policy Characteristics'!K:K,MATCH($C857,'Policy Characteristics'!$C:$C,0))),"",INDEX('Policy Characteristics'!K:K,MATCH($C857,'Policy Characteristics'!$C:$C,0)))</f>
        <v>industry-ag-main.html#eff-stds</v>
      </c>
      <c r="R857" s="340" t="str">
        <f>IF(ISBLANK(INDEX('Policy Characteristics'!L:L,MATCH($C857,'Policy Characteristics'!$C:$C,0))),"",INDEX('Policy Characteristics'!L:L,MATCH($C857,'Policy Characteristics'!$C:$C,0)))</f>
        <v>industry-energy-efficiency-standards.html</v>
      </c>
    </row>
    <row r="858" spans="1:18" s="5" customFormat="1" ht="45" x14ac:dyDescent="0.25">
      <c r="A858" s="340" t="str">
        <f>IF(ISBLANK(INDEX('Policy Characteristics'!A:A,MATCH($C858,'Policy Characteristics'!$C:$C,0))),"",INDEX('Policy Characteristics'!A:A,MATCH($C858,'Policy Characteristics'!$C:$C,0)))</f>
        <v>Industry</v>
      </c>
      <c r="B858" s="340" t="str">
        <f>IF(ISBLANK(INDEX('Policy Characteristics'!B:B,MATCH($C858,'Policy Characteristics'!$C:$C,0))),"",INDEX('Policy Characteristics'!B:B,MATCH($C858,'Policy Characteristics'!$C:$C,0)))</f>
        <v>Industry Energy Efficiency Standards</v>
      </c>
      <c r="C858" s="344" t="str">
        <f t="shared" si="39"/>
        <v>Percentage Improvement in Eqpt Efficiency Standards above BAU</v>
      </c>
      <c r="D858" s="9" t="s">
        <v>3206</v>
      </c>
      <c r="E858" s="53" t="s">
        <v>2448</v>
      </c>
      <c r="F858" s="188" t="s">
        <v>3168</v>
      </c>
      <c r="G858" s="53" t="s">
        <v>2452</v>
      </c>
      <c r="H858" s="54">
        <v>1132</v>
      </c>
      <c r="I858" s="53" t="s">
        <v>45</v>
      </c>
      <c r="J858" s="342" t="str">
        <f>IF(ISBLANK(INDEX('Policy Characteristics'!D:D,MATCH($C858,'Policy Characteristics'!$C:$C,0))),"",INDEX('Policy Characteristics'!D:D,MATCH($C858,'Policy Characteristics'!$C:$C,0)))</f>
        <v>Industry Energy Efficiency Standards</v>
      </c>
      <c r="K858" s="340" t="str">
        <f>IF(ISBLANK(INDEX('Policy Characteristics'!E:E,MATCH($C858,'Policy Characteristics'!$C:$C,0))),"",INDEX('Policy Characteristics'!E:E,MATCH($C858,'Policy Characteristics'!$C:$C,0)))</f>
        <v>indst efficiency standards</v>
      </c>
      <c r="L858" s="362">
        <f>IF(ISBLANK(INDEX('Policy Characteristics'!F:F,MATCH($C858,'Policy Characteristics'!$C:$C,0))),"",INDEX('Policy Characteristics'!F:F,MATCH($C858,'Policy Characteristics'!$C:$C,0)))</f>
        <v>0</v>
      </c>
      <c r="M858" s="362">
        <f>IF(ISBLANK(INDEX('Policy Characteristics'!G:G,MATCH($C858,'Policy Characteristics'!$C:$C,0))),"",INDEX('Policy Characteristics'!G:G,MATCH($C858,'Policy Characteristics'!$C:$C,0)))</f>
        <v>0.25</v>
      </c>
      <c r="N858" s="362">
        <f>IF(ISBLANK(INDEX('Policy Characteristics'!H:H,MATCH($C858,'Policy Characteristics'!$C:$C,0))),"",INDEX('Policy Characteristics'!H:H,MATCH($C858,'Policy Characteristics'!$C:$C,0)))</f>
        <v>0.01</v>
      </c>
      <c r="O858" s="340" t="str">
        <f>IF(ISBLANK(INDEX('Policy Characteristics'!I:I,MATCH($C858,'Policy Characteristics'!$C:$C,0))),"",INDEX('Policy Characteristics'!I:I,MATCH($C858,'Policy Characteristics'!$C:$C,0)))</f>
        <v>% reduction in energy use</v>
      </c>
      <c r="P858" s="340"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40" t="str">
        <f>IF(ISBLANK(INDEX('Policy Characteristics'!K:K,MATCH($C858,'Policy Characteristics'!$C:$C,0))),"",INDEX('Policy Characteristics'!K:K,MATCH($C858,'Policy Characteristics'!$C:$C,0)))</f>
        <v>industry-ag-main.html#eff-stds</v>
      </c>
      <c r="R858" s="340" t="str">
        <f>IF(ISBLANK(INDEX('Policy Characteristics'!L:L,MATCH($C858,'Policy Characteristics'!$C:$C,0))),"",INDEX('Policy Characteristics'!L:L,MATCH($C858,'Policy Characteristics'!$C:$C,0)))</f>
        <v>industry-energy-efficiency-standards.html</v>
      </c>
    </row>
    <row r="859" spans="1:18" s="5" customFormat="1" ht="45" x14ac:dyDescent="0.25">
      <c r="A859" s="340" t="str">
        <f>IF(ISBLANK(INDEX('Policy Characteristics'!A:A,MATCH($C859,'Policy Characteristics'!$C:$C,0))),"",INDEX('Policy Characteristics'!A:A,MATCH($C859,'Policy Characteristics'!$C:$C,0)))</f>
        <v>Industry</v>
      </c>
      <c r="B859" s="340" t="str">
        <f>IF(ISBLANK(INDEX('Policy Characteristics'!B:B,MATCH($C859,'Policy Characteristics'!$C:$C,0))),"",INDEX('Policy Characteristics'!B:B,MATCH($C859,'Policy Characteristics'!$C:$C,0)))</f>
        <v>Industry Energy Efficiency Standards</v>
      </c>
      <c r="C859" s="344" t="str">
        <f t="shared" si="39"/>
        <v>Percentage Improvement in Eqpt Efficiency Standards above BAU</v>
      </c>
      <c r="D859" s="9" t="s">
        <v>3206</v>
      </c>
      <c r="E859" s="53" t="s">
        <v>2449</v>
      </c>
      <c r="F859" s="188" t="s">
        <v>3168</v>
      </c>
      <c r="G859" s="53" t="s">
        <v>2455</v>
      </c>
      <c r="H859" s="54">
        <v>1133</v>
      </c>
      <c r="I859" s="53" t="s">
        <v>46</v>
      </c>
      <c r="J859" s="342" t="str">
        <f>IF(ISBLANK(INDEX('Policy Characteristics'!D:D,MATCH($C859,'Policy Characteristics'!$C:$C,0))),"",INDEX('Policy Characteristics'!D:D,MATCH($C859,'Policy Characteristics'!$C:$C,0)))</f>
        <v>Industry Energy Efficiency Standards</v>
      </c>
      <c r="K859" s="340" t="str">
        <f>IF(ISBLANK(INDEX('Policy Characteristics'!E:E,MATCH($C859,'Policy Characteristics'!$C:$C,0))),"",INDEX('Policy Characteristics'!E:E,MATCH($C859,'Policy Characteristics'!$C:$C,0)))</f>
        <v>indst efficiency standards</v>
      </c>
      <c r="L859" s="362">
        <f>IF(ISBLANK(INDEX('Policy Characteristics'!F:F,MATCH($C859,'Policy Characteristics'!$C:$C,0))),"",INDEX('Policy Characteristics'!F:F,MATCH($C859,'Policy Characteristics'!$C:$C,0)))</f>
        <v>0</v>
      </c>
      <c r="M859" s="362">
        <f>IF(ISBLANK(INDEX('Policy Characteristics'!G:G,MATCH($C859,'Policy Characteristics'!$C:$C,0))),"",INDEX('Policy Characteristics'!G:G,MATCH($C859,'Policy Characteristics'!$C:$C,0)))</f>
        <v>0.25</v>
      </c>
      <c r="N859" s="362">
        <f>IF(ISBLANK(INDEX('Policy Characteristics'!H:H,MATCH($C859,'Policy Characteristics'!$C:$C,0))),"",INDEX('Policy Characteristics'!H:H,MATCH($C859,'Policy Characteristics'!$C:$C,0)))</f>
        <v>0.01</v>
      </c>
      <c r="O859" s="340" t="str">
        <f>IF(ISBLANK(INDEX('Policy Characteristics'!I:I,MATCH($C859,'Policy Characteristics'!$C:$C,0))),"",INDEX('Policy Characteristics'!I:I,MATCH($C859,'Policy Characteristics'!$C:$C,0)))</f>
        <v>% reduction in energy use</v>
      </c>
      <c r="P859" s="340"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40" t="str">
        <f>IF(ISBLANK(INDEX('Policy Characteristics'!K:K,MATCH($C859,'Policy Characteristics'!$C:$C,0))),"",INDEX('Policy Characteristics'!K:K,MATCH($C859,'Policy Characteristics'!$C:$C,0)))</f>
        <v>industry-ag-main.html#eff-stds</v>
      </c>
      <c r="R859" s="340" t="str">
        <f>IF(ISBLANK(INDEX('Policy Characteristics'!L:L,MATCH($C859,'Policy Characteristics'!$C:$C,0))),"",INDEX('Policy Characteristics'!L:L,MATCH($C859,'Policy Characteristics'!$C:$C,0)))</f>
        <v>industry-energy-efficiency-standards.html</v>
      </c>
    </row>
    <row r="860" spans="1:18" s="5" customFormat="1" ht="45" x14ac:dyDescent="0.25">
      <c r="A860" s="340" t="str">
        <f>IF(ISBLANK(INDEX('Policy Characteristics'!A:A,MATCH($C860,'Policy Characteristics'!$C:$C,0))),"",INDEX('Policy Characteristics'!A:A,MATCH($C860,'Policy Characteristics'!$C:$C,0)))</f>
        <v>Industry</v>
      </c>
      <c r="B860" s="340" t="str">
        <f>IF(ISBLANK(INDEX('Policy Characteristics'!B:B,MATCH($C860,'Policy Characteristics'!$C:$C,0))),"",INDEX('Policy Characteristics'!B:B,MATCH($C860,'Policy Characteristics'!$C:$C,0)))</f>
        <v>Industry Energy Efficiency Standards</v>
      </c>
      <c r="C860" s="344" t="str">
        <f t="shared" si="39"/>
        <v>Percentage Improvement in Eqpt Efficiency Standards above BAU</v>
      </c>
      <c r="D860" s="9" t="s">
        <v>3206</v>
      </c>
      <c r="E860" s="53" t="s">
        <v>2798</v>
      </c>
      <c r="F860" s="188" t="s">
        <v>3168</v>
      </c>
      <c r="G860" s="53" t="s">
        <v>2801</v>
      </c>
      <c r="H860" s="54">
        <v>1134</v>
      </c>
      <c r="I860" s="53" t="s">
        <v>46</v>
      </c>
      <c r="J860" s="342" t="str">
        <f>IF(ISBLANK(INDEX('Policy Characteristics'!D:D,MATCH($C860,'Policy Characteristics'!$C:$C,0))),"",INDEX('Policy Characteristics'!D:D,MATCH($C860,'Policy Characteristics'!$C:$C,0)))</f>
        <v>Industry Energy Efficiency Standards</v>
      </c>
      <c r="K860" s="340" t="str">
        <f>IF(ISBLANK(INDEX('Policy Characteristics'!E:E,MATCH($C860,'Policy Characteristics'!$C:$C,0))),"",INDEX('Policy Characteristics'!E:E,MATCH($C860,'Policy Characteristics'!$C:$C,0)))</f>
        <v>indst efficiency standards</v>
      </c>
      <c r="L860" s="362">
        <f>IF(ISBLANK(INDEX('Policy Characteristics'!F:F,MATCH($C860,'Policy Characteristics'!$C:$C,0))),"",INDEX('Policy Characteristics'!F:F,MATCH($C860,'Policy Characteristics'!$C:$C,0)))</f>
        <v>0</v>
      </c>
      <c r="M860" s="362">
        <f>IF(ISBLANK(INDEX('Policy Characteristics'!G:G,MATCH($C860,'Policy Characteristics'!$C:$C,0))),"",INDEX('Policy Characteristics'!G:G,MATCH($C860,'Policy Characteristics'!$C:$C,0)))</f>
        <v>0.25</v>
      </c>
      <c r="N860" s="362">
        <f>IF(ISBLANK(INDEX('Policy Characteristics'!H:H,MATCH($C860,'Policy Characteristics'!$C:$C,0))),"",INDEX('Policy Characteristics'!H:H,MATCH($C860,'Policy Characteristics'!$C:$C,0)))</f>
        <v>0.01</v>
      </c>
      <c r="O860" s="340" t="str">
        <f>IF(ISBLANK(INDEX('Policy Characteristics'!I:I,MATCH($C860,'Policy Characteristics'!$C:$C,0))),"",INDEX('Policy Characteristics'!I:I,MATCH($C860,'Policy Characteristics'!$C:$C,0)))</f>
        <v>% reduction in energy use</v>
      </c>
      <c r="P860" s="340"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40" t="str">
        <f>IF(ISBLANK(INDEX('Policy Characteristics'!K:K,MATCH($C860,'Policy Characteristics'!$C:$C,0))),"",INDEX('Policy Characteristics'!K:K,MATCH($C860,'Policy Characteristics'!$C:$C,0)))</f>
        <v>industry-ag-main.html#eff-stds</v>
      </c>
      <c r="R860" s="340" t="str">
        <f>IF(ISBLANK(INDEX('Policy Characteristics'!L:L,MATCH($C860,'Policy Characteristics'!$C:$C,0))),"",INDEX('Policy Characteristics'!L:L,MATCH($C860,'Policy Characteristics'!$C:$C,0)))</f>
        <v>industry-energy-efficiency-standards.html</v>
      </c>
    </row>
    <row r="861" spans="1:18" s="5" customFormat="1" ht="45" x14ac:dyDescent="0.25">
      <c r="A861" s="340" t="str">
        <f>IF(ISBLANK(INDEX('Policy Characteristics'!A:A,MATCH($C861,'Policy Characteristics'!$C:$C,0))),"",INDEX('Policy Characteristics'!A:A,MATCH($C861,'Policy Characteristics'!$C:$C,0)))</f>
        <v>Industry</v>
      </c>
      <c r="B861" s="340" t="str">
        <f>IF(ISBLANK(INDEX('Policy Characteristics'!B:B,MATCH($C861,'Policy Characteristics'!$C:$C,0))),"",INDEX('Policy Characteristics'!B:B,MATCH($C861,'Policy Characteristics'!$C:$C,0)))</f>
        <v>Industry Energy Efficiency Standards</v>
      </c>
      <c r="C861" s="344" t="str">
        <f t="shared" si="39"/>
        <v>Percentage Improvement in Eqpt Efficiency Standards above BAU</v>
      </c>
      <c r="D861" s="9" t="s">
        <v>3206</v>
      </c>
      <c r="E861" s="53" t="s">
        <v>2799</v>
      </c>
      <c r="F861" s="188" t="s">
        <v>3168</v>
      </c>
      <c r="G861" s="53" t="s">
        <v>2803</v>
      </c>
      <c r="H861" s="54">
        <v>1135</v>
      </c>
      <c r="I861" s="53" t="s">
        <v>46</v>
      </c>
      <c r="J861" s="342" t="str">
        <f>IF(ISBLANK(INDEX('Policy Characteristics'!D:D,MATCH($C861,'Policy Characteristics'!$C:$C,0))),"",INDEX('Policy Characteristics'!D:D,MATCH($C861,'Policy Characteristics'!$C:$C,0)))</f>
        <v>Industry Energy Efficiency Standards</v>
      </c>
      <c r="K861" s="340" t="str">
        <f>IF(ISBLANK(INDEX('Policy Characteristics'!E:E,MATCH($C861,'Policy Characteristics'!$C:$C,0))),"",INDEX('Policy Characteristics'!E:E,MATCH($C861,'Policy Characteristics'!$C:$C,0)))</f>
        <v>indst efficiency standards</v>
      </c>
      <c r="L861" s="362">
        <f>IF(ISBLANK(INDEX('Policy Characteristics'!F:F,MATCH($C861,'Policy Characteristics'!$C:$C,0))),"",INDEX('Policy Characteristics'!F:F,MATCH($C861,'Policy Characteristics'!$C:$C,0)))</f>
        <v>0</v>
      </c>
      <c r="M861" s="362">
        <f>IF(ISBLANK(INDEX('Policy Characteristics'!G:G,MATCH($C861,'Policy Characteristics'!$C:$C,0))),"",INDEX('Policy Characteristics'!G:G,MATCH($C861,'Policy Characteristics'!$C:$C,0)))</f>
        <v>0.25</v>
      </c>
      <c r="N861" s="362">
        <f>IF(ISBLANK(INDEX('Policy Characteristics'!H:H,MATCH($C861,'Policy Characteristics'!$C:$C,0))),"",INDEX('Policy Characteristics'!H:H,MATCH($C861,'Policy Characteristics'!$C:$C,0)))</f>
        <v>0.01</v>
      </c>
      <c r="O861" s="340" t="str">
        <f>IF(ISBLANK(INDEX('Policy Characteristics'!I:I,MATCH($C861,'Policy Characteristics'!$C:$C,0))),"",INDEX('Policy Characteristics'!I:I,MATCH($C861,'Policy Characteristics'!$C:$C,0)))</f>
        <v>% reduction in energy use</v>
      </c>
      <c r="P861" s="340"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40" t="str">
        <f>IF(ISBLANK(INDEX('Policy Characteristics'!K:K,MATCH($C861,'Policy Characteristics'!$C:$C,0))),"",INDEX('Policy Characteristics'!K:K,MATCH($C861,'Policy Characteristics'!$C:$C,0)))</f>
        <v>industry-ag-main.html#eff-stds</v>
      </c>
      <c r="R861" s="340" t="str">
        <f>IF(ISBLANK(INDEX('Policy Characteristics'!L:L,MATCH($C861,'Policy Characteristics'!$C:$C,0))),"",INDEX('Policy Characteristics'!L:L,MATCH($C861,'Policy Characteristics'!$C:$C,0)))</f>
        <v>industry-energy-efficiency-standards.html</v>
      </c>
    </row>
    <row r="862" spans="1:18" s="5" customFormat="1" ht="45" x14ac:dyDescent="0.25">
      <c r="A862" s="340" t="str">
        <f>IF(ISBLANK(INDEX('Policy Characteristics'!A:A,MATCH($C862,'Policy Characteristics'!$C:$C,0))),"",INDEX('Policy Characteristics'!A:A,MATCH($C862,'Policy Characteristics'!$C:$C,0)))</f>
        <v>Industry</v>
      </c>
      <c r="B862" s="340" t="str">
        <f>IF(ISBLANK(INDEX('Policy Characteristics'!B:B,MATCH($C862,'Policy Characteristics'!$C:$C,0))),"",INDEX('Policy Characteristics'!B:B,MATCH($C862,'Policy Characteristics'!$C:$C,0)))</f>
        <v>Industry Energy Efficiency Standards</v>
      </c>
      <c r="C862" s="344" t="str">
        <f t="shared" si="39"/>
        <v>Percentage Improvement in Eqpt Efficiency Standards above BAU</v>
      </c>
      <c r="D862" s="9" t="s">
        <v>3206</v>
      </c>
      <c r="E862" s="53" t="s">
        <v>2800</v>
      </c>
      <c r="F862" s="188" t="s">
        <v>3168</v>
      </c>
      <c r="G862" s="53" t="s">
        <v>2804</v>
      </c>
      <c r="H862" s="54">
        <v>1136</v>
      </c>
      <c r="I862" s="53" t="s">
        <v>45</v>
      </c>
      <c r="J862" s="342" t="str">
        <f>IF(ISBLANK(INDEX('Policy Characteristics'!D:D,MATCH($C862,'Policy Characteristics'!$C:$C,0))),"",INDEX('Policy Characteristics'!D:D,MATCH($C862,'Policy Characteristics'!$C:$C,0)))</f>
        <v>Industry Energy Efficiency Standards</v>
      </c>
      <c r="K862" s="340" t="str">
        <f>IF(ISBLANK(INDEX('Policy Characteristics'!E:E,MATCH($C862,'Policy Characteristics'!$C:$C,0))),"",INDEX('Policy Characteristics'!E:E,MATCH($C862,'Policy Characteristics'!$C:$C,0)))</f>
        <v>indst efficiency standards</v>
      </c>
      <c r="L862" s="362">
        <f>IF(ISBLANK(INDEX('Policy Characteristics'!F:F,MATCH($C862,'Policy Characteristics'!$C:$C,0))),"",INDEX('Policy Characteristics'!F:F,MATCH($C862,'Policy Characteristics'!$C:$C,0)))</f>
        <v>0</v>
      </c>
      <c r="M862" s="362">
        <f>IF(ISBLANK(INDEX('Policy Characteristics'!G:G,MATCH($C862,'Policy Characteristics'!$C:$C,0))),"",INDEX('Policy Characteristics'!G:G,MATCH($C862,'Policy Characteristics'!$C:$C,0)))</f>
        <v>0.25</v>
      </c>
      <c r="N862" s="362">
        <f>IF(ISBLANK(INDEX('Policy Characteristics'!H:H,MATCH($C862,'Policy Characteristics'!$C:$C,0))),"",INDEX('Policy Characteristics'!H:H,MATCH($C862,'Policy Characteristics'!$C:$C,0)))</f>
        <v>0.01</v>
      </c>
      <c r="O862" s="340" t="str">
        <f>IF(ISBLANK(INDEX('Policy Characteristics'!I:I,MATCH($C862,'Policy Characteristics'!$C:$C,0))),"",INDEX('Policy Characteristics'!I:I,MATCH($C862,'Policy Characteristics'!$C:$C,0)))</f>
        <v>% reduction in energy use</v>
      </c>
      <c r="P862" s="340"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40" t="str">
        <f>IF(ISBLANK(INDEX('Policy Characteristics'!K:K,MATCH($C862,'Policy Characteristics'!$C:$C,0))),"",INDEX('Policy Characteristics'!K:K,MATCH($C862,'Policy Characteristics'!$C:$C,0)))</f>
        <v>industry-ag-main.html#eff-stds</v>
      </c>
      <c r="R862" s="340" t="str">
        <f>IF(ISBLANK(INDEX('Policy Characteristics'!L:L,MATCH($C862,'Policy Characteristics'!$C:$C,0))),"",INDEX('Policy Characteristics'!L:L,MATCH($C862,'Policy Characteristics'!$C:$C,0)))</f>
        <v>industry-energy-efficiency-standards.html</v>
      </c>
    </row>
    <row r="863" spans="1:18" s="5" customFormat="1" ht="45" x14ac:dyDescent="0.25">
      <c r="A863" s="340" t="str">
        <f>IF(ISBLANK(INDEX('Policy Characteristics'!A:A,MATCH($C863,'Policy Characteristics'!$C:$C,0))),"",INDEX('Policy Characteristics'!A:A,MATCH($C863,'Policy Characteristics'!$C:$C,0)))</f>
        <v>Industry</v>
      </c>
      <c r="B863" s="340" t="str">
        <f>IF(ISBLANK(INDEX('Policy Characteristics'!B:B,MATCH($C863,'Policy Characteristics'!$C:$C,0))),"",INDEX('Policy Characteristics'!B:B,MATCH($C863,'Policy Characteristics'!$C:$C,0)))</f>
        <v>Industry Energy Efficiency Standards</v>
      </c>
      <c r="C863" s="344" t="str">
        <f t="shared" si="39"/>
        <v>Percentage Improvement in Eqpt Efficiency Standards above BAU</v>
      </c>
      <c r="D863" s="9" t="s">
        <v>3206</v>
      </c>
      <c r="E863" s="53" t="s">
        <v>2797</v>
      </c>
      <c r="F863" s="188" t="s">
        <v>3168</v>
      </c>
      <c r="G863" s="53" t="s">
        <v>2802</v>
      </c>
      <c r="H863" s="54">
        <v>1137</v>
      </c>
      <c r="I863" s="53" t="s">
        <v>46</v>
      </c>
      <c r="J863" s="342" t="str">
        <f>IF(ISBLANK(INDEX('Policy Characteristics'!D:D,MATCH($C863,'Policy Characteristics'!$C:$C,0))),"",INDEX('Policy Characteristics'!D:D,MATCH($C863,'Policy Characteristics'!$C:$C,0)))</f>
        <v>Industry Energy Efficiency Standards</v>
      </c>
      <c r="K863" s="340" t="str">
        <f>IF(ISBLANK(INDEX('Policy Characteristics'!E:E,MATCH($C863,'Policy Characteristics'!$C:$C,0))),"",INDEX('Policy Characteristics'!E:E,MATCH($C863,'Policy Characteristics'!$C:$C,0)))</f>
        <v>indst efficiency standards</v>
      </c>
      <c r="L863" s="362">
        <f>IF(ISBLANK(INDEX('Policy Characteristics'!F:F,MATCH($C863,'Policy Characteristics'!$C:$C,0))),"",INDEX('Policy Characteristics'!F:F,MATCH($C863,'Policy Characteristics'!$C:$C,0)))</f>
        <v>0</v>
      </c>
      <c r="M863" s="362">
        <f>IF(ISBLANK(INDEX('Policy Characteristics'!G:G,MATCH($C863,'Policy Characteristics'!$C:$C,0))),"",INDEX('Policy Characteristics'!G:G,MATCH($C863,'Policy Characteristics'!$C:$C,0)))</f>
        <v>0.25</v>
      </c>
      <c r="N863" s="362">
        <f>IF(ISBLANK(INDEX('Policy Characteristics'!H:H,MATCH($C863,'Policy Characteristics'!$C:$C,0))),"",INDEX('Policy Characteristics'!H:H,MATCH($C863,'Policy Characteristics'!$C:$C,0)))</f>
        <v>0.01</v>
      </c>
      <c r="O863" s="340" t="str">
        <f>IF(ISBLANK(INDEX('Policy Characteristics'!I:I,MATCH($C863,'Policy Characteristics'!$C:$C,0))),"",INDEX('Policy Characteristics'!I:I,MATCH($C863,'Policy Characteristics'!$C:$C,0)))</f>
        <v>% reduction in energy use</v>
      </c>
      <c r="P863" s="340"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40" t="str">
        <f>IF(ISBLANK(INDEX('Policy Characteristics'!K:K,MATCH($C863,'Policy Characteristics'!$C:$C,0))),"",INDEX('Policy Characteristics'!K:K,MATCH($C863,'Policy Characteristics'!$C:$C,0)))</f>
        <v>industry-ag-main.html#eff-stds</v>
      </c>
      <c r="R863" s="340" t="str">
        <f>IF(ISBLANK(INDEX('Policy Characteristics'!L:L,MATCH($C863,'Policy Characteristics'!$C:$C,0))),"",INDEX('Policy Characteristics'!L:L,MATCH($C863,'Policy Characteristics'!$C:$C,0)))</f>
        <v>industry-energy-efficiency-standards.html</v>
      </c>
    </row>
    <row r="864" spans="1:18" s="5" customFormat="1" x14ac:dyDescent="0.25">
      <c r="A864" s="340" t="str">
        <f>IF(ISBLANK(INDEX('Policy Characteristics'!A:A,MATCH($C864,'Policy Characteristics'!$C:$C,0))),"",INDEX('Policy Characteristics'!A:A,MATCH($C864,'Policy Characteristics'!$C:$C,0)))</f>
        <v>Industry</v>
      </c>
      <c r="B864" s="340" t="str">
        <f>IF(ISBLANK(INDEX('Policy Characteristics'!B:B,MATCH($C864,'Policy Characteristics'!$C:$C,0))),"",INDEX('Policy Characteristics'!B:B,MATCH($C864,'Policy Characteristics'!$C:$C,0)))</f>
        <v>Industry Energy Efficiency Standards</v>
      </c>
      <c r="C864" s="344" t="str">
        <f t="shared" si="39"/>
        <v>Percentage Improvement in Eqpt Efficiency Standards above BAU</v>
      </c>
      <c r="D864" s="9" t="s">
        <v>3207</v>
      </c>
      <c r="E864" s="53" t="s">
        <v>2444</v>
      </c>
      <c r="F864" s="188" t="s">
        <v>3169</v>
      </c>
      <c r="G864" s="53" t="s">
        <v>2450</v>
      </c>
      <c r="H864" s="54">
        <v>1138</v>
      </c>
      <c r="I864" s="53" t="s">
        <v>45</v>
      </c>
      <c r="J864" s="342" t="str">
        <f>IF(ISBLANK(INDEX('Policy Characteristics'!D:D,MATCH($C864,'Policy Characteristics'!$C:$C,0))),"",INDEX('Policy Characteristics'!D:D,MATCH($C864,'Policy Characteristics'!$C:$C,0)))</f>
        <v>Industry Energy Efficiency Standards</v>
      </c>
      <c r="K864" s="340" t="str">
        <f>IF(ISBLANK(INDEX('Policy Characteristics'!E:E,MATCH($C864,'Policy Characteristics'!$C:$C,0))),"",INDEX('Policy Characteristics'!E:E,MATCH($C864,'Policy Characteristics'!$C:$C,0)))</f>
        <v>indst efficiency standards</v>
      </c>
      <c r="L864" s="362">
        <f>IF(ISBLANK(INDEX('Policy Characteristics'!F:F,MATCH($C864,'Policy Characteristics'!$C:$C,0))),"",INDEX('Policy Characteristics'!F:F,MATCH($C864,'Policy Characteristics'!$C:$C,0)))</f>
        <v>0</v>
      </c>
      <c r="M864" s="362">
        <f>IF(ISBLANK(INDEX('Policy Characteristics'!G:G,MATCH($C864,'Policy Characteristics'!$C:$C,0))),"",INDEX('Policy Characteristics'!G:G,MATCH($C864,'Policy Characteristics'!$C:$C,0)))</f>
        <v>0.25</v>
      </c>
      <c r="N864" s="362">
        <f>IF(ISBLANK(INDEX('Policy Characteristics'!H:H,MATCH($C864,'Policy Characteristics'!$C:$C,0))),"",INDEX('Policy Characteristics'!H:H,MATCH($C864,'Policy Characteristics'!$C:$C,0)))</f>
        <v>0.01</v>
      </c>
      <c r="O864" s="340" t="str">
        <f>IF(ISBLANK(INDEX('Policy Characteristics'!I:I,MATCH($C864,'Policy Characteristics'!$C:$C,0))),"",INDEX('Policy Characteristics'!I:I,MATCH($C864,'Policy Characteristics'!$C:$C,0)))</f>
        <v>% reduction in energy use</v>
      </c>
      <c r="P864" s="340"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40" t="str">
        <f>IF(ISBLANK(INDEX('Policy Characteristics'!K:K,MATCH($C864,'Policy Characteristics'!$C:$C,0))),"",INDEX('Policy Characteristics'!K:K,MATCH($C864,'Policy Characteristics'!$C:$C,0)))</f>
        <v>industry-ag-main.html#eff-stds</v>
      </c>
      <c r="R864" s="340" t="str">
        <f>IF(ISBLANK(INDEX('Policy Characteristics'!L:L,MATCH($C864,'Policy Characteristics'!$C:$C,0))),"",INDEX('Policy Characteristics'!L:L,MATCH($C864,'Policy Characteristics'!$C:$C,0)))</f>
        <v>industry-energy-efficiency-standards.html</v>
      </c>
    </row>
    <row r="865" spans="1:18" s="5" customFormat="1" x14ac:dyDescent="0.25">
      <c r="A865" s="340" t="str">
        <f>IF(ISBLANK(INDEX('Policy Characteristics'!A:A,MATCH($C865,'Policy Characteristics'!$C:$C,0))),"",INDEX('Policy Characteristics'!A:A,MATCH($C865,'Policy Characteristics'!$C:$C,0)))</f>
        <v>Industry</v>
      </c>
      <c r="B865" s="340" t="str">
        <f>IF(ISBLANK(INDEX('Policy Characteristics'!B:B,MATCH($C865,'Policy Characteristics'!$C:$C,0))),"",INDEX('Policy Characteristics'!B:B,MATCH($C865,'Policy Characteristics'!$C:$C,0)))</f>
        <v>Industry Energy Efficiency Standards</v>
      </c>
      <c r="C865" s="344" t="str">
        <f t="shared" si="39"/>
        <v>Percentage Improvement in Eqpt Efficiency Standards above BAU</v>
      </c>
      <c r="D865" s="9" t="s">
        <v>3207</v>
      </c>
      <c r="E865" s="53" t="s">
        <v>2445</v>
      </c>
      <c r="F865" s="188" t="s">
        <v>3169</v>
      </c>
      <c r="G865" s="53" t="s">
        <v>2453</v>
      </c>
      <c r="H865" s="54">
        <v>1139</v>
      </c>
      <c r="I865" s="53" t="s">
        <v>45</v>
      </c>
      <c r="J865" s="342" t="str">
        <f>IF(ISBLANK(INDEX('Policy Characteristics'!D:D,MATCH($C865,'Policy Characteristics'!$C:$C,0))),"",INDEX('Policy Characteristics'!D:D,MATCH($C865,'Policy Characteristics'!$C:$C,0)))</f>
        <v>Industry Energy Efficiency Standards</v>
      </c>
      <c r="K865" s="340" t="str">
        <f>IF(ISBLANK(INDEX('Policy Characteristics'!E:E,MATCH($C865,'Policy Characteristics'!$C:$C,0))),"",INDEX('Policy Characteristics'!E:E,MATCH($C865,'Policy Characteristics'!$C:$C,0)))</f>
        <v>indst efficiency standards</v>
      </c>
      <c r="L865" s="362">
        <f>IF(ISBLANK(INDEX('Policy Characteristics'!F:F,MATCH($C865,'Policy Characteristics'!$C:$C,0))),"",INDEX('Policy Characteristics'!F:F,MATCH($C865,'Policy Characteristics'!$C:$C,0)))</f>
        <v>0</v>
      </c>
      <c r="M865" s="362">
        <f>IF(ISBLANK(INDEX('Policy Characteristics'!G:G,MATCH($C865,'Policy Characteristics'!$C:$C,0))),"",INDEX('Policy Characteristics'!G:G,MATCH($C865,'Policy Characteristics'!$C:$C,0)))</f>
        <v>0.25</v>
      </c>
      <c r="N865" s="362">
        <f>IF(ISBLANK(INDEX('Policy Characteristics'!H:H,MATCH($C865,'Policy Characteristics'!$C:$C,0))),"",INDEX('Policy Characteristics'!H:H,MATCH($C865,'Policy Characteristics'!$C:$C,0)))</f>
        <v>0.01</v>
      </c>
      <c r="O865" s="340" t="str">
        <f>IF(ISBLANK(INDEX('Policy Characteristics'!I:I,MATCH($C865,'Policy Characteristics'!$C:$C,0))),"",INDEX('Policy Characteristics'!I:I,MATCH($C865,'Policy Characteristics'!$C:$C,0)))</f>
        <v>% reduction in energy use</v>
      </c>
      <c r="P865" s="340"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40" t="str">
        <f>IF(ISBLANK(INDEX('Policy Characteristics'!K:K,MATCH($C865,'Policy Characteristics'!$C:$C,0))),"",INDEX('Policy Characteristics'!K:K,MATCH($C865,'Policy Characteristics'!$C:$C,0)))</f>
        <v>industry-ag-main.html#eff-stds</v>
      </c>
      <c r="R865" s="340" t="str">
        <f>IF(ISBLANK(INDEX('Policy Characteristics'!L:L,MATCH($C865,'Policy Characteristics'!$C:$C,0))),"",INDEX('Policy Characteristics'!L:L,MATCH($C865,'Policy Characteristics'!$C:$C,0)))</f>
        <v>industry-energy-efficiency-standards.html</v>
      </c>
    </row>
    <row r="866" spans="1:18" s="5" customFormat="1" x14ac:dyDescent="0.25">
      <c r="A866" s="340" t="str">
        <f>IF(ISBLANK(INDEX('Policy Characteristics'!A:A,MATCH($C866,'Policy Characteristics'!$C:$C,0))),"",INDEX('Policy Characteristics'!A:A,MATCH($C866,'Policy Characteristics'!$C:$C,0)))</f>
        <v>Industry</v>
      </c>
      <c r="B866" s="340" t="str">
        <f>IF(ISBLANK(INDEX('Policy Characteristics'!B:B,MATCH($C866,'Policy Characteristics'!$C:$C,0))),"",INDEX('Policy Characteristics'!B:B,MATCH($C866,'Policy Characteristics'!$C:$C,0)))</f>
        <v>Industry Energy Efficiency Standards</v>
      </c>
      <c r="C866" s="344" t="str">
        <f t="shared" si="39"/>
        <v>Percentage Improvement in Eqpt Efficiency Standards above BAU</v>
      </c>
      <c r="D866" s="9" t="s">
        <v>3207</v>
      </c>
      <c r="E866" s="53" t="s">
        <v>2446</v>
      </c>
      <c r="F866" s="188" t="s">
        <v>3169</v>
      </c>
      <c r="G866" s="53" t="s">
        <v>2454</v>
      </c>
      <c r="H866" s="54">
        <v>1140</v>
      </c>
      <c r="I866" s="53" t="s">
        <v>45</v>
      </c>
      <c r="J866" s="342" t="str">
        <f>IF(ISBLANK(INDEX('Policy Characteristics'!D:D,MATCH($C866,'Policy Characteristics'!$C:$C,0))),"",INDEX('Policy Characteristics'!D:D,MATCH($C866,'Policy Characteristics'!$C:$C,0)))</f>
        <v>Industry Energy Efficiency Standards</v>
      </c>
      <c r="K866" s="340" t="str">
        <f>IF(ISBLANK(INDEX('Policy Characteristics'!E:E,MATCH($C866,'Policy Characteristics'!$C:$C,0))),"",INDEX('Policy Characteristics'!E:E,MATCH($C866,'Policy Characteristics'!$C:$C,0)))</f>
        <v>indst efficiency standards</v>
      </c>
      <c r="L866" s="362">
        <f>IF(ISBLANK(INDEX('Policy Characteristics'!F:F,MATCH($C866,'Policy Characteristics'!$C:$C,0))),"",INDEX('Policy Characteristics'!F:F,MATCH($C866,'Policy Characteristics'!$C:$C,0)))</f>
        <v>0</v>
      </c>
      <c r="M866" s="362">
        <f>IF(ISBLANK(INDEX('Policy Characteristics'!G:G,MATCH($C866,'Policy Characteristics'!$C:$C,0))),"",INDEX('Policy Characteristics'!G:G,MATCH($C866,'Policy Characteristics'!$C:$C,0)))</f>
        <v>0.25</v>
      </c>
      <c r="N866" s="362">
        <f>IF(ISBLANK(INDEX('Policy Characteristics'!H:H,MATCH($C866,'Policy Characteristics'!$C:$C,0))),"",INDEX('Policy Characteristics'!H:H,MATCH($C866,'Policy Characteristics'!$C:$C,0)))</f>
        <v>0.01</v>
      </c>
      <c r="O866" s="340" t="str">
        <f>IF(ISBLANK(INDEX('Policy Characteristics'!I:I,MATCH($C866,'Policy Characteristics'!$C:$C,0))),"",INDEX('Policy Characteristics'!I:I,MATCH($C866,'Policy Characteristics'!$C:$C,0)))</f>
        <v>% reduction in energy use</v>
      </c>
      <c r="P866" s="340"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40" t="str">
        <f>IF(ISBLANK(INDEX('Policy Characteristics'!K:K,MATCH($C866,'Policy Characteristics'!$C:$C,0))),"",INDEX('Policy Characteristics'!K:K,MATCH($C866,'Policy Characteristics'!$C:$C,0)))</f>
        <v>industry-ag-main.html#eff-stds</v>
      </c>
      <c r="R866" s="340" t="str">
        <f>IF(ISBLANK(INDEX('Policy Characteristics'!L:L,MATCH($C866,'Policy Characteristics'!$C:$C,0))),"",INDEX('Policy Characteristics'!L:L,MATCH($C866,'Policy Characteristics'!$C:$C,0)))</f>
        <v>industry-energy-efficiency-standards.html</v>
      </c>
    </row>
    <row r="867" spans="1:18" s="5" customFormat="1" x14ac:dyDescent="0.25">
      <c r="A867" s="340" t="str">
        <f>IF(ISBLANK(INDEX('Policy Characteristics'!A:A,MATCH($C867,'Policy Characteristics'!$C:$C,0))),"",INDEX('Policy Characteristics'!A:A,MATCH($C867,'Policy Characteristics'!$C:$C,0)))</f>
        <v>Industry</v>
      </c>
      <c r="B867" s="340" t="str">
        <f>IF(ISBLANK(INDEX('Policy Characteristics'!B:B,MATCH($C867,'Policy Characteristics'!$C:$C,0))),"",INDEX('Policy Characteristics'!B:B,MATCH($C867,'Policy Characteristics'!$C:$C,0)))</f>
        <v>Industry Energy Efficiency Standards</v>
      </c>
      <c r="C867" s="344" t="str">
        <f t="shared" si="39"/>
        <v>Percentage Improvement in Eqpt Efficiency Standards above BAU</v>
      </c>
      <c r="D867" s="9" t="s">
        <v>3207</v>
      </c>
      <c r="E867" s="53" t="s">
        <v>2447</v>
      </c>
      <c r="F867" s="188" t="s">
        <v>3169</v>
      </c>
      <c r="G867" s="53" t="s">
        <v>2451</v>
      </c>
      <c r="H867" s="54">
        <v>1141</v>
      </c>
      <c r="I867" s="53" t="s">
        <v>46</v>
      </c>
      <c r="J867" s="342" t="str">
        <f>IF(ISBLANK(INDEX('Policy Characteristics'!D:D,MATCH($C867,'Policy Characteristics'!$C:$C,0))),"",INDEX('Policy Characteristics'!D:D,MATCH($C867,'Policy Characteristics'!$C:$C,0)))</f>
        <v>Industry Energy Efficiency Standards</v>
      </c>
      <c r="K867" s="340" t="str">
        <f>IF(ISBLANK(INDEX('Policy Characteristics'!E:E,MATCH($C867,'Policy Characteristics'!$C:$C,0))),"",INDEX('Policy Characteristics'!E:E,MATCH($C867,'Policy Characteristics'!$C:$C,0)))</f>
        <v>indst efficiency standards</v>
      </c>
      <c r="L867" s="362">
        <f>IF(ISBLANK(INDEX('Policy Characteristics'!F:F,MATCH($C867,'Policy Characteristics'!$C:$C,0))),"",INDEX('Policy Characteristics'!F:F,MATCH($C867,'Policy Characteristics'!$C:$C,0)))</f>
        <v>0</v>
      </c>
      <c r="M867" s="362">
        <f>IF(ISBLANK(INDEX('Policy Characteristics'!G:G,MATCH($C867,'Policy Characteristics'!$C:$C,0))),"",INDEX('Policy Characteristics'!G:G,MATCH($C867,'Policy Characteristics'!$C:$C,0)))</f>
        <v>0.25</v>
      </c>
      <c r="N867" s="362">
        <f>IF(ISBLANK(INDEX('Policy Characteristics'!H:H,MATCH($C867,'Policy Characteristics'!$C:$C,0))),"",INDEX('Policy Characteristics'!H:H,MATCH($C867,'Policy Characteristics'!$C:$C,0)))</f>
        <v>0.01</v>
      </c>
      <c r="O867" s="340" t="str">
        <f>IF(ISBLANK(INDEX('Policy Characteristics'!I:I,MATCH($C867,'Policy Characteristics'!$C:$C,0))),"",INDEX('Policy Characteristics'!I:I,MATCH($C867,'Policy Characteristics'!$C:$C,0)))</f>
        <v>% reduction in energy use</v>
      </c>
      <c r="P867" s="340"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40" t="str">
        <f>IF(ISBLANK(INDEX('Policy Characteristics'!K:K,MATCH($C867,'Policy Characteristics'!$C:$C,0))),"",INDEX('Policy Characteristics'!K:K,MATCH($C867,'Policy Characteristics'!$C:$C,0)))</f>
        <v>industry-ag-main.html#eff-stds</v>
      </c>
      <c r="R867" s="340" t="str">
        <f>IF(ISBLANK(INDEX('Policy Characteristics'!L:L,MATCH($C867,'Policy Characteristics'!$C:$C,0))),"",INDEX('Policy Characteristics'!L:L,MATCH($C867,'Policy Characteristics'!$C:$C,0)))</f>
        <v>industry-energy-efficiency-standards.html</v>
      </c>
    </row>
    <row r="868" spans="1:18" s="5" customFormat="1" x14ac:dyDescent="0.25">
      <c r="A868" s="340" t="str">
        <f>IF(ISBLANK(INDEX('Policy Characteristics'!A:A,MATCH($C868,'Policy Characteristics'!$C:$C,0))),"",INDEX('Policy Characteristics'!A:A,MATCH($C868,'Policy Characteristics'!$C:$C,0)))</f>
        <v>Industry</v>
      </c>
      <c r="B868" s="340" t="str">
        <f>IF(ISBLANK(INDEX('Policy Characteristics'!B:B,MATCH($C868,'Policy Characteristics'!$C:$C,0))),"",INDEX('Policy Characteristics'!B:B,MATCH($C868,'Policy Characteristics'!$C:$C,0)))</f>
        <v>Industry Energy Efficiency Standards</v>
      </c>
      <c r="C868" s="344" t="str">
        <f t="shared" si="39"/>
        <v>Percentage Improvement in Eqpt Efficiency Standards above BAU</v>
      </c>
      <c r="D868" s="9" t="s">
        <v>3207</v>
      </c>
      <c r="E868" s="53" t="s">
        <v>2448</v>
      </c>
      <c r="F868" s="188" t="s">
        <v>3169</v>
      </c>
      <c r="G868" s="53" t="s">
        <v>2452</v>
      </c>
      <c r="H868" s="54">
        <v>1142</v>
      </c>
      <c r="I868" s="53" t="s">
        <v>45</v>
      </c>
      <c r="J868" s="342" t="str">
        <f>IF(ISBLANK(INDEX('Policy Characteristics'!D:D,MATCH($C868,'Policy Characteristics'!$C:$C,0))),"",INDEX('Policy Characteristics'!D:D,MATCH($C868,'Policy Characteristics'!$C:$C,0)))</f>
        <v>Industry Energy Efficiency Standards</v>
      </c>
      <c r="K868" s="340" t="str">
        <f>IF(ISBLANK(INDEX('Policy Characteristics'!E:E,MATCH($C868,'Policy Characteristics'!$C:$C,0))),"",INDEX('Policy Characteristics'!E:E,MATCH($C868,'Policy Characteristics'!$C:$C,0)))</f>
        <v>indst efficiency standards</v>
      </c>
      <c r="L868" s="362">
        <f>IF(ISBLANK(INDEX('Policy Characteristics'!F:F,MATCH($C868,'Policy Characteristics'!$C:$C,0))),"",INDEX('Policy Characteristics'!F:F,MATCH($C868,'Policy Characteristics'!$C:$C,0)))</f>
        <v>0</v>
      </c>
      <c r="M868" s="362">
        <f>IF(ISBLANK(INDEX('Policy Characteristics'!G:G,MATCH($C868,'Policy Characteristics'!$C:$C,0))),"",INDEX('Policy Characteristics'!G:G,MATCH($C868,'Policy Characteristics'!$C:$C,0)))</f>
        <v>0.25</v>
      </c>
      <c r="N868" s="362">
        <f>IF(ISBLANK(INDEX('Policy Characteristics'!H:H,MATCH($C868,'Policy Characteristics'!$C:$C,0))),"",INDEX('Policy Characteristics'!H:H,MATCH($C868,'Policy Characteristics'!$C:$C,0)))</f>
        <v>0.01</v>
      </c>
      <c r="O868" s="340" t="str">
        <f>IF(ISBLANK(INDEX('Policy Characteristics'!I:I,MATCH($C868,'Policy Characteristics'!$C:$C,0))),"",INDEX('Policy Characteristics'!I:I,MATCH($C868,'Policy Characteristics'!$C:$C,0)))</f>
        <v>% reduction in energy use</v>
      </c>
      <c r="P868" s="340"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40" t="str">
        <f>IF(ISBLANK(INDEX('Policy Characteristics'!K:K,MATCH($C868,'Policy Characteristics'!$C:$C,0))),"",INDEX('Policy Characteristics'!K:K,MATCH($C868,'Policy Characteristics'!$C:$C,0)))</f>
        <v>industry-ag-main.html#eff-stds</v>
      </c>
      <c r="R868" s="340" t="str">
        <f>IF(ISBLANK(INDEX('Policy Characteristics'!L:L,MATCH($C868,'Policy Characteristics'!$C:$C,0))),"",INDEX('Policy Characteristics'!L:L,MATCH($C868,'Policy Characteristics'!$C:$C,0)))</f>
        <v>industry-energy-efficiency-standards.html</v>
      </c>
    </row>
    <row r="869" spans="1:18" s="5" customFormat="1" x14ac:dyDescent="0.25">
      <c r="A869" s="340" t="str">
        <f>IF(ISBLANK(INDEX('Policy Characteristics'!A:A,MATCH($C869,'Policy Characteristics'!$C:$C,0))),"",INDEX('Policy Characteristics'!A:A,MATCH($C869,'Policy Characteristics'!$C:$C,0)))</f>
        <v>Industry</v>
      </c>
      <c r="B869" s="340" t="str">
        <f>IF(ISBLANK(INDEX('Policy Characteristics'!B:B,MATCH($C869,'Policy Characteristics'!$C:$C,0))),"",INDEX('Policy Characteristics'!B:B,MATCH($C869,'Policy Characteristics'!$C:$C,0)))</f>
        <v>Industry Energy Efficiency Standards</v>
      </c>
      <c r="C869" s="344" t="str">
        <f t="shared" si="39"/>
        <v>Percentage Improvement in Eqpt Efficiency Standards above BAU</v>
      </c>
      <c r="D869" s="9" t="s">
        <v>3207</v>
      </c>
      <c r="E869" s="53" t="s">
        <v>2449</v>
      </c>
      <c r="F869" s="188" t="s">
        <v>3169</v>
      </c>
      <c r="G869" s="53" t="s">
        <v>2455</v>
      </c>
      <c r="H869" s="54">
        <v>1143</v>
      </c>
      <c r="I869" s="53" t="s">
        <v>46</v>
      </c>
      <c r="J869" s="342" t="str">
        <f>IF(ISBLANK(INDEX('Policy Characteristics'!D:D,MATCH($C869,'Policy Characteristics'!$C:$C,0))),"",INDEX('Policy Characteristics'!D:D,MATCH($C869,'Policy Characteristics'!$C:$C,0)))</f>
        <v>Industry Energy Efficiency Standards</v>
      </c>
      <c r="K869" s="340" t="str">
        <f>IF(ISBLANK(INDEX('Policy Characteristics'!E:E,MATCH($C869,'Policy Characteristics'!$C:$C,0))),"",INDEX('Policy Characteristics'!E:E,MATCH($C869,'Policy Characteristics'!$C:$C,0)))</f>
        <v>indst efficiency standards</v>
      </c>
      <c r="L869" s="362">
        <f>IF(ISBLANK(INDEX('Policy Characteristics'!F:F,MATCH($C869,'Policy Characteristics'!$C:$C,0))),"",INDEX('Policy Characteristics'!F:F,MATCH($C869,'Policy Characteristics'!$C:$C,0)))</f>
        <v>0</v>
      </c>
      <c r="M869" s="362">
        <f>IF(ISBLANK(INDEX('Policy Characteristics'!G:G,MATCH($C869,'Policy Characteristics'!$C:$C,0))),"",INDEX('Policy Characteristics'!G:G,MATCH($C869,'Policy Characteristics'!$C:$C,0)))</f>
        <v>0.25</v>
      </c>
      <c r="N869" s="362">
        <f>IF(ISBLANK(INDEX('Policy Characteristics'!H:H,MATCH($C869,'Policy Characteristics'!$C:$C,0))),"",INDEX('Policy Characteristics'!H:H,MATCH($C869,'Policy Characteristics'!$C:$C,0)))</f>
        <v>0.01</v>
      </c>
      <c r="O869" s="340" t="str">
        <f>IF(ISBLANK(INDEX('Policy Characteristics'!I:I,MATCH($C869,'Policy Characteristics'!$C:$C,0))),"",INDEX('Policy Characteristics'!I:I,MATCH($C869,'Policy Characteristics'!$C:$C,0)))</f>
        <v>% reduction in energy use</v>
      </c>
      <c r="P869" s="340"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40" t="str">
        <f>IF(ISBLANK(INDEX('Policy Characteristics'!K:K,MATCH($C869,'Policy Characteristics'!$C:$C,0))),"",INDEX('Policy Characteristics'!K:K,MATCH($C869,'Policy Characteristics'!$C:$C,0)))</f>
        <v>industry-ag-main.html#eff-stds</v>
      </c>
      <c r="R869" s="340" t="str">
        <f>IF(ISBLANK(INDEX('Policy Characteristics'!L:L,MATCH($C869,'Policy Characteristics'!$C:$C,0))),"",INDEX('Policy Characteristics'!L:L,MATCH($C869,'Policy Characteristics'!$C:$C,0)))</f>
        <v>industry-energy-efficiency-standards.html</v>
      </c>
    </row>
    <row r="870" spans="1:18" s="5" customFormat="1" x14ac:dyDescent="0.25">
      <c r="A870" s="340" t="str">
        <f>IF(ISBLANK(INDEX('Policy Characteristics'!A:A,MATCH($C870,'Policy Characteristics'!$C:$C,0))),"",INDEX('Policy Characteristics'!A:A,MATCH($C870,'Policy Characteristics'!$C:$C,0)))</f>
        <v>Industry</v>
      </c>
      <c r="B870" s="340" t="str">
        <f>IF(ISBLANK(INDEX('Policy Characteristics'!B:B,MATCH($C870,'Policy Characteristics'!$C:$C,0))),"",INDEX('Policy Characteristics'!B:B,MATCH($C870,'Policy Characteristics'!$C:$C,0)))</f>
        <v>Industry Energy Efficiency Standards</v>
      </c>
      <c r="C870" s="344" t="str">
        <f t="shared" si="39"/>
        <v>Percentage Improvement in Eqpt Efficiency Standards above BAU</v>
      </c>
      <c r="D870" s="9" t="s">
        <v>3207</v>
      </c>
      <c r="E870" s="53" t="s">
        <v>2798</v>
      </c>
      <c r="F870" s="188" t="s">
        <v>3169</v>
      </c>
      <c r="G870" s="53" t="s">
        <v>2801</v>
      </c>
      <c r="H870" s="54">
        <v>1144</v>
      </c>
      <c r="I870" s="53" t="s">
        <v>46</v>
      </c>
      <c r="J870" s="342" t="str">
        <f>IF(ISBLANK(INDEX('Policy Characteristics'!D:D,MATCH($C870,'Policy Characteristics'!$C:$C,0))),"",INDEX('Policy Characteristics'!D:D,MATCH($C870,'Policy Characteristics'!$C:$C,0)))</f>
        <v>Industry Energy Efficiency Standards</v>
      </c>
      <c r="K870" s="340" t="str">
        <f>IF(ISBLANK(INDEX('Policy Characteristics'!E:E,MATCH($C870,'Policy Characteristics'!$C:$C,0))),"",INDEX('Policy Characteristics'!E:E,MATCH($C870,'Policy Characteristics'!$C:$C,0)))</f>
        <v>indst efficiency standards</v>
      </c>
      <c r="L870" s="362">
        <f>IF(ISBLANK(INDEX('Policy Characteristics'!F:F,MATCH($C870,'Policy Characteristics'!$C:$C,0))),"",INDEX('Policy Characteristics'!F:F,MATCH($C870,'Policy Characteristics'!$C:$C,0)))</f>
        <v>0</v>
      </c>
      <c r="M870" s="362">
        <f>IF(ISBLANK(INDEX('Policy Characteristics'!G:G,MATCH($C870,'Policy Characteristics'!$C:$C,0))),"",INDEX('Policy Characteristics'!G:G,MATCH($C870,'Policy Characteristics'!$C:$C,0)))</f>
        <v>0.25</v>
      </c>
      <c r="N870" s="362">
        <f>IF(ISBLANK(INDEX('Policy Characteristics'!H:H,MATCH($C870,'Policy Characteristics'!$C:$C,0))),"",INDEX('Policy Characteristics'!H:H,MATCH($C870,'Policy Characteristics'!$C:$C,0)))</f>
        <v>0.01</v>
      </c>
      <c r="O870" s="340" t="str">
        <f>IF(ISBLANK(INDEX('Policy Characteristics'!I:I,MATCH($C870,'Policy Characteristics'!$C:$C,0))),"",INDEX('Policy Characteristics'!I:I,MATCH($C870,'Policy Characteristics'!$C:$C,0)))</f>
        <v>% reduction in energy use</v>
      </c>
      <c r="P870" s="340"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40" t="str">
        <f>IF(ISBLANK(INDEX('Policy Characteristics'!K:K,MATCH($C870,'Policy Characteristics'!$C:$C,0))),"",INDEX('Policy Characteristics'!K:K,MATCH($C870,'Policy Characteristics'!$C:$C,0)))</f>
        <v>industry-ag-main.html#eff-stds</v>
      </c>
      <c r="R870" s="340" t="str">
        <f>IF(ISBLANK(INDEX('Policy Characteristics'!L:L,MATCH($C870,'Policy Characteristics'!$C:$C,0))),"",INDEX('Policy Characteristics'!L:L,MATCH($C870,'Policy Characteristics'!$C:$C,0)))</f>
        <v>industry-energy-efficiency-standards.html</v>
      </c>
    </row>
    <row r="871" spans="1:18" s="5" customFormat="1" ht="30" x14ac:dyDescent="0.25">
      <c r="A871" s="340" t="str">
        <f>IF(ISBLANK(INDEX('Policy Characteristics'!A:A,MATCH($C871,'Policy Characteristics'!$C:$C,0))),"",INDEX('Policy Characteristics'!A:A,MATCH($C871,'Policy Characteristics'!$C:$C,0)))</f>
        <v>Industry</v>
      </c>
      <c r="B871" s="340" t="str">
        <f>IF(ISBLANK(INDEX('Policy Characteristics'!B:B,MATCH($C871,'Policy Characteristics'!$C:$C,0))),"",INDEX('Policy Characteristics'!B:B,MATCH($C871,'Policy Characteristics'!$C:$C,0)))</f>
        <v>Industry Energy Efficiency Standards</v>
      </c>
      <c r="C871" s="344" t="str">
        <f t="shared" si="39"/>
        <v>Percentage Improvement in Eqpt Efficiency Standards above BAU</v>
      </c>
      <c r="D871" s="9" t="s">
        <v>3207</v>
      </c>
      <c r="E871" s="53" t="s">
        <v>2799</v>
      </c>
      <c r="F871" s="188" t="s">
        <v>3169</v>
      </c>
      <c r="G871" s="53" t="s">
        <v>2803</v>
      </c>
      <c r="H871" s="54">
        <v>1145</v>
      </c>
      <c r="I871" s="53" t="s">
        <v>46</v>
      </c>
      <c r="J871" s="342" t="str">
        <f>IF(ISBLANK(INDEX('Policy Characteristics'!D:D,MATCH($C871,'Policy Characteristics'!$C:$C,0))),"",INDEX('Policy Characteristics'!D:D,MATCH($C871,'Policy Characteristics'!$C:$C,0)))</f>
        <v>Industry Energy Efficiency Standards</v>
      </c>
      <c r="K871" s="340" t="str">
        <f>IF(ISBLANK(INDEX('Policy Characteristics'!E:E,MATCH($C871,'Policy Characteristics'!$C:$C,0))),"",INDEX('Policy Characteristics'!E:E,MATCH($C871,'Policy Characteristics'!$C:$C,0)))</f>
        <v>indst efficiency standards</v>
      </c>
      <c r="L871" s="362">
        <f>IF(ISBLANK(INDEX('Policy Characteristics'!F:F,MATCH($C871,'Policy Characteristics'!$C:$C,0))),"",INDEX('Policy Characteristics'!F:F,MATCH($C871,'Policy Characteristics'!$C:$C,0)))</f>
        <v>0</v>
      </c>
      <c r="M871" s="362">
        <f>IF(ISBLANK(INDEX('Policy Characteristics'!G:G,MATCH($C871,'Policy Characteristics'!$C:$C,0))),"",INDEX('Policy Characteristics'!G:G,MATCH($C871,'Policy Characteristics'!$C:$C,0)))</f>
        <v>0.25</v>
      </c>
      <c r="N871" s="362">
        <f>IF(ISBLANK(INDEX('Policy Characteristics'!H:H,MATCH($C871,'Policy Characteristics'!$C:$C,0))),"",INDEX('Policy Characteristics'!H:H,MATCH($C871,'Policy Characteristics'!$C:$C,0)))</f>
        <v>0.01</v>
      </c>
      <c r="O871" s="340" t="str">
        <f>IF(ISBLANK(INDEX('Policy Characteristics'!I:I,MATCH($C871,'Policy Characteristics'!$C:$C,0))),"",INDEX('Policy Characteristics'!I:I,MATCH($C871,'Policy Characteristics'!$C:$C,0)))</f>
        <v>% reduction in energy use</v>
      </c>
      <c r="P871" s="340"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40" t="str">
        <f>IF(ISBLANK(INDEX('Policy Characteristics'!K:K,MATCH($C871,'Policy Characteristics'!$C:$C,0))),"",INDEX('Policy Characteristics'!K:K,MATCH($C871,'Policy Characteristics'!$C:$C,0)))</f>
        <v>industry-ag-main.html#eff-stds</v>
      </c>
      <c r="R871" s="340" t="str">
        <f>IF(ISBLANK(INDEX('Policy Characteristics'!L:L,MATCH($C871,'Policy Characteristics'!$C:$C,0))),"",INDEX('Policy Characteristics'!L:L,MATCH($C871,'Policy Characteristics'!$C:$C,0)))</f>
        <v>industry-energy-efficiency-standards.html</v>
      </c>
    </row>
    <row r="872" spans="1:18" s="5" customFormat="1" ht="30" x14ac:dyDescent="0.25">
      <c r="A872" s="340" t="str">
        <f>IF(ISBLANK(INDEX('Policy Characteristics'!A:A,MATCH($C872,'Policy Characteristics'!$C:$C,0))),"",INDEX('Policy Characteristics'!A:A,MATCH($C872,'Policy Characteristics'!$C:$C,0)))</f>
        <v>Industry</v>
      </c>
      <c r="B872" s="340" t="str">
        <f>IF(ISBLANK(INDEX('Policy Characteristics'!B:B,MATCH($C872,'Policy Characteristics'!$C:$C,0))),"",INDEX('Policy Characteristics'!B:B,MATCH($C872,'Policy Characteristics'!$C:$C,0)))</f>
        <v>Industry Energy Efficiency Standards</v>
      </c>
      <c r="C872" s="344" t="str">
        <f t="shared" si="39"/>
        <v>Percentage Improvement in Eqpt Efficiency Standards above BAU</v>
      </c>
      <c r="D872" s="9" t="s">
        <v>3207</v>
      </c>
      <c r="E872" s="53" t="s">
        <v>2800</v>
      </c>
      <c r="F872" s="188" t="s">
        <v>3169</v>
      </c>
      <c r="G872" s="53" t="s">
        <v>2804</v>
      </c>
      <c r="H872" s="54">
        <v>1146</v>
      </c>
      <c r="I872" s="53" t="s">
        <v>45</v>
      </c>
      <c r="J872" s="342" t="str">
        <f>IF(ISBLANK(INDEX('Policy Characteristics'!D:D,MATCH($C872,'Policy Characteristics'!$C:$C,0))),"",INDEX('Policy Characteristics'!D:D,MATCH($C872,'Policy Characteristics'!$C:$C,0)))</f>
        <v>Industry Energy Efficiency Standards</v>
      </c>
      <c r="K872" s="340" t="str">
        <f>IF(ISBLANK(INDEX('Policy Characteristics'!E:E,MATCH($C872,'Policy Characteristics'!$C:$C,0))),"",INDEX('Policy Characteristics'!E:E,MATCH($C872,'Policy Characteristics'!$C:$C,0)))</f>
        <v>indst efficiency standards</v>
      </c>
      <c r="L872" s="362">
        <f>IF(ISBLANK(INDEX('Policy Characteristics'!F:F,MATCH($C872,'Policy Characteristics'!$C:$C,0))),"",INDEX('Policy Characteristics'!F:F,MATCH($C872,'Policy Characteristics'!$C:$C,0)))</f>
        <v>0</v>
      </c>
      <c r="M872" s="362">
        <f>IF(ISBLANK(INDEX('Policy Characteristics'!G:G,MATCH($C872,'Policy Characteristics'!$C:$C,0))),"",INDEX('Policy Characteristics'!G:G,MATCH($C872,'Policy Characteristics'!$C:$C,0)))</f>
        <v>0.25</v>
      </c>
      <c r="N872" s="362">
        <f>IF(ISBLANK(INDEX('Policy Characteristics'!H:H,MATCH($C872,'Policy Characteristics'!$C:$C,0))),"",INDEX('Policy Characteristics'!H:H,MATCH($C872,'Policy Characteristics'!$C:$C,0)))</f>
        <v>0.01</v>
      </c>
      <c r="O872" s="340" t="str">
        <f>IF(ISBLANK(INDEX('Policy Characteristics'!I:I,MATCH($C872,'Policy Characteristics'!$C:$C,0))),"",INDEX('Policy Characteristics'!I:I,MATCH($C872,'Policy Characteristics'!$C:$C,0)))</f>
        <v>% reduction in energy use</v>
      </c>
      <c r="P872" s="340"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40" t="str">
        <f>IF(ISBLANK(INDEX('Policy Characteristics'!K:K,MATCH($C872,'Policy Characteristics'!$C:$C,0))),"",INDEX('Policy Characteristics'!K:K,MATCH($C872,'Policy Characteristics'!$C:$C,0)))</f>
        <v>industry-ag-main.html#eff-stds</v>
      </c>
      <c r="R872" s="340" t="str">
        <f>IF(ISBLANK(INDEX('Policy Characteristics'!L:L,MATCH($C872,'Policy Characteristics'!$C:$C,0))),"",INDEX('Policy Characteristics'!L:L,MATCH($C872,'Policy Characteristics'!$C:$C,0)))</f>
        <v>industry-energy-efficiency-standards.html</v>
      </c>
    </row>
    <row r="873" spans="1:18" s="5" customFormat="1" x14ac:dyDescent="0.25">
      <c r="A873" s="340" t="str">
        <f>IF(ISBLANK(INDEX('Policy Characteristics'!A:A,MATCH($C873,'Policy Characteristics'!$C:$C,0))),"",INDEX('Policy Characteristics'!A:A,MATCH($C873,'Policy Characteristics'!$C:$C,0)))</f>
        <v>Industry</v>
      </c>
      <c r="B873" s="340" t="str">
        <f>IF(ISBLANK(INDEX('Policy Characteristics'!B:B,MATCH($C873,'Policy Characteristics'!$C:$C,0))),"",INDEX('Policy Characteristics'!B:B,MATCH($C873,'Policy Characteristics'!$C:$C,0)))</f>
        <v>Industry Energy Efficiency Standards</v>
      </c>
      <c r="C873" s="344" t="str">
        <f t="shared" si="39"/>
        <v>Percentage Improvement in Eqpt Efficiency Standards above BAU</v>
      </c>
      <c r="D873" s="9" t="s">
        <v>3207</v>
      </c>
      <c r="E873" s="53" t="s">
        <v>2797</v>
      </c>
      <c r="F873" s="188" t="s">
        <v>3169</v>
      </c>
      <c r="G873" s="53" t="s">
        <v>2802</v>
      </c>
      <c r="H873" s="54">
        <v>1147</v>
      </c>
      <c r="I873" s="53" t="s">
        <v>46</v>
      </c>
      <c r="J873" s="342" t="str">
        <f>IF(ISBLANK(INDEX('Policy Characteristics'!D:D,MATCH($C873,'Policy Characteristics'!$C:$C,0))),"",INDEX('Policy Characteristics'!D:D,MATCH($C873,'Policy Characteristics'!$C:$C,0)))</f>
        <v>Industry Energy Efficiency Standards</v>
      </c>
      <c r="K873" s="340" t="str">
        <f>IF(ISBLANK(INDEX('Policy Characteristics'!E:E,MATCH($C873,'Policy Characteristics'!$C:$C,0))),"",INDEX('Policy Characteristics'!E:E,MATCH($C873,'Policy Characteristics'!$C:$C,0)))</f>
        <v>indst efficiency standards</v>
      </c>
      <c r="L873" s="362">
        <f>IF(ISBLANK(INDEX('Policy Characteristics'!F:F,MATCH($C873,'Policy Characteristics'!$C:$C,0))),"",INDEX('Policy Characteristics'!F:F,MATCH($C873,'Policy Characteristics'!$C:$C,0)))</f>
        <v>0</v>
      </c>
      <c r="M873" s="362">
        <f>IF(ISBLANK(INDEX('Policy Characteristics'!G:G,MATCH($C873,'Policy Characteristics'!$C:$C,0))),"",INDEX('Policy Characteristics'!G:G,MATCH($C873,'Policy Characteristics'!$C:$C,0)))</f>
        <v>0.25</v>
      </c>
      <c r="N873" s="362">
        <f>IF(ISBLANK(INDEX('Policy Characteristics'!H:H,MATCH($C873,'Policy Characteristics'!$C:$C,0))),"",INDEX('Policy Characteristics'!H:H,MATCH($C873,'Policy Characteristics'!$C:$C,0)))</f>
        <v>0.01</v>
      </c>
      <c r="O873" s="340" t="str">
        <f>IF(ISBLANK(INDEX('Policy Characteristics'!I:I,MATCH($C873,'Policy Characteristics'!$C:$C,0))),"",INDEX('Policy Characteristics'!I:I,MATCH($C873,'Policy Characteristics'!$C:$C,0)))</f>
        <v>% reduction in energy use</v>
      </c>
      <c r="P873" s="340"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40" t="str">
        <f>IF(ISBLANK(INDEX('Policy Characteristics'!K:K,MATCH($C873,'Policy Characteristics'!$C:$C,0))),"",INDEX('Policy Characteristics'!K:K,MATCH($C873,'Policy Characteristics'!$C:$C,0)))</f>
        <v>industry-ag-main.html#eff-stds</v>
      </c>
      <c r="R873" s="340" t="str">
        <f>IF(ISBLANK(INDEX('Policy Characteristics'!L:L,MATCH($C873,'Policy Characteristics'!$C:$C,0))),"",INDEX('Policy Characteristics'!L:L,MATCH($C873,'Policy Characteristics'!$C:$C,0)))</f>
        <v>industry-energy-efficiency-standards.html</v>
      </c>
    </row>
    <row r="874" spans="1:18" s="5" customFormat="1" x14ac:dyDescent="0.25">
      <c r="A874" s="340" t="str">
        <f>IF(ISBLANK(INDEX('Policy Characteristics'!A:A,MATCH($C874,'Policy Characteristics'!$C:$C,0))),"",INDEX('Policy Characteristics'!A:A,MATCH($C874,'Policy Characteristics'!$C:$C,0)))</f>
        <v>Industry</v>
      </c>
      <c r="B874" s="340" t="str">
        <f>IF(ISBLANK(INDEX('Policy Characteristics'!B:B,MATCH($C874,'Policy Characteristics'!$C:$C,0))),"",INDEX('Policy Characteristics'!B:B,MATCH($C874,'Policy Characteristics'!$C:$C,0)))</f>
        <v>Industry Energy Efficiency Standards</v>
      </c>
      <c r="C874" s="344" t="str">
        <f t="shared" si="39"/>
        <v>Percentage Improvement in Eqpt Efficiency Standards above BAU</v>
      </c>
      <c r="D874" s="9" t="s">
        <v>3208</v>
      </c>
      <c r="E874" s="53" t="s">
        <v>2444</v>
      </c>
      <c r="F874" s="188" t="s">
        <v>3170</v>
      </c>
      <c r="G874" s="53" t="s">
        <v>2450</v>
      </c>
      <c r="H874" s="54">
        <v>1148</v>
      </c>
      <c r="I874" s="53" t="s">
        <v>45</v>
      </c>
      <c r="J874" s="342" t="str">
        <f>IF(ISBLANK(INDEX('Policy Characteristics'!D:D,MATCH($C874,'Policy Characteristics'!$C:$C,0))),"",INDEX('Policy Characteristics'!D:D,MATCH($C874,'Policy Characteristics'!$C:$C,0)))</f>
        <v>Industry Energy Efficiency Standards</v>
      </c>
      <c r="K874" s="340" t="str">
        <f>IF(ISBLANK(INDEX('Policy Characteristics'!E:E,MATCH($C874,'Policy Characteristics'!$C:$C,0))),"",INDEX('Policy Characteristics'!E:E,MATCH($C874,'Policy Characteristics'!$C:$C,0)))</f>
        <v>indst efficiency standards</v>
      </c>
      <c r="L874" s="362">
        <f>IF(ISBLANK(INDEX('Policy Characteristics'!F:F,MATCH($C874,'Policy Characteristics'!$C:$C,0))),"",INDEX('Policy Characteristics'!F:F,MATCH($C874,'Policy Characteristics'!$C:$C,0)))</f>
        <v>0</v>
      </c>
      <c r="M874" s="362">
        <f>IF(ISBLANK(INDEX('Policy Characteristics'!G:G,MATCH($C874,'Policy Characteristics'!$C:$C,0))),"",INDEX('Policy Characteristics'!G:G,MATCH($C874,'Policy Characteristics'!$C:$C,0)))</f>
        <v>0.25</v>
      </c>
      <c r="N874" s="362">
        <f>IF(ISBLANK(INDEX('Policy Characteristics'!H:H,MATCH($C874,'Policy Characteristics'!$C:$C,0))),"",INDEX('Policy Characteristics'!H:H,MATCH($C874,'Policy Characteristics'!$C:$C,0)))</f>
        <v>0.01</v>
      </c>
      <c r="O874" s="340" t="str">
        <f>IF(ISBLANK(INDEX('Policy Characteristics'!I:I,MATCH($C874,'Policy Characteristics'!$C:$C,0))),"",INDEX('Policy Characteristics'!I:I,MATCH($C874,'Policy Characteristics'!$C:$C,0)))</f>
        <v>% reduction in energy use</v>
      </c>
      <c r="P874" s="340"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40" t="str">
        <f>IF(ISBLANK(INDEX('Policy Characteristics'!K:K,MATCH($C874,'Policy Characteristics'!$C:$C,0))),"",INDEX('Policy Characteristics'!K:K,MATCH($C874,'Policy Characteristics'!$C:$C,0)))</f>
        <v>industry-ag-main.html#eff-stds</v>
      </c>
      <c r="R874" s="340" t="str">
        <f>IF(ISBLANK(INDEX('Policy Characteristics'!L:L,MATCH($C874,'Policy Characteristics'!$C:$C,0))),"",INDEX('Policy Characteristics'!L:L,MATCH($C874,'Policy Characteristics'!$C:$C,0)))</f>
        <v>industry-energy-efficiency-standards.html</v>
      </c>
    </row>
    <row r="875" spans="1:18" s="5" customFormat="1" x14ac:dyDescent="0.25">
      <c r="A875" s="340" t="str">
        <f>IF(ISBLANK(INDEX('Policy Characteristics'!A:A,MATCH($C875,'Policy Characteristics'!$C:$C,0))),"",INDEX('Policy Characteristics'!A:A,MATCH($C875,'Policy Characteristics'!$C:$C,0)))</f>
        <v>Industry</v>
      </c>
      <c r="B875" s="340" t="str">
        <f>IF(ISBLANK(INDEX('Policy Characteristics'!B:B,MATCH($C875,'Policy Characteristics'!$C:$C,0))),"",INDEX('Policy Characteristics'!B:B,MATCH($C875,'Policy Characteristics'!$C:$C,0)))</f>
        <v>Industry Energy Efficiency Standards</v>
      </c>
      <c r="C875" s="344" t="str">
        <f t="shared" si="39"/>
        <v>Percentage Improvement in Eqpt Efficiency Standards above BAU</v>
      </c>
      <c r="D875" s="9" t="s">
        <v>3208</v>
      </c>
      <c r="E875" s="53" t="s">
        <v>2445</v>
      </c>
      <c r="F875" s="188" t="s">
        <v>3170</v>
      </c>
      <c r="G875" s="53" t="s">
        <v>2453</v>
      </c>
      <c r="H875" s="54">
        <v>1149</v>
      </c>
      <c r="I875" s="53" t="s">
        <v>45</v>
      </c>
      <c r="J875" s="342" t="str">
        <f>IF(ISBLANK(INDEX('Policy Characteristics'!D:D,MATCH($C875,'Policy Characteristics'!$C:$C,0))),"",INDEX('Policy Characteristics'!D:D,MATCH($C875,'Policy Characteristics'!$C:$C,0)))</f>
        <v>Industry Energy Efficiency Standards</v>
      </c>
      <c r="K875" s="340" t="str">
        <f>IF(ISBLANK(INDEX('Policy Characteristics'!E:E,MATCH($C875,'Policy Characteristics'!$C:$C,0))),"",INDEX('Policy Characteristics'!E:E,MATCH($C875,'Policy Characteristics'!$C:$C,0)))</f>
        <v>indst efficiency standards</v>
      </c>
      <c r="L875" s="362">
        <f>IF(ISBLANK(INDEX('Policy Characteristics'!F:F,MATCH($C875,'Policy Characteristics'!$C:$C,0))),"",INDEX('Policy Characteristics'!F:F,MATCH($C875,'Policy Characteristics'!$C:$C,0)))</f>
        <v>0</v>
      </c>
      <c r="M875" s="362">
        <f>IF(ISBLANK(INDEX('Policy Characteristics'!G:G,MATCH($C875,'Policy Characteristics'!$C:$C,0))),"",INDEX('Policy Characteristics'!G:G,MATCH($C875,'Policy Characteristics'!$C:$C,0)))</f>
        <v>0.25</v>
      </c>
      <c r="N875" s="362">
        <f>IF(ISBLANK(INDEX('Policy Characteristics'!H:H,MATCH($C875,'Policy Characteristics'!$C:$C,0))),"",INDEX('Policy Characteristics'!H:H,MATCH($C875,'Policy Characteristics'!$C:$C,0)))</f>
        <v>0.01</v>
      </c>
      <c r="O875" s="340" t="str">
        <f>IF(ISBLANK(INDEX('Policy Characteristics'!I:I,MATCH($C875,'Policy Characteristics'!$C:$C,0))),"",INDEX('Policy Characteristics'!I:I,MATCH($C875,'Policy Characteristics'!$C:$C,0)))</f>
        <v>% reduction in energy use</v>
      </c>
      <c r="P875" s="340"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40" t="str">
        <f>IF(ISBLANK(INDEX('Policy Characteristics'!K:K,MATCH($C875,'Policy Characteristics'!$C:$C,0))),"",INDEX('Policy Characteristics'!K:K,MATCH($C875,'Policy Characteristics'!$C:$C,0)))</f>
        <v>industry-ag-main.html#eff-stds</v>
      </c>
      <c r="R875" s="340" t="str">
        <f>IF(ISBLANK(INDEX('Policy Characteristics'!L:L,MATCH($C875,'Policy Characteristics'!$C:$C,0))),"",INDEX('Policy Characteristics'!L:L,MATCH($C875,'Policy Characteristics'!$C:$C,0)))</f>
        <v>industry-energy-efficiency-standards.html</v>
      </c>
    </row>
    <row r="876" spans="1:18" s="5" customFormat="1" x14ac:dyDescent="0.25">
      <c r="A876" s="340" t="str">
        <f>IF(ISBLANK(INDEX('Policy Characteristics'!A:A,MATCH($C876,'Policy Characteristics'!$C:$C,0))),"",INDEX('Policy Characteristics'!A:A,MATCH($C876,'Policy Characteristics'!$C:$C,0)))</f>
        <v>Industry</v>
      </c>
      <c r="B876" s="340" t="str">
        <f>IF(ISBLANK(INDEX('Policy Characteristics'!B:B,MATCH($C876,'Policy Characteristics'!$C:$C,0))),"",INDEX('Policy Characteristics'!B:B,MATCH($C876,'Policy Characteristics'!$C:$C,0)))</f>
        <v>Industry Energy Efficiency Standards</v>
      </c>
      <c r="C876" s="344" t="str">
        <f t="shared" si="39"/>
        <v>Percentage Improvement in Eqpt Efficiency Standards above BAU</v>
      </c>
      <c r="D876" s="9" t="s">
        <v>3208</v>
      </c>
      <c r="E876" s="53" t="s">
        <v>2446</v>
      </c>
      <c r="F876" s="188" t="s">
        <v>3170</v>
      </c>
      <c r="G876" s="53" t="s">
        <v>2454</v>
      </c>
      <c r="H876" s="54">
        <v>1150</v>
      </c>
      <c r="I876" s="53" t="s">
        <v>45</v>
      </c>
      <c r="J876" s="342" t="str">
        <f>IF(ISBLANK(INDEX('Policy Characteristics'!D:D,MATCH($C876,'Policy Characteristics'!$C:$C,0))),"",INDEX('Policy Characteristics'!D:D,MATCH($C876,'Policy Characteristics'!$C:$C,0)))</f>
        <v>Industry Energy Efficiency Standards</v>
      </c>
      <c r="K876" s="340" t="str">
        <f>IF(ISBLANK(INDEX('Policy Characteristics'!E:E,MATCH($C876,'Policy Characteristics'!$C:$C,0))),"",INDEX('Policy Characteristics'!E:E,MATCH($C876,'Policy Characteristics'!$C:$C,0)))</f>
        <v>indst efficiency standards</v>
      </c>
      <c r="L876" s="362">
        <f>IF(ISBLANK(INDEX('Policy Characteristics'!F:F,MATCH($C876,'Policy Characteristics'!$C:$C,0))),"",INDEX('Policy Characteristics'!F:F,MATCH($C876,'Policy Characteristics'!$C:$C,0)))</f>
        <v>0</v>
      </c>
      <c r="M876" s="362">
        <f>IF(ISBLANK(INDEX('Policy Characteristics'!G:G,MATCH($C876,'Policy Characteristics'!$C:$C,0))),"",INDEX('Policy Characteristics'!G:G,MATCH($C876,'Policy Characteristics'!$C:$C,0)))</f>
        <v>0.25</v>
      </c>
      <c r="N876" s="362">
        <f>IF(ISBLANK(INDEX('Policy Characteristics'!H:H,MATCH($C876,'Policy Characteristics'!$C:$C,0))),"",INDEX('Policy Characteristics'!H:H,MATCH($C876,'Policy Characteristics'!$C:$C,0)))</f>
        <v>0.01</v>
      </c>
      <c r="O876" s="340" t="str">
        <f>IF(ISBLANK(INDEX('Policy Characteristics'!I:I,MATCH($C876,'Policy Characteristics'!$C:$C,0))),"",INDEX('Policy Characteristics'!I:I,MATCH($C876,'Policy Characteristics'!$C:$C,0)))</f>
        <v>% reduction in energy use</v>
      </c>
      <c r="P876" s="340"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40" t="str">
        <f>IF(ISBLANK(INDEX('Policy Characteristics'!K:K,MATCH($C876,'Policy Characteristics'!$C:$C,0))),"",INDEX('Policy Characteristics'!K:K,MATCH($C876,'Policy Characteristics'!$C:$C,0)))</f>
        <v>industry-ag-main.html#eff-stds</v>
      </c>
      <c r="R876" s="340" t="str">
        <f>IF(ISBLANK(INDEX('Policy Characteristics'!L:L,MATCH($C876,'Policy Characteristics'!$C:$C,0))),"",INDEX('Policy Characteristics'!L:L,MATCH($C876,'Policy Characteristics'!$C:$C,0)))</f>
        <v>industry-energy-efficiency-standards.html</v>
      </c>
    </row>
    <row r="877" spans="1:18" s="5" customFormat="1" x14ac:dyDescent="0.25">
      <c r="A877" s="340" t="str">
        <f>IF(ISBLANK(INDEX('Policy Characteristics'!A:A,MATCH($C877,'Policy Characteristics'!$C:$C,0))),"",INDEX('Policy Characteristics'!A:A,MATCH($C877,'Policy Characteristics'!$C:$C,0)))</f>
        <v>Industry</v>
      </c>
      <c r="B877" s="340" t="str">
        <f>IF(ISBLANK(INDEX('Policy Characteristics'!B:B,MATCH($C877,'Policy Characteristics'!$C:$C,0))),"",INDEX('Policy Characteristics'!B:B,MATCH($C877,'Policy Characteristics'!$C:$C,0)))</f>
        <v>Industry Energy Efficiency Standards</v>
      </c>
      <c r="C877" s="344" t="str">
        <f t="shared" ref="C877:C933" si="40">C$684</f>
        <v>Percentage Improvement in Eqpt Efficiency Standards above BAU</v>
      </c>
      <c r="D877" s="9" t="s">
        <v>3208</v>
      </c>
      <c r="E877" s="53" t="s">
        <v>2447</v>
      </c>
      <c r="F877" s="188" t="s">
        <v>3170</v>
      </c>
      <c r="G877" s="53" t="s">
        <v>2451</v>
      </c>
      <c r="H877" s="54">
        <v>1151</v>
      </c>
      <c r="I877" s="53" t="s">
        <v>46</v>
      </c>
      <c r="J877" s="342" t="str">
        <f>IF(ISBLANK(INDEX('Policy Characteristics'!D:D,MATCH($C877,'Policy Characteristics'!$C:$C,0))),"",INDEX('Policy Characteristics'!D:D,MATCH($C877,'Policy Characteristics'!$C:$C,0)))</f>
        <v>Industry Energy Efficiency Standards</v>
      </c>
      <c r="K877" s="340" t="str">
        <f>IF(ISBLANK(INDEX('Policy Characteristics'!E:E,MATCH($C877,'Policy Characteristics'!$C:$C,0))),"",INDEX('Policy Characteristics'!E:E,MATCH($C877,'Policy Characteristics'!$C:$C,0)))</f>
        <v>indst efficiency standards</v>
      </c>
      <c r="L877" s="362">
        <f>IF(ISBLANK(INDEX('Policy Characteristics'!F:F,MATCH($C877,'Policy Characteristics'!$C:$C,0))),"",INDEX('Policy Characteristics'!F:F,MATCH($C877,'Policy Characteristics'!$C:$C,0)))</f>
        <v>0</v>
      </c>
      <c r="M877" s="362">
        <f>IF(ISBLANK(INDEX('Policy Characteristics'!G:G,MATCH($C877,'Policy Characteristics'!$C:$C,0))),"",INDEX('Policy Characteristics'!G:G,MATCH($C877,'Policy Characteristics'!$C:$C,0)))</f>
        <v>0.25</v>
      </c>
      <c r="N877" s="362">
        <f>IF(ISBLANK(INDEX('Policy Characteristics'!H:H,MATCH($C877,'Policy Characteristics'!$C:$C,0))),"",INDEX('Policy Characteristics'!H:H,MATCH($C877,'Policy Characteristics'!$C:$C,0)))</f>
        <v>0.01</v>
      </c>
      <c r="O877" s="340" t="str">
        <f>IF(ISBLANK(INDEX('Policy Characteristics'!I:I,MATCH($C877,'Policy Characteristics'!$C:$C,0))),"",INDEX('Policy Characteristics'!I:I,MATCH($C877,'Policy Characteristics'!$C:$C,0)))</f>
        <v>% reduction in energy use</v>
      </c>
      <c r="P877" s="340"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40" t="str">
        <f>IF(ISBLANK(INDEX('Policy Characteristics'!K:K,MATCH($C877,'Policy Characteristics'!$C:$C,0))),"",INDEX('Policy Characteristics'!K:K,MATCH($C877,'Policy Characteristics'!$C:$C,0)))</f>
        <v>industry-ag-main.html#eff-stds</v>
      </c>
      <c r="R877" s="340" t="str">
        <f>IF(ISBLANK(INDEX('Policy Characteristics'!L:L,MATCH($C877,'Policy Characteristics'!$C:$C,0))),"",INDEX('Policy Characteristics'!L:L,MATCH($C877,'Policy Characteristics'!$C:$C,0)))</f>
        <v>industry-energy-efficiency-standards.html</v>
      </c>
    </row>
    <row r="878" spans="1:18" s="5" customFormat="1" x14ac:dyDescent="0.25">
      <c r="A878" s="340" t="str">
        <f>IF(ISBLANK(INDEX('Policy Characteristics'!A:A,MATCH($C878,'Policy Characteristics'!$C:$C,0))),"",INDEX('Policy Characteristics'!A:A,MATCH($C878,'Policy Characteristics'!$C:$C,0)))</f>
        <v>Industry</v>
      </c>
      <c r="B878" s="340" t="str">
        <f>IF(ISBLANK(INDEX('Policy Characteristics'!B:B,MATCH($C878,'Policy Characteristics'!$C:$C,0))),"",INDEX('Policy Characteristics'!B:B,MATCH($C878,'Policy Characteristics'!$C:$C,0)))</f>
        <v>Industry Energy Efficiency Standards</v>
      </c>
      <c r="C878" s="344" t="str">
        <f t="shared" si="40"/>
        <v>Percentage Improvement in Eqpt Efficiency Standards above BAU</v>
      </c>
      <c r="D878" s="9" t="s">
        <v>3208</v>
      </c>
      <c r="E878" s="53" t="s">
        <v>2448</v>
      </c>
      <c r="F878" s="188" t="s">
        <v>3170</v>
      </c>
      <c r="G878" s="53" t="s">
        <v>2452</v>
      </c>
      <c r="H878" s="54">
        <v>1152</v>
      </c>
      <c r="I878" s="53" t="s">
        <v>45</v>
      </c>
      <c r="J878" s="342" t="str">
        <f>IF(ISBLANK(INDEX('Policy Characteristics'!D:D,MATCH($C878,'Policy Characteristics'!$C:$C,0))),"",INDEX('Policy Characteristics'!D:D,MATCH($C878,'Policy Characteristics'!$C:$C,0)))</f>
        <v>Industry Energy Efficiency Standards</v>
      </c>
      <c r="K878" s="340" t="str">
        <f>IF(ISBLANK(INDEX('Policy Characteristics'!E:E,MATCH($C878,'Policy Characteristics'!$C:$C,0))),"",INDEX('Policy Characteristics'!E:E,MATCH($C878,'Policy Characteristics'!$C:$C,0)))</f>
        <v>indst efficiency standards</v>
      </c>
      <c r="L878" s="362">
        <f>IF(ISBLANK(INDEX('Policy Characteristics'!F:F,MATCH($C878,'Policy Characteristics'!$C:$C,0))),"",INDEX('Policy Characteristics'!F:F,MATCH($C878,'Policy Characteristics'!$C:$C,0)))</f>
        <v>0</v>
      </c>
      <c r="M878" s="362">
        <f>IF(ISBLANK(INDEX('Policy Characteristics'!G:G,MATCH($C878,'Policy Characteristics'!$C:$C,0))),"",INDEX('Policy Characteristics'!G:G,MATCH($C878,'Policy Characteristics'!$C:$C,0)))</f>
        <v>0.25</v>
      </c>
      <c r="N878" s="362">
        <f>IF(ISBLANK(INDEX('Policy Characteristics'!H:H,MATCH($C878,'Policy Characteristics'!$C:$C,0))),"",INDEX('Policy Characteristics'!H:H,MATCH($C878,'Policy Characteristics'!$C:$C,0)))</f>
        <v>0.01</v>
      </c>
      <c r="O878" s="340" t="str">
        <f>IF(ISBLANK(INDEX('Policy Characteristics'!I:I,MATCH($C878,'Policy Characteristics'!$C:$C,0))),"",INDEX('Policy Characteristics'!I:I,MATCH($C878,'Policy Characteristics'!$C:$C,0)))</f>
        <v>% reduction in energy use</v>
      </c>
      <c r="P878" s="340"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40" t="str">
        <f>IF(ISBLANK(INDEX('Policy Characteristics'!K:K,MATCH($C878,'Policy Characteristics'!$C:$C,0))),"",INDEX('Policy Characteristics'!K:K,MATCH($C878,'Policy Characteristics'!$C:$C,0)))</f>
        <v>industry-ag-main.html#eff-stds</v>
      </c>
      <c r="R878" s="340" t="str">
        <f>IF(ISBLANK(INDEX('Policy Characteristics'!L:L,MATCH($C878,'Policy Characteristics'!$C:$C,0))),"",INDEX('Policy Characteristics'!L:L,MATCH($C878,'Policy Characteristics'!$C:$C,0)))</f>
        <v>industry-energy-efficiency-standards.html</v>
      </c>
    </row>
    <row r="879" spans="1:18" s="5" customFormat="1" x14ac:dyDescent="0.25">
      <c r="A879" s="340" t="str">
        <f>IF(ISBLANK(INDEX('Policy Characteristics'!A:A,MATCH($C879,'Policy Characteristics'!$C:$C,0))),"",INDEX('Policy Characteristics'!A:A,MATCH($C879,'Policy Characteristics'!$C:$C,0)))</f>
        <v>Industry</v>
      </c>
      <c r="B879" s="340" t="str">
        <f>IF(ISBLANK(INDEX('Policy Characteristics'!B:B,MATCH($C879,'Policy Characteristics'!$C:$C,0))),"",INDEX('Policy Characteristics'!B:B,MATCH($C879,'Policy Characteristics'!$C:$C,0)))</f>
        <v>Industry Energy Efficiency Standards</v>
      </c>
      <c r="C879" s="344" t="str">
        <f t="shared" si="40"/>
        <v>Percentage Improvement in Eqpt Efficiency Standards above BAU</v>
      </c>
      <c r="D879" s="9" t="s">
        <v>3208</v>
      </c>
      <c r="E879" s="53" t="s">
        <v>2449</v>
      </c>
      <c r="F879" s="188" t="s">
        <v>3170</v>
      </c>
      <c r="G879" s="53" t="s">
        <v>2455</v>
      </c>
      <c r="H879" s="54">
        <v>1153</v>
      </c>
      <c r="I879" s="53" t="s">
        <v>46</v>
      </c>
      <c r="J879" s="342" t="str">
        <f>IF(ISBLANK(INDEX('Policy Characteristics'!D:D,MATCH($C879,'Policy Characteristics'!$C:$C,0))),"",INDEX('Policy Characteristics'!D:D,MATCH($C879,'Policy Characteristics'!$C:$C,0)))</f>
        <v>Industry Energy Efficiency Standards</v>
      </c>
      <c r="K879" s="340" t="str">
        <f>IF(ISBLANK(INDEX('Policy Characteristics'!E:E,MATCH($C879,'Policy Characteristics'!$C:$C,0))),"",INDEX('Policy Characteristics'!E:E,MATCH($C879,'Policy Characteristics'!$C:$C,0)))</f>
        <v>indst efficiency standards</v>
      </c>
      <c r="L879" s="362">
        <f>IF(ISBLANK(INDEX('Policy Characteristics'!F:F,MATCH($C879,'Policy Characteristics'!$C:$C,0))),"",INDEX('Policy Characteristics'!F:F,MATCH($C879,'Policy Characteristics'!$C:$C,0)))</f>
        <v>0</v>
      </c>
      <c r="M879" s="362">
        <f>IF(ISBLANK(INDEX('Policy Characteristics'!G:G,MATCH($C879,'Policy Characteristics'!$C:$C,0))),"",INDEX('Policy Characteristics'!G:G,MATCH($C879,'Policy Characteristics'!$C:$C,0)))</f>
        <v>0.25</v>
      </c>
      <c r="N879" s="362">
        <f>IF(ISBLANK(INDEX('Policy Characteristics'!H:H,MATCH($C879,'Policy Characteristics'!$C:$C,0))),"",INDEX('Policy Characteristics'!H:H,MATCH($C879,'Policy Characteristics'!$C:$C,0)))</f>
        <v>0.01</v>
      </c>
      <c r="O879" s="340" t="str">
        <f>IF(ISBLANK(INDEX('Policy Characteristics'!I:I,MATCH($C879,'Policy Characteristics'!$C:$C,0))),"",INDEX('Policy Characteristics'!I:I,MATCH($C879,'Policy Characteristics'!$C:$C,0)))</f>
        <v>% reduction in energy use</v>
      </c>
      <c r="P879" s="340"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40" t="str">
        <f>IF(ISBLANK(INDEX('Policy Characteristics'!K:K,MATCH($C879,'Policy Characteristics'!$C:$C,0))),"",INDEX('Policy Characteristics'!K:K,MATCH($C879,'Policy Characteristics'!$C:$C,0)))</f>
        <v>industry-ag-main.html#eff-stds</v>
      </c>
      <c r="R879" s="340" t="str">
        <f>IF(ISBLANK(INDEX('Policy Characteristics'!L:L,MATCH($C879,'Policy Characteristics'!$C:$C,0))),"",INDEX('Policy Characteristics'!L:L,MATCH($C879,'Policy Characteristics'!$C:$C,0)))</f>
        <v>industry-energy-efficiency-standards.html</v>
      </c>
    </row>
    <row r="880" spans="1:18" s="5" customFormat="1" x14ac:dyDescent="0.25">
      <c r="A880" s="340" t="str">
        <f>IF(ISBLANK(INDEX('Policy Characteristics'!A:A,MATCH($C880,'Policy Characteristics'!$C:$C,0))),"",INDEX('Policy Characteristics'!A:A,MATCH($C880,'Policy Characteristics'!$C:$C,0)))</f>
        <v>Industry</v>
      </c>
      <c r="B880" s="340" t="str">
        <f>IF(ISBLANK(INDEX('Policy Characteristics'!B:B,MATCH($C880,'Policy Characteristics'!$C:$C,0))),"",INDEX('Policy Characteristics'!B:B,MATCH($C880,'Policy Characteristics'!$C:$C,0)))</f>
        <v>Industry Energy Efficiency Standards</v>
      </c>
      <c r="C880" s="344" t="str">
        <f t="shared" si="40"/>
        <v>Percentage Improvement in Eqpt Efficiency Standards above BAU</v>
      </c>
      <c r="D880" s="9" t="s">
        <v>3208</v>
      </c>
      <c r="E880" s="53" t="s">
        <v>2798</v>
      </c>
      <c r="F880" s="188" t="s">
        <v>3170</v>
      </c>
      <c r="G880" s="53" t="s">
        <v>2801</v>
      </c>
      <c r="H880" s="54">
        <v>1154</v>
      </c>
      <c r="I880" s="53" t="s">
        <v>46</v>
      </c>
      <c r="J880" s="342" t="str">
        <f>IF(ISBLANK(INDEX('Policy Characteristics'!D:D,MATCH($C880,'Policy Characteristics'!$C:$C,0))),"",INDEX('Policy Characteristics'!D:D,MATCH($C880,'Policy Characteristics'!$C:$C,0)))</f>
        <v>Industry Energy Efficiency Standards</v>
      </c>
      <c r="K880" s="340" t="str">
        <f>IF(ISBLANK(INDEX('Policy Characteristics'!E:E,MATCH($C880,'Policy Characteristics'!$C:$C,0))),"",INDEX('Policy Characteristics'!E:E,MATCH($C880,'Policy Characteristics'!$C:$C,0)))</f>
        <v>indst efficiency standards</v>
      </c>
      <c r="L880" s="362">
        <f>IF(ISBLANK(INDEX('Policy Characteristics'!F:F,MATCH($C880,'Policy Characteristics'!$C:$C,0))),"",INDEX('Policy Characteristics'!F:F,MATCH($C880,'Policy Characteristics'!$C:$C,0)))</f>
        <v>0</v>
      </c>
      <c r="M880" s="362">
        <f>IF(ISBLANK(INDEX('Policy Characteristics'!G:G,MATCH($C880,'Policy Characteristics'!$C:$C,0))),"",INDEX('Policy Characteristics'!G:G,MATCH($C880,'Policy Characteristics'!$C:$C,0)))</f>
        <v>0.25</v>
      </c>
      <c r="N880" s="362">
        <f>IF(ISBLANK(INDEX('Policy Characteristics'!H:H,MATCH($C880,'Policy Characteristics'!$C:$C,0))),"",INDEX('Policy Characteristics'!H:H,MATCH($C880,'Policy Characteristics'!$C:$C,0)))</f>
        <v>0.01</v>
      </c>
      <c r="O880" s="340" t="str">
        <f>IF(ISBLANK(INDEX('Policy Characteristics'!I:I,MATCH($C880,'Policy Characteristics'!$C:$C,0))),"",INDEX('Policy Characteristics'!I:I,MATCH($C880,'Policy Characteristics'!$C:$C,0)))</f>
        <v>% reduction in energy use</v>
      </c>
      <c r="P880" s="340"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40" t="str">
        <f>IF(ISBLANK(INDEX('Policy Characteristics'!K:K,MATCH($C880,'Policy Characteristics'!$C:$C,0))),"",INDEX('Policy Characteristics'!K:K,MATCH($C880,'Policy Characteristics'!$C:$C,0)))</f>
        <v>industry-ag-main.html#eff-stds</v>
      </c>
      <c r="R880" s="340" t="str">
        <f>IF(ISBLANK(INDEX('Policy Characteristics'!L:L,MATCH($C880,'Policy Characteristics'!$C:$C,0))),"",INDEX('Policy Characteristics'!L:L,MATCH($C880,'Policy Characteristics'!$C:$C,0)))</f>
        <v>industry-energy-efficiency-standards.html</v>
      </c>
    </row>
    <row r="881" spans="1:18" s="5" customFormat="1" ht="30" x14ac:dyDescent="0.25">
      <c r="A881" s="340" t="str">
        <f>IF(ISBLANK(INDEX('Policy Characteristics'!A:A,MATCH($C881,'Policy Characteristics'!$C:$C,0))),"",INDEX('Policy Characteristics'!A:A,MATCH($C881,'Policy Characteristics'!$C:$C,0)))</f>
        <v>Industry</v>
      </c>
      <c r="B881" s="340" t="str">
        <f>IF(ISBLANK(INDEX('Policy Characteristics'!B:B,MATCH($C881,'Policy Characteristics'!$C:$C,0))),"",INDEX('Policy Characteristics'!B:B,MATCH($C881,'Policy Characteristics'!$C:$C,0)))</f>
        <v>Industry Energy Efficiency Standards</v>
      </c>
      <c r="C881" s="344" t="str">
        <f t="shared" si="40"/>
        <v>Percentage Improvement in Eqpt Efficiency Standards above BAU</v>
      </c>
      <c r="D881" s="9" t="s">
        <v>3208</v>
      </c>
      <c r="E881" s="53" t="s">
        <v>2799</v>
      </c>
      <c r="F881" s="188" t="s">
        <v>3170</v>
      </c>
      <c r="G881" s="53" t="s">
        <v>2803</v>
      </c>
      <c r="H881" s="54">
        <v>1155</v>
      </c>
      <c r="I881" s="53" t="s">
        <v>45</v>
      </c>
      <c r="J881" s="342" t="str">
        <f>IF(ISBLANK(INDEX('Policy Characteristics'!D:D,MATCH($C881,'Policy Characteristics'!$C:$C,0))),"",INDEX('Policy Characteristics'!D:D,MATCH($C881,'Policy Characteristics'!$C:$C,0)))</f>
        <v>Industry Energy Efficiency Standards</v>
      </c>
      <c r="K881" s="340" t="str">
        <f>IF(ISBLANK(INDEX('Policy Characteristics'!E:E,MATCH($C881,'Policy Characteristics'!$C:$C,0))),"",INDEX('Policy Characteristics'!E:E,MATCH($C881,'Policy Characteristics'!$C:$C,0)))</f>
        <v>indst efficiency standards</v>
      </c>
      <c r="L881" s="362">
        <f>IF(ISBLANK(INDEX('Policy Characteristics'!F:F,MATCH($C881,'Policy Characteristics'!$C:$C,0))),"",INDEX('Policy Characteristics'!F:F,MATCH($C881,'Policy Characteristics'!$C:$C,0)))</f>
        <v>0</v>
      </c>
      <c r="M881" s="362">
        <f>IF(ISBLANK(INDEX('Policy Characteristics'!G:G,MATCH($C881,'Policy Characteristics'!$C:$C,0))),"",INDEX('Policy Characteristics'!G:G,MATCH($C881,'Policy Characteristics'!$C:$C,0)))</f>
        <v>0.25</v>
      </c>
      <c r="N881" s="362">
        <f>IF(ISBLANK(INDEX('Policy Characteristics'!H:H,MATCH($C881,'Policy Characteristics'!$C:$C,0))),"",INDEX('Policy Characteristics'!H:H,MATCH($C881,'Policy Characteristics'!$C:$C,0)))</f>
        <v>0.01</v>
      </c>
      <c r="O881" s="340" t="str">
        <f>IF(ISBLANK(INDEX('Policy Characteristics'!I:I,MATCH($C881,'Policy Characteristics'!$C:$C,0))),"",INDEX('Policy Characteristics'!I:I,MATCH($C881,'Policy Characteristics'!$C:$C,0)))</f>
        <v>% reduction in energy use</v>
      </c>
      <c r="P881" s="340"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40" t="str">
        <f>IF(ISBLANK(INDEX('Policy Characteristics'!K:K,MATCH($C881,'Policy Characteristics'!$C:$C,0))),"",INDEX('Policy Characteristics'!K:K,MATCH($C881,'Policy Characteristics'!$C:$C,0)))</f>
        <v>industry-ag-main.html#eff-stds</v>
      </c>
      <c r="R881" s="340" t="str">
        <f>IF(ISBLANK(INDEX('Policy Characteristics'!L:L,MATCH($C881,'Policy Characteristics'!$C:$C,0))),"",INDEX('Policy Characteristics'!L:L,MATCH($C881,'Policy Characteristics'!$C:$C,0)))</f>
        <v>industry-energy-efficiency-standards.html</v>
      </c>
    </row>
    <row r="882" spans="1:18" s="5" customFormat="1" ht="30" x14ac:dyDescent="0.25">
      <c r="A882" s="340" t="str">
        <f>IF(ISBLANK(INDEX('Policy Characteristics'!A:A,MATCH($C882,'Policy Characteristics'!$C:$C,0))),"",INDEX('Policy Characteristics'!A:A,MATCH($C882,'Policy Characteristics'!$C:$C,0)))</f>
        <v>Industry</v>
      </c>
      <c r="B882" s="340" t="str">
        <f>IF(ISBLANK(INDEX('Policy Characteristics'!B:B,MATCH($C882,'Policy Characteristics'!$C:$C,0))),"",INDEX('Policy Characteristics'!B:B,MATCH($C882,'Policy Characteristics'!$C:$C,0)))</f>
        <v>Industry Energy Efficiency Standards</v>
      </c>
      <c r="C882" s="344" t="str">
        <f t="shared" si="40"/>
        <v>Percentage Improvement in Eqpt Efficiency Standards above BAU</v>
      </c>
      <c r="D882" s="9" t="s">
        <v>3208</v>
      </c>
      <c r="E882" s="53" t="s">
        <v>2800</v>
      </c>
      <c r="F882" s="188" t="s">
        <v>3170</v>
      </c>
      <c r="G882" s="53" t="s">
        <v>2804</v>
      </c>
      <c r="H882" s="54">
        <v>1156</v>
      </c>
      <c r="I882" s="53" t="s">
        <v>45</v>
      </c>
      <c r="J882" s="342" t="str">
        <f>IF(ISBLANK(INDEX('Policy Characteristics'!D:D,MATCH($C882,'Policy Characteristics'!$C:$C,0))),"",INDEX('Policy Characteristics'!D:D,MATCH($C882,'Policy Characteristics'!$C:$C,0)))</f>
        <v>Industry Energy Efficiency Standards</v>
      </c>
      <c r="K882" s="340" t="str">
        <f>IF(ISBLANK(INDEX('Policy Characteristics'!E:E,MATCH($C882,'Policy Characteristics'!$C:$C,0))),"",INDEX('Policy Characteristics'!E:E,MATCH($C882,'Policy Characteristics'!$C:$C,0)))</f>
        <v>indst efficiency standards</v>
      </c>
      <c r="L882" s="362">
        <f>IF(ISBLANK(INDEX('Policy Characteristics'!F:F,MATCH($C882,'Policy Characteristics'!$C:$C,0))),"",INDEX('Policy Characteristics'!F:F,MATCH($C882,'Policy Characteristics'!$C:$C,0)))</f>
        <v>0</v>
      </c>
      <c r="M882" s="362">
        <f>IF(ISBLANK(INDEX('Policy Characteristics'!G:G,MATCH($C882,'Policy Characteristics'!$C:$C,0))),"",INDEX('Policy Characteristics'!G:G,MATCH($C882,'Policy Characteristics'!$C:$C,0)))</f>
        <v>0.25</v>
      </c>
      <c r="N882" s="362">
        <f>IF(ISBLANK(INDEX('Policy Characteristics'!H:H,MATCH($C882,'Policy Characteristics'!$C:$C,0))),"",INDEX('Policy Characteristics'!H:H,MATCH($C882,'Policy Characteristics'!$C:$C,0)))</f>
        <v>0.01</v>
      </c>
      <c r="O882" s="340" t="str">
        <f>IF(ISBLANK(INDEX('Policy Characteristics'!I:I,MATCH($C882,'Policy Characteristics'!$C:$C,0))),"",INDEX('Policy Characteristics'!I:I,MATCH($C882,'Policy Characteristics'!$C:$C,0)))</f>
        <v>% reduction in energy use</v>
      </c>
      <c r="P882" s="340"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40" t="str">
        <f>IF(ISBLANK(INDEX('Policy Characteristics'!K:K,MATCH($C882,'Policy Characteristics'!$C:$C,0))),"",INDEX('Policy Characteristics'!K:K,MATCH($C882,'Policy Characteristics'!$C:$C,0)))</f>
        <v>industry-ag-main.html#eff-stds</v>
      </c>
      <c r="R882" s="340" t="str">
        <f>IF(ISBLANK(INDEX('Policy Characteristics'!L:L,MATCH($C882,'Policy Characteristics'!$C:$C,0))),"",INDEX('Policy Characteristics'!L:L,MATCH($C882,'Policy Characteristics'!$C:$C,0)))</f>
        <v>industry-energy-efficiency-standards.html</v>
      </c>
    </row>
    <row r="883" spans="1:18" s="5" customFormat="1" x14ac:dyDescent="0.25">
      <c r="A883" s="340" t="str">
        <f>IF(ISBLANK(INDEX('Policy Characteristics'!A:A,MATCH($C883,'Policy Characteristics'!$C:$C,0))),"",INDEX('Policy Characteristics'!A:A,MATCH($C883,'Policy Characteristics'!$C:$C,0)))</f>
        <v>Industry</v>
      </c>
      <c r="B883" s="340" t="str">
        <f>IF(ISBLANK(INDEX('Policy Characteristics'!B:B,MATCH($C883,'Policy Characteristics'!$C:$C,0))),"",INDEX('Policy Characteristics'!B:B,MATCH($C883,'Policy Characteristics'!$C:$C,0)))</f>
        <v>Industry Energy Efficiency Standards</v>
      </c>
      <c r="C883" s="344" t="str">
        <f t="shared" si="40"/>
        <v>Percentage Improvement in Eqpt Efficiency Standards above BAU</v>
      </c>
      <c r="D883" s="9" t="s">
        <v>3208</v>
      </c>
      <c r="E883" s="53" t="s">
        <v>2797</v>
      </c>
      <c r="F883" s="188" t="s">
        <v>3170</v>
      </c>
      <c r="G883" s="53" t="s">
        <v>2802</v>
      </c>
      <c r="H883" s="54">
        <v>1157</v>
      </c>
      <c r="I883" s="53" t="s">
        <v>46</v>
      </c>
      <c r="J883" s="342" t="str">
        <f>IF(ISBLANK(INDEX('Policy Characteristics'!D:D,MATCH($C883,'Policy Characteristics'!$C:$C,0))),"",INDEX('Policy Characteristics'!D:D,MATCH($C883,'Policy Characteristics'!$C:$C,0)))</f>
        <v>Industry Energy Efficiency Standards</v>
      </c>
      <c r="K883" s="340" t="str">
        <f>IF(ISBLANK(INDEX('Policy Characteristics'!E:E,MATCH($C883,'Policy Characteristics'!$C:$C,0))),"",INDEX('Policy Characteristics'!E:E,MATCH($C883,'Policy Characteristics'!$C:$C,0)))</f>
        <v>indst efficiency standards</v>
      </c>
      <c r="L883" s="362">
        <f>IF(ISBLANK(INDEX('Policy Characteristics'!F:F,MATCH($C883,'Policy Characteristics'!$C:$C,0))),"",INDEX('Policy Characteristics'!F:F,MATCH($C883,'Policy Characteristics'!$C:$C,0)))</f>
        <v>0</v>
      </c>
      <c r="M883" s="362">
        <f>IF(ISBLANK(INDEX('Policy Characteristics'!G:G,MATCH($C883,'Policy Characteristics'!$C:$C,0))),"",INDEX('Policy Characteristics'!G:G,MATCH($C883,'Policy Characteristics'!$C:$C,0)))</f>
        <v>0.25</v>
      </c>
      <c r="N883" s="362">
        <f>IF(ISBLANK(INDEX('Policy Characteristics'!H:H,MATCH($C883,'Policy Characteristics'!$C:$C,0))),"",INDEX('Policy Characteristics'!H:H,MATCH($C883,'Policy Characteristics'!$C:$C,0)))</f>
        <v>0.01</v>
      </c>
      <c r="O883" s="340" t="str">
        <f>IF(ISBLANK(INDEX('Policy Characteristics'!I:I,MATCH($C883,'Policy Characteristics'!$C:$C,0))),"",INDEX('Policy Characteristics'!I:I,MATCH($C883,'Policy Characteristics'!$C:$C,0)))</f>
        <v>% reduction in energy use</v>
      </c>
      <c r="P883" s="340"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40" t="str">
        <f>IF(ISBLANK(INDEX('Policy Characteristics'!K:K,MATCH($C883,'Policy Characteristics'!$C:$C,0))),"",INDEX('Policy Characteristics'!K:K,MATCH($C883,'Policy Characteristics'!$C:$C,0)))</f>
        <v>industry-ag-main.html#eff-stds</v>
      </c>
      <c r="R883" s="340" t="str">
        <f>IF(ISBLANK(INDEX('Policy Characteristics'!L:L,MATCH($C883,'Policy Characteristics'!$C:$C,0))),"",INDEX('Policy Characteristics'!L:L,MATCH($C883,'Policy Characteristics'!$C:$C,0)))</f>
        <v>industry-energy-efficiency-standards.html</v>
      </c>
    </row>
    <row r="884" spans="1:18" s="5" customFormat="1" x14ac:dyDescent="0.25">
      <c r="A884" s="340" t="str">
        <f>IF(ISBLANK(INDEX('Policy Characteristics'!A:A,MATCH($C884,'Policy Characteristics'!$C:$C,0))),"",INDEX('Policy Characteristics'!A:A,MATCH($C884,'Policy Characteristics'!$C:$C,0)))</f>
        <v>Industry</v>
      </c>
      <c r="B884" s="340" t="str">
        <f>IF(ISBLANK(INDEX('Policy Characteristics'!B:B,MATCH($C884,'Policy Characteristics'!$C:$C,0))),"",INDEX('Policy Characteristics'!B:B,MATCH($C884,'Policy Characteristics'!$C:$C,0)))</f>
        <v>Industry Energy Efficiency Standards</v>
      </c>
      <c r="C884" s="344" t="str">
        <f t="shared" si="40"/>
        <v>Percentage Improvement in Eqpt Efficiency Standards above BAU</v>
      </c>
      <c r="D884" s="9" t="s">
        <v>3209</v>
      </c>
      <c r="E884" s="53" t="s">
        <v>2444</v>
      </c>
      <c r="F884" s="188" t="s">
        <v>3171</v>
      </c>
      <c r="G884" s="53" t="s">
        <v>2450</v>
      </c>
      <c r="H884" s="54">
        <v>1158</v>
      </c>
      <c r="I884" s="53" t="s">
        <v>45</v>
      </c>
      <c r="J884" s="342" t="str">
        <f>IF(ISBLANK(INDEX('Policy Characteristics'!D:D,MATCH($C884,'Policy Characteristics'!$C:$C,0))),"",INDEX('Policy Characteristics'!D:D,MATCH($C884,'Policy Characteristics'!$C:$C,0)))</f>
        <v>Industry Energy Efficiency Standards</v>
      </c>
      <c r="K884" s="340" t="str">
        <f>IF(ISBLANK(INDEX('Policy Characteristics'!E:E,MATCH($C884,'Policy Characteristics'!$C:$C,0))),"",INDEX('Policy Characteristics'!E:E,MATCH($C884,'Policy Characteristics'!$C:$C,0)))</f>
        <v>indst efficiency standards</v>
      </c>
      <c r="L884" s="362">
        <f>IF(ISBLANK(INDEX('Policy Characteristics'!F:F,MATCH($C884,'Policy Characteristics'!$C:$C,0))),"",INDEX('Policy Characteristics'!F:F,MATCH($C884,'Policy Characteristics'!$C:$C,0)))</f>
        <v>0</v>
      </c>
      <c r="M884" s="362">
        <f>IF(ISBLANK(INDEX('Policy Characteristics'!G:G,MATCH($C884,'Policy Characteristics'!$C:$C,0))),"",INDEX('Policy Characteristics'!G:G,MATCH($C884,'Policy Characteristics'!$C:$C,0)))</f>
        <v>0.25</v>
      </c>
      <c r="N884" s="362">
        <f>IF(ISBLANK(INDEX('Policy Characteristics'!H:H,MATCH($C884,'Policy Characteristics'!$C:$C,0))),"",INDEX('Policy Characteristics'!H:H,MATCH($C884,'Policy Characteristics'!$C:$C,0)))</f>
        <v>0.01</v>
      </c>
      <c r="O884" s="340" t="str">
        <f>IF(ISBLANK(INDEX('Policy Characteristics'!I:I,MATCH($C884,'Policy Characteristics'!$C:$C,0))),"",INDEX('Policy Characteristics'!I:I,MATCH($C884,'Policy Characteristics'!$C:$C,0)))</f>
        <v>% reduction in energy use</v>
      </c>
      <c r="P884" s="340"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40" t="str">
        <f>IF(ISBLANK(INDEX('Policy Characteristics'!K:K,MATCH($C884,'Policy Characteristics'!$C:$C,0))),"",INDEX('Policy Characteristics'!K:K,MATCH($C884,'Policy Characteristics'!$C:$C,0)))</f>
        <v>industry-ag-main.html#eff-stds</v>
      </c>
      <c r="R884" s="340" t="str">
        <f>IF(ISBLANK(INDEX('Policy Characteristics'!L:L,MATCH($C884,'Policy Characteristics'!$C:$C,0))),"",INDEX('Policy Characteristics'!L:L,MATCH($C884,'Policy Characteristics'!$C:$C,0)))</f>
        <v>industry-energy-efficiency-standards.html</v>
      </c>
    </row>
    <row r="885" spans="1:18" s="5" customFormat="1" x14ac:dyDescent="0.25">
      <c r="A885" s="340" t="str">
        <f>IF(ISBLANK(INDEX('Policy Characteristics'!A:A,MATCH($C885,'Policy Characteristics'!$C:$C,0))),"",INDEX('Policy Characteristics'!A:A,MATCH($C885,'Policy Characteristics'!$C:$C,0)))</f>
        <v>Industry</v>
      </c>
      <c r="B885" s="340" t="str">
        <f>IF(ISBLANK(INDEX('Policy Characteristics'!B:B,MATCH($C885,'Policy Characteristics'!$C:$C,0))),"",INDEX('Policy Characteristics'!B:B,MATCH($C885,'Policy Characteristics'!$C:$C,0)))</f>
        <v>Industry Energy Efficiency Standards</v>
      </c>
      <c r="C885" s="344" t="str">
        <f t="shared" si="40"/>
        <v>Percentage Improvement in Eqpt Efficiency Standards above BAU</v>
      </c>
      <c r="D885" s="9" t="s">
        <v>3209</v>
      </c>
      <c r="E885" s="53" t="s">
        <v>2445</v>
      </c>
      <c r="F885" s="188" t="s">
        <v>3171</v>
      </c>
      <c r="G885" s="53" t="s">
        <v>2453</v>
      </c>
      <c r="H885" s="54">
        <v>1159</v>
      </c>
      <c r="I885" s="53" t="s">
        <v>45</v>
      </c>
      <c r="J885" s="342" t="str">
        <f>IF(ISBLANK(INDEX('Policy Characteristics'!D:D,MATCH($C885,'Policy Characteristics'!$C:$C,0))),"",INDEX('Policy Characteristics'!D:D,MATCH($C885,'Policy Characteristics'!$C:$C,0)))</f>
        <v>Industry Energy Efficiency Standards</v>
      </c>
      <c r="K885" s="340" t="str">
        <f>IF(ISBLANK(INDEX('Policy Characteristics'!E:E,MATCH($C885,'Policy Characteristics'!$C:$C,0))),"",INDEX('Policy Characteristics'!E:E,MATCH($C885,'Policy Characteristics'!$C:$C,0)))</f>
        <v>indst efficiency standards</v>
      </c>
      <c r="L885" s="362">
        <f>IF(ISBLANK(INDEX('Policy Characteristics'!F:F,MATCH($C885,'Policy Characteristics'!$C:$C,0))),"",INDEX('Policy Characteristics'!F:F,MATCH($C885,'Policy Characteristics'!$C:$C,0)))</f>
        <v>0</v>
      </c>
      <c r="M885" s="362">
        <f>IF(ISBLANK(INDEX('Policy Characteristics'!G:G,MATCH($C885,'Policy Characteristics'!$C:$C,0))),"",INDEX('Policy Characteristics'!G:G,MATCH($C885,'Policy Characteristics'!$C:$C,0)))</f>
        <v>0.25</v>
      </c>
      <c r="N885" s="362">
        <f>IF(ISBLANK(INDEX('Policy Characteristics'!H:H,MATCH($C885,'Policy Characteristics'!$C:$C,0))),"",INDEX('Policy Characteristics'!H:H,MATCH($C885,'Policy Characteristics'!$C:$C,0)))</f>
        <v>0.01</v>
      </c>
      <c r="O885" s="340" t="str">
        <f>IF(ISBLANK(INDEX('Policy Characteristics'!I:I,MATCH($C885,'Policy Characteristics'!$C:$C,0))),"",INDEX('Policy Characteristics'!I:I,MATCH($C885,'Policy Characteristics'!$C:$C,0)))</f>
        <v>% reduction in energy use</v>
      </c>
      <c r="P885" s="340"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40" t="str">
        <f>IF(ISBLANK(INDEX('Policy Characteristics'!K:K,MATCH($C885,'Policy Characteristics'!$C:$C,0))),"",INDEX('Policy Characteristics'!K:K,MATCH($C885,'Policy Characteristics'!$C:$C,0)))</f>
        <v>industry-ag-main.html#eff-stds</v>
      </c>
      <c r="R885" s="340" t="str">
        <f>IF(ISBLANK(INDEX('Policy Characteristics'!L:L,MATCH($C885,'Policy Characteristics'!$C:$C,0))),"",INDEX('Policy Characteristics'!L:L,MATCH($C885,'Policy Characteristics'!$C:$C,0)))</f>
        <v>industry-energy-efficiency-standards.html</v>
      </c>
    </row>
    <row r="886" spans="1:18" s="5" customFormat="1" x14ac:dyDescent="0.25">
      <c r="A886" s="340" t="str">
        <f>IF(ISBLANK(INDEX('Policy Characteristics'!A:A,MATCH($C886,'Policy Characteristics'!$C:$C,0))),"",INDEX('Policy Characteristics'!A:A,MATCH($C886,'Policy Characteristics'!$C:$C,0)))</f>
        <v>Industry</v>
      </c>
      <c r="B886" s="340" t="str">
        <f>IF(ISBLANK(INDEX('Policy Characteristics'!B:B,MATCH($C886,'Policy Characteristics'!$C:$C,0))),"",INDEX('Policy Characteristics'!B:B,MATCH($C886,'Policy Characteristics'!$C:$C,0)))</f>
        <v>Industry Energy Efficiency Standards</v>
      </c>
      <c r="C886" s="344" t="str">
        <f t="shared" si="40"/>
        <v>Percentage Improvement in Eqpt Efficiency Standards above BAU</v>
      </c>
      <c r="D886" s="9" t="s">
        <v>3209</v>
      </c>
      <c r="E886" s="53" t="s">
        <v>2446</v>
      </c>
      <c r="F886" s="188" t="s">
        <v>3171</v>
      </c>
      <c r="G886" s="53" t="s">
        <v>2454</v>
      </c>
      <c r="H886" s="54">
        <v>1160</v>
      </c>
      <c r="I886" s="53" t="s">
        <v>45</v>
      </c>
      <c r="J886" s="342" t="str">
        <f>IF(ISBLANK(INDEX('Policy Characteristics'!D:D,MATCH($C886,'Policy Characteristics'!$C:$C,0))),"",INDEX('Policy Characteristics'!D:D,MATCH($C886,'Policy Characteristics'!$C:$C,0)))</f>
        <v>Industry Energy Efficiency Standards</v>
      </c>
      <c r="K886" s="340" t="str">
        <f>IF(ISBLANK(INDEX('Policy Characteristics'!E:E,MATCH($C886,'Policy Characteristics'!$C:$C,0))),"",INDEX('Policy Characteristics'!E:E,MATCH($C886,'Policy Characteristics'!$C:$C,0)))</f>
        <v>indst efficiency standards</v>
      </c>
      <c r="L886" s="362">
        <f>IF(ISBLANK(INDEX('Policy Characteristics'!F:F,MATCH($C886,'Policy Characteristics'!$C:$C,0))),"",INDEX('Policy Characteristics'!F:F,MATCH($C886,'Policy Characteristics'!$C:$C,0)))</f>
        <v>0</v>
      </c>
      <c r="M886" s="362">
        <f>IF(ISBLANK(INDEX('Policy Characteristics'!G:G,MATCH($C886,'Policy Characteristics'!$C:$C,0))),"",INDEX('Policy Characteristics'!G:G,MATCH($C886,'Policy Characteristics'!$C:$C,0)))</f>
        <v>0.25</v>
      </c>
      <c r="N886" s="362">
        <f>IF(ISBLANK(INDEX('Policy Characteristics'!H:H,MATCH($C886,'Policy Characteristics'!$C:$C,0))),"",INDEX('Policy Characteristics'!H:H,MATCH($C886,'Policy Characteristics'!$C:$C,0)))</f>
        <v>0.01</v>
      </c>
      <c r="O886" s="340" t="str">
        <f>IF(ISBLANK(INDEX('Policy Characteristics'!I:I,MATCH($C886,'Policy Characteristics'!$C:$C,0))),"",INDEX('Policy Characteristics'!I:I,MATCH($C886,'Policy Characteristics'!$C:$C,0)))</f>
        <v>% reduction in energy use</v>
      </c>
      <c r="P886" s="340"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40" t="str">
        <f>IF(ISBLANK(INDEX('Policy Characteristics'!K:K,MATCH($C886,'Policy Characteristics'!$C:$C,0))),"",INDEX('Policy Characteristics'!K:K,MATCH($C886,'Policy Characteristics'!$C:$C,0)))</f>
        <v>industry-ag-main.html#eff-stds</v>
      </c>
      <c r="R886" s="340" t="str">
        <f>IF(ISBLANK(INDEX('Policy Characteristics'!L:L,MATCH($C886,'Policy Characteristics'!$C:$C,0))),"",INDEX('Policy Characteristics'!L:L,MATCH($C886,'Policy Characteristics'!$C:$C,0)))</f>
        <v>industry-energy-efficiency-standards.html</v>
      </c>
    </row>
    <row r="887" spans="1:18" s="5" customFormat="1" x14ac:dyDescent="0.25">
      <c r="A887" s="340" t="str">
        <f>IF(ISBLANK(INDEX('Policy Characteristics'!A:A,MATCH($C887,'Policy Characteristics'!$C:$C,0))),"",INDEX('Policy Characteristics'!A:A,MATCH($C887,'Policy Characteristics'!$C:$C,0)))</f>
        <v>Industry</v>
      </c>
      <c r="B887" s="340" t="str">
        <f>IF(ISBLANK(INDEX('Policy Characteristics'!B:B,MATCH($C887,'Policy Characteristics'!$C:$C,0))),"",INDEX('Policy Characteristics'!B:B,MATCH($C887,'Policy Characteristics'!$C:$C,0)))</f>
        <v>Industry Energy Efficiency Standards</v>
      </c>
      <c r="C887" s="344" t="str">
        <f t="shared" si="40"/>
        <v>Percentage Improvement in Eqpt Efficiency Standards above BAU</v>
      </c>
      <c r="D887" s="9" t="s">
        <v>3209</v>
      </c>
      <c r="E887" s="53" t="s">
        <v>2447</v>
      </c>
      <c r="F887" s="188" t="s">
        <v>3171</v>
      </c>
      <c r="G887" s="53" t="s">
        <v>2451</v>
      </c>
      <c r="H887" s="54">
        <v>1161</v>
      </c>
      <c r="I887" s="53" t="s">
        <v>46</v>
      </c>
      <c r="J887" s="342" t="str">
        <f>IF(ISBLANK(INDEX('Policy Characteristics'!D:D,MATCH($C887,'Policy Characteristics'!$C:$C,0))),"",INDEX('Policy Characteristics'!D:D,MATCH($C887,'Policy Characteristics'!$C:$C,0)))</f>
        <v>Industry Energy Efficiency Standards</v>
      </c>
      <c r="K887" s="340" t="str">
        <f>IF(ISBLANK(INDEX('Policy Characteristics'!E:E,MATCH($C887,'Policy Characteristics'!$C:$C,0))),"",INDEX('Policy Characteristics'!E:E,MATCH($C887,'Policy Characteristics'!$C:$C,0)))</f>
        <v>indst efficiency standards</v>
      </c>
      <c r="L887" s="362">
        <f>IF(ISBLANK(INDEX('Policy Characteristics'!F:F,MATCH($C887,'Policy Characteristics'!$C:$C,0))),"",INDEX('Policy Characteristics'!F:F,MATCH($C887,'Policy Characteristics'!$C:$C,0)))</f>
        <v>0</v>
      </c>
      <c r="M887" s="362">
        <f>IF(ISBLANK(INDEX('Policy Characteristics'!G:G,MATCH($C887,'Policy Characteristics'!$C:$C,0))),"",INDEX('Policy Characteristics'!G:G,MATCH($C887,'Policy Characteristics'!$C:$C,0)))</f>
        <v>0.25</v>
      </c>
      <c r="N887" s="362">
        <f>IF(ISBLANK(INDEX('Policy Characteristics'!H:H,MATCH($C887,'Policy Characteristics'!$C:$C,0))),"",INDEX('Policy Characteristics'!H:H,MATCH($C887,'Policy Characteristics'!$C:$C,0)))</f>
        <v>0.01</v>
      </c>
      <c r="O887" s="340" t="str">
        <f>IF(ISBLANK(INDEX('Policy Characteristics'!I:I,MATCH($C887,'Policy Characteristics'!$C:$C,0))),"",INDEX('Policy Characteristics'!I:I,MATCH($C887,'Policy Characteristics'!$C:$C,0)))</f>
        <v>% reduction in energy use</v>
      </c>
      <c r="P887" s="340"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40" t="str">
        <f>IF(ISBLANK(INDEX('Policy Characteristics'!K:K,MATCH($C887,'Policy Characteristics'!$C:$C,0))),"",INDEX('Policy Characteristics'!K:K,MATCH($C887,'Policy Characteristics'!$C:$C,0)))</f>
        <v>industry-ag-main.html#eff-stds</v>
      </c>
      <c r="R887" s="340" t="str">
        <f>IF(ISBLANK(INDEX('Policy Characteristics'!L:L,MATCH($C887,'Policy Characteristics'!$C:$C,0))),"",INDEX('Policy Characteristics'!L:L,MATCH($C887,'Policy Characteristics'!$C:$C,0)))</f>
        <v>industry-energy-efficiency-standards.html</v>
      </c>
    </row>
    <row r="888" spans="1:18" s="5" customFormat="1" x14ac:dyDescent="0.25">
      <c r="A888" s="340" t="str">
        <f>IF(ISBLANK(INDEX('Policy Characteristics'!A:A,MATCH($C888,'Policy Characteristics'!$C:$C,0))),"",INDEX('Policy Characteristics'!A:A,MATCH($C888,'Policy Characteristics'!$C:$C,0)))</f>
        <v>Industry</v>
      </c>
      <c r="B888" s="340" t="str">
        <f>IF(ISBLANK(INDEX('Policy Characteristics'!B:B,MATCH($C888,'Policy Characteristics'!$C:$C,0))),"",INDEX('Policy Characteristics'!B:B,MATCH($C888,'Policy Characteristics'!$C:$C,0)))</f>
        <v>Industry Energy Efficiency Standards</v>
      </c>
      <c r="C888" s="344" t="str">
        <f t="shared" si="40"/>
        <v>Percentage Improvement in Eqpt Efficiency Standards above BAU</v>
      </c>
      <c r="D888" s="9" t="s">
        <v>3209</v>
      </c>
      <c r="E888" s="53" t="s">
        <v>2448</v>
      </c>
      <c r="F888" s="188" t="s">
        <v>3171</v>
      </c>
      <c r="G888" s="53" t="s">
        <v>2452</v>
      </c>
      <c r="H888" s="54">
        <v>1162</v>
      </c>
      <c r="I888" s="53" t="s">
        <v>45</v>
      </c>
      <c r="J888" s="342" t="str">
        <f>IF(ISBLANK(INDEX('Policy Characteristics'!D:D,MATCH($C888,'Policy Characteristics'!$C:$C,0))),"",INDEX('Policy Characteristics'!D:D,MATCH($C888,'Policy Characteristics'!$C:$C,0)))</f>
        <v>Industry Energy Efficiency Standards</v>
      </c>
      <c r="K888" s="340" t="str">
        <f>IF(ISBLANK(INDEX('Policy Characteristics'!E:E,MATCH($C888,'Policy Characteristics'!$C:$C,0))),"",INDEX('Policy Characteristics'!E:E,MATCH($C888,'Policy Characteristics'!$C:$C,0)))</f>
        <v>indst efficiency standards</v>
      </c>
      <c r="L888" s="362">
        <f>IF(ISBLANK(INDEX('Policy Characteristics'!F:F,MATCH($C888,'Policy Characteristics'!$C:$C,0))),"",INDEX('Policy Characteristics'!F:F,MATCH($C888,'Policy Characteristics'!$C:$C,0)))</f>
        <v>0</v>
      </c>
      <c r="M888" s="362">
        <f>IF(ISBLANK(INDEX('Policy Characteristics'!G:G,MATCH($C888,'Policy Characteristics'!$C:$C,0))),"",INDEX('Policy Characteristics'!G:G,MATCH($C888,'Policy Characteristics'!$C:$C,0)))</f>
        <v>0.25</v>
      </c>
      <c r="N888" s="362">
        <f>IF(ISBLANK(INDEX('Policy Characteristics'!H:H,MATCH($C888,'Policy Characteristics'!$C:$C,0))),"",INDEX('Policy Characteristics'!H:H,MATCH($C888,'Policy Characteristics'!$C:$C,0)))</f>
        <v>0.01</v>
      </c>
      <c r="O888" s="340" t="str">
        <f>IF(ISBLANK(INDEX('Policy Characteristics'!I:I,MATCH($C888,'Policy Characteristics'!$C:$C,0))),"",INDEX('Policy Characteristics'!I:I,MATCH($C888,'Policy Characteristics'!$C:$C,0)))</f>
        <v>% reduction in energy use</v>
      </c>
      <c r="P888" s="340"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40" t="str">
        <f>IF(ISBLANK(INDEX('Policy Characteristics'!K:K,MATCH($C888,'Policy Characteristics'!$C:$C,0))),"",INDEX('Policy Characteristics'!K:K,MATCH($C888,'Policy Characteristics'!$C:$C,0)))</f>
        <v>industry-ag-main.html#eff-stds</v>
      </c>
      <c r="R888" s="340" t="str">
        <f>IF(ISBLANK(INDEX('Policy Characteristics'!L:L,MATCH($C888,'Policy Characteristics'!$C:$C,0))),"",INDEX('Policy Characteristics'!L:L,MATCH($C888,'Policy Characteristics'!$C:$C,0)))</f>
        <v>industry-energy-efficiency-standards.html</v>
      </c>
    </row>
    <row r="889" spans="1:18" s="5" customFormat="1" x14ac:dyDescent="0.25">
      <c r="A889" s="340" t="str">
        <f>IF(ISBLANK(INDEX('Policy Characteristics'!A:A,MATCH($C889,'Policy Characteristics'!$C:$C,0))),"",INDEX('Policy Characteristics'!A:A,MATCH($C889,'Policy Characteristics'!$C:$C,0)))</f>
        <v>Industry</v>
      </c>
      <c r="B889" s="340" t="str">
        <f>IF(ISBLANK(INDEX('Policy Characteristics'!B:B,MATCH($C889,'Policy Characteristics'!$C:$C,0))),"",INDEX('Policy Characteristics'!B:B,MATCH($C889,'Policy Characteristics'!$C:$C,0)))</f>
        <v>Industry Energy Efficiency Standards</v>
      </c>
      <c r="C889" s="344" t="str">
        <f t="shared" si="40"/>
        <v>Percentage Improvement in Eqpt Efficiency Standards above BAU</v>
      </c>
      <c r="D889" s="9" t="s">
        <v>3209</v>
      </c>
      <c r="E889" s="53" t="s">
        <v>2449</v>
      </c>
      <c r="F889" s="188" t="s">
        <v>3171</v>
      </c>
      <c r="G889" s="53" t="s">
        <v>2455</v>
      </c>
      <c r="H889" s="54">
        <v>1163</v>
      </c>
      <c r="I889" s="53" t="s">
        <v>46</v>
      </c>
      <c r="J889" s="342" t="str">
        <f>IF(ISBLANK(INDEX('Policy Characteristics'!D:D,MATCH($C889,'Policy Characteristics'!$C:$C,0))),"",INDEX('Policy Characteristics'!D:D,MATCH($C889,'Policy Characteristics'!$C:$C,0)))</f>
        <v>Industry Energy Efficiency Standards</v>
      </c>
      <c r="K889" s="340" t="str">
        <f>IF(ISBLANK(INDEX('Policy Characteristics'!E:E,MATCH($C889,'Policy Characteristics'!$C:$C,0))),"",INDEX('Policy Characteristics'!E:E,MATCH($C889,'Policy Characteristics'!$C:$C,0)))</f>
        <v>indst efficiency standards</v>
      </c>
      <c r="L889" s="362">
        <f>IF(ISBLANK(INDEX('Policy Characteristics'!F:F,MATCH($C889,'Policy Characteristics'!$C:$C,0))),"",INDEX('Policy Characteristics'!F:F,MATCH($C889,'Policy Characteristics'!$C:$C,0)))</f>
        <v>0</v>
      </c>
      <c r="M889" s="362">
        <f>IF(ISBLANK(INDEX('Policy Characteristics'!G:G,MATCH($C889,'Policy Characteristics'!$C:$C,0))),"",INDEX('Policy Characteristics'!G:G,MATCH($C889,'Policy Characteristics'!$C:$C,0)))</f>
        <v>0.25</v>
      </c>
      <c r="N889" s="362">
        <f>IF(ISBLANK(INDEX('Policy Characteristics'!H:H,MATCH($C889,'Policy Characteristics'!$C:$C,0))),"",INDEX('Policy Characteristics'!H:H,MATCH($C889,'Policy Characteristics'!$C:$C,0)))</f>
        <v>0.01</v>
      </c>
      <c r="O889" s="340" t="str">
        <f>IF(ISBLANK(INDEX('Policy Characteristics'!I:I,MATCH($C889,'Policy Characteristics'!$C:$C,0))),"",INDEX('Policy Characteristics'!I:I,MATCH($C889,'Policy Characteristics'!$C:$C,0)))</f>
        <v>% reduction in energy use</v>
      </c>
      <c r="P889" s="340"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40" t="str">
        <f>IF(ISBLANK(INDEX('Policy Characteristics'!K:K,MATCH($C889,'Policy Characteristics'!$C:$C,0))),"",INDEX('Policy Characteristics'!K:K,MATCH($C889,'Policy Characteristics'!$C:$C,0)))</f>
        <v>industry-ag-main.html#eff-stds</v>
      </c>
      <c r="R889" s="340" t="str">
        <f>IF(ISBLANK(INDEX('Policy Characteristics'!L:L,MATCH($C889,'Policy Characteristics'!$C:$C,0))),"",INDEX('Policy Characteristics'!L:L,MATCH($C889,'Policy Characteristics'!$C:$C,0)))</f>
        <v>industry-energy-efficiency-standards.html</v>
      </c>
    </row>
    <row r="890" spans="1:18" s="5" customFormat="1" x14ac:dyDescent="0.25">
      <c r="A890" s="340" t="str">
        <f>IF(ISBLANK(INDEX('Policy Characteristics'!A:A,MATCH($C890,'Policy Characteristics'!$C:$C,0))),"",INDEX('Policy Characteristics'!A:A,MATCH($C890,'Policy Characteristics'!$C:$C,0)))</f>
        <v>Industry</v>
      </c>
      <c r="B890" s="340" t="str">
        <f>IF(ISBLANK(INDEX('Policy Characteristics'!B:B,MATCH($C890,'Policy Characteristics'!$C:$C,0))),"",INDEX('Policy Characteristics'!B:B,MATCH($C890,'Policy Characteristics'!$C:$C,0)))</f>
        <v>Industry Energy Efficiency Standards</v>
      </c>
      <c r="C890" s="344" t="str">
        <f t="shared" si="40"/>
        <v>Percentage Improvement in Eqpt Efficiency Standards above BAU</v>
      </c>
      <c r="D890" s="9" t="s">
        <v>3209</v>
      </c>
      <c r="E890" s="53" t="s">
        <v>2798</v>
      </c>
      <c r="F890" s="188" t="s">
        <v>3171</v>
      </c>
      <c r="G890" s="53" t="s">
        <v>2801</v>
      </c>
      <c r="H890" s="54">
        <v>1164</v>
      </c>
      <c r="I890" s="53" t="s">
        <v>46</v>
      </c>
      <c r="J890" s="342" t="str">
        <f>IF(ISBLANK(INDEX('Policy Characteristics'!D:D,MATCH($C890,'Policy Characteristics'!$C:$C,0))),"",INDEX('Policy Characteristics'!D:D,MATCH($C890,'Policy Characteristics'!$C:$C,0)))</f>
        <v>Industry Energy Efficiency Standards</v>
      </c>
      <c r="K890" s="340" t="str">
        <f>IF(ISBLANK(INDEX('Policy Characteristics'!E:E,MATCH($C890,'Policy Characteristics'!$C:$C,0))),"",INDEX('Policy Characteristics'!E:E,MATCH($C890,'Policy Characteristics'!$C:$C,0)))</f>
        <v>indst efficiency standards</v>
      </c>
      <c r="L890" s="362">
        <f>IF(ISBLANK(INDEX('Policy Characteristics'!F:F,MATCH($C890,'Policy Characteristics'!$C:$C,0))),"",INDEX('Policy Characteristics'!F:F,MATCH($C890,'Policy Characteristics'!$C:$C,0)))</f>
        <v>0</v>
      </c>
      <c r="M890" s="362">
        <f>IF(ISBLANK(INDEX('Policy Characteristics'!G:G,MATCH($C890,'Policy Characteristics'!$C:$C,0))),"",INDEX('Policy Characteristics'!G:G,MATCH($C890,'Policy Characteristics'!$C:$C,0)))</f>
        <v>0.25</v>
      </c>
      <c r="N890" s="362">
        <f>IF(ISBLANK(INDEX('Policy Characteristics'!H:H,MATCH($C890,'Policy Characteristics'!$C:$C,0))),"",INDEX('Policy Characteristics'!H:H,MATCH($C890,'Policy Characteristics'!$C:$C,0)))</f>
        <v>0.01</v>
      </c>
      <c r="O890" s="340" t="str">
        <f>IF(ISBLANK(INDEX('Policy Characteristics'!I:I,MATCH($C890,'Policy Characteristics'!$C:$C,0))),"",INDEX('Policy Characteristics'!I:I,MATCH($C890,'Policy Characteristics'!$C:$C,0)))</f>
        <v>% reduction in energy use</v>
      </c>
      <c r="P890" s="340"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40" t="str">
        <f>IF(ISBLANK(INDEX('Policy Characteristics'!K:K,MATCH($C890,'Policy Characteristics'!$C:$C,0))),"",INDEX('Policy Characteristics'!K:K,MATCH($C890,'Policy Characteristics'!$C:$C,0)))</f>
        <v>industry-ag-main.html#eff-stds</v>
      </c>
      <c r="R890" s="340" t="str">
        <f>IF(ISBLANK(INDEX('Policy Characteristics'!L:L,MATCH($C890,'Policy Characteristics'!$C:$C,0))),"",INDEX('Policy Characteristics'!L:L,MATCH($C890,'Policy Characteristics'!$C:$C,0)))</f>
        <v>industry-energy-efficiency-standards.html</v>
      </c>
    </row>
    <row r="891" spans="1:18" s="5" customFormat="1" ht="30" x14ac:dyDescent="0.25">
      <c r="A891" s="340" t="str">
        <f>IF(ISBLANK(INDEX('Policy Characteristics'!A:A,MATCH($C891,'Policy Characteristics'!$C:$C,0))),"",INDEX('Policy Characteristics'!A:A,MATCH($C891,'Policy Characteristics'!$C:$C,0)))</f>
        <v>Industry</v>
      </c>
      <c r="B891" s="340" t="str">
        <f>IF(ISBLANK(INDEX('Policy Characteristics'!B:B,MATCH($C891,'Policy Characteristics'!$C:$C,0))),"",INDEX('Policy Characteristics'!B:B,MATCH($C891,'Policy Characteristics'!$C:$C,0)))</f>
        <v>Industry Energy Efficiency Standards</v>
      </c>
      <c r="C891" s="344" t="str">
        <f t="shared" si="40"/>
        <v>Percentage Improvement in Eqpt Efficiency Standards above BAU</v>
      </c>
      <c r="D891" s="9" t="s">
        <v>3209</v>
      </c>
      <c r="E891" s="53" t="s">
        <v>2799</v>
      </c>
      <c r="F891" s="188" t="s">
        <v>3171</v>
      </c>
      <c r="G891" s="53" t="s">
        <v>2803</v>
      </c>
      <c r="H891" s="54">
        <v>1165</v>
      </c>
      <c r="I891" s="53" t="s">
        <v>45</v>
      </c>
      <c r="J891" s="342" t="str">
        <f>IF(ISBLANK(INDEX('Policy Characteristics'!D:D,MATCH($C891,'Policy Characteristics'!$C:$C,0))),"",INDEX('Policy Characteristics'!D:D,MATCH($C891,'Policy Characteristics'!$C:$C,0)))</f>
        <v>Industry Energy Efficiency Standards</v>
      </c>
      <c r="K891" s="340" t="str">
        <f>IF(ISBLANK(INDEX('Policy Characteristics'!E:E,MATCH($C891,'Policy Characteristics'!$C:$C,0))),"",INDEX('Policy Characteristics'!E:E,MATCH($C891,'Policy Characteristics'!$C:$C,0)))</f>
        <v>indst efficiency standards</v>
      </c>
      <c r="L891" s="362">
        <f>IF(ISBLANK(INDEX('Policy Characteristics'!F:F,MATCH($C891,'Policy Characteristics'!$C:$C,0))),"",INDEX('Policy Characteristics'!F:F,MATCH($C891,'Policy Characteristics'!$C:$C,0)))</f>
        <v>0</v>
      </c>
      <c r="M891" s="362">
        <f>IF(ISBLANK(INDEX('Policy Characteristics'!G:G,MATCH($C891,'Policy Characteristics'!$C:$C,0))),"",INDEX('Policy Characteristics'!G:G,MATCH($C891,'Policy Characteristics'!$C:$C,0)))</f>
        <v>0.25</v>
      </c>
      <c r="N891" s="362">
        <f>IF(ISBLANK(INDEX('Policy Characteristics'!H:H,MATCH($C891,'Policy Characteristics'!$C:$C,0))),"",INDEX('Policy Characteristics'!H:H,MATCH($C891,'Policy Characteristics'!$C:$C,0)))</f>
        <v>0.01</v>
      </c>
      <c r="O891" s="340" t="str">
        <f>IF(ISBLANK(INDEX('Policy Characteristics'!I:I,MATCH($C891,'Policy Characteristics'!$C:$C,0))),"",INDEX('Policy Characteristics'!I:I,MATCH($C891,'Policy Characteristics'!$C:$C,0)))</f>
        <v>% reduction in energy use</v>
      </c>
      <c r="P891" s="340"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40" t="str">
        <f>IF(ISBLANK(INDEX('Policy Characteristics'!K:K,MATCH($C891,'Policy Characteristics'!$C:$C,0))),"",INDEX('Policy Characteristics'!K:K,MATCH($C891,'Policy Characteristics'!$C:$C,0)))</f>
        <v>industry-ag-main.html#eff-stds</v>
      </c>
      <c r="R891" s="340" t="str">
        <f>IF(ISBLANK(INDEX('Policy Characteristics'!L:L,MATCH($C891,'Policy Characteristics'!$C:$C,0))),"",INDEX('Policy Characteristics'!L:L,MATCH($C891,'Policy Characteristics'!$C:$C,0)))</f>
        <v>industry-energy-efficiency-standards.html</v>
      </c>
    </row>
    <row r="892" spans="1:18" s="5" customFormat="1" ht="30" x14ac:dyDescent="0.25">
      <c r="A892" s="340" t="str">
        <f>IF(ISBLANK(INDEX('Policy Characteristics'!A:A,MATCH($C892,'Policy Characteristics'!$C:$C,0))),"",INDEX('Policy Characteristics'!A:A,MATCH($C892,'Policy Characteristics'!$C:$C,0)))</f>
        <v>Industry</v>
      </c>
      <c r="B892" s="340" t="str">
        <f>IF(ISBLANK(INDEX('Policy Characteristics'!B:B,MATCH($C892,'Policy Characteristics'!$C:$C,0))),"",INDEX('Policy Characteristics'!B:B,MATCH($C892,'Policy Characteristics'!$C:$C,0)))</f>
        <v>Industry Energy Efficiency Standards</v>
      </c>
      <c r="C892" s="344" t="str">
        <f t="shared" si="40"/>
        <v>Percentage Improvement in Eqpt Efficiency Standards above BAU</v>
      </c>
      <c r="D892" s="9" t="s">
        <v>3209</v>
      </c>
      <c r="E892" s="53" t="s">
        <v>2800</v>
      </c>
      <c r="F892" s="188" t="s">
        <v>3171</v>
      </c>
      <c r="G892" s="53" t="s">
        <v>2804</v>
      </c>
      <c r="H892" s="54">
        <v>1166</v>
      </c>
      <c r="I892" s="53" t="s">
        <v>45</v>
      </c>
      <c r="J892" s="342" t="str">
        <f>IF(ISBLANK(INDEX('Policy Characteristics'!D:D,MATCH($C892,'Policy Characteristics'!$C:$C,0))),"",INDEX('Policy Characteristics'!D:D,MATCH($C892,'Policy Characteristics'!$C:$C,0)))</f>
        <v>Industry Energy Efficiency Standards</v>
      </c>
      <c r="K892" s="340" t="str">
        <f>IF(ISBLANK(INDEX('Policy Characteristics'!E:E,MATCH($C892,'Policy Characteristics'!$C:$C,0))),"",INDEX('Policy Characteristics'!E:E,MATCH($C892,'Policy Characteristics'!$C:$C,0)))</f>
        <v>indst efficiency standards</v>
      </c>
      <c r="L892" s="362">
        <f>IF(ISBLANK(INDEX('Policy Characteristics'!F:F,MATCH($C892,'Policy Characteristics'!$C:$C,0))),"",INDEX('Policy Characteristics'!F:F,MATCH($C892,'Policy Characteristics'!$C:$C,0)))</f>
        <v>0</v>
      </c>
      <c r="M892" s="362">
        <f>IF(ISBLANK(INDEX('Policy Characteristics'!G:G,MATCH($C892,'Policy Characteristics'!$C:$C,0))),"",INDEX('Policy Characteristics'!G:G,MATCH($C892,'Policy Characteristics'!$C:$C,0)))</f>
        <v>0.25</v>
      </c>
      <c r="N892" s="362">
        <f>IF(ISBLANK(INDEX('Policy Characteristics'!H:H,MATCH($C892,'Policy Characteristics'!$C:$C,0))),"",INDEX('Policy Characteristics'!H:H,MATCH($C892,'Policy Characteristics'!$C:$C,0)))</f>
        <v>0.01</v>
      </c>
      <c r="O892" s="340" t="str">
        <f>IF(ISBLANK(INDEX('Policy Characteristics'!I:I,MATCH($C892,'Policy Characteristics'!$C:$C,0))),"",INDEX('Policy Characteristics'!I:I,MATCH($C892,'Policy Characteristics'!$C:$C,0)))</f>
        <v>% reduction in energy use</v>
      </c>
      <c r="P892" s="340"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40" t="str">
        <f>IF(ISBLANK(INDEX('Policy Characteristics'!K:K,MATCH($C892,'Policy Characteristics'!$C:$C,0))),"",INDEX('Policy Characteristics'!K:K,MATCH($C892,'Policy Characteristics'!$C:$C,0)))</f>
        <v>industry-ag-main.html#eff-stds</v>
      </c>
      <c r="R892" s="340" t="str">
        <f>IF(ISBLANK(INDEX('Policy Characteristics'!L:L,MATCH($C892,'Policy Characteristics'!$C:$C,0))),"",INDEX('Policy Characteristics'!L:L,MATCH($C892,'Policy Characteristics'!$C:$C,0)))</f>
        <v>industry-energy-efficiency-standards.html</v>
      </c>
    </row>
    <row r="893" spans="1:18" s="5" customFormat="1" x14ac:dyDescent="0.25">
      <c r="A893" s="340" t="str">
        <f>IF(ISBLANK(INDEX('Policy Characteristics'!A:A,MATCH($C893,'Policy Characteristics'!$C:$C,0))),"",INDEX('Policy Characteristics'!A:A,MATCH($C893,'Policy Characteristics'!$C:$C,0)))</f>
        <v>Industry</v>
      </c>
      <c r="B893" s="340" t="str">
        <f>IF(ISBLANK(INDEX('Policy Characteristics'!B:B,MATCH($C893,'Policy Characteristics'!$C:$C,0))),"",INDEX('Policy Characteristics'!B:B,MATCH($C893,'Policy Characteristics'!$C:$C,0)))</f>
        <v>Industry Energy Efficiency Standards</v>
      </c>
      <c r="C893" s="344" t="str">
        <f t="shared" si="40"/>
        <v>Percentage Improvement in Eqpt Efficiency Standards above BAU</v>
      </c>
      <c r="D893" s="9" t="s">
        <v>3209</v>
      </c>
      <c r="E893" s="53" t="s">
        <v>2797</v>
      </c>
      <c r="F893" s="188" t="s">
        <v>3171</v>
      </c>
      <c r="G893" s="53" t="s">
        <v>2802</v>
      </c>
      <c r="H893" s="54">
        <v>1167</v>
      </c>
      <c r="I893" s="53" t="s">
        <v>46</v>
      </c>
      <c r="J893" s="342" t="str">
        <f>IF(ISBLANK(INDEX('Policy Characteristics'!D:D,MATCH($C893,'Policy Characteristics'!$C:$C,0))),"",INDEX('Policy Characteristics'!D:D,MATCH($C893,'Policy Characteristics'!$C:$C,0)))</f>
        <v>Industry Energy Efficiency Standards</v>
      </c>
      <c r="K893" s="340" t="str">
        <f>IF(ISBLANK(INDEX('Policy Characteristics'!E:E,MATCH($C893,'Policy Characteristics'!$C:$C,0))),"",INDEX('Policy Characteristics'!E:E,MATCH($C893,'Policy Characteristics'!$C:$C,0)))</f>
        <v>indst efficiency standards</v>
      </c>
      <c r="L893" s="362">
        <f>IF(ISBLANK(INDEX('Policy Characteristics'!F:F,MATCH($C893,'Policy Characteristics'!$C:$C,0))),"",INDEX('Policy Characteristics'!F:F,MATCH($C893,'Policy Characteristics'!$C:$C,0)))</f>
        <v>0</v>
      </c>
      <c r="M893" s="362">
        <f>IF(ISBLANK(INDEX('Policy Characteristics'!G:G,MATCH($C893,'Policy Characteristics'!$C:$C,0))),"",INDEX('Policy Characteristics'!G:G,MATCH($C893,'Policy Characteristics'!$C:$C,0)))</f>
        <v>0.25</v>
      </c>
      <c r="N893" s="362">
        <f>IF(ISBLANK(INDEX('Policy Characteristics'!H:H,MATCH($C893,'Policy Characteristics'!$C:$C,0))),"",INDEX('Policy Characteristics'!H:H,MATCH($C893,'Policy Characteristics'!$C:$C,0)))</f>
        <v>0.01</v>
      </c>
      <c r="O893" s="340" t="str">
        <f>IF(ISBLANK(INDEX('Policy Characteristics'!I:I,MATCH($C893,'Policy Characteristics'!$C:$C,0))),"",INDEX('Policy Characteristics'!I:I,MATCH($C893,'Policy Characteristics'!$C:$C,0)))</f>
        <v>% reduction in energy use</v>
      </c>
      <c r="P893" s="340"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40" t="str">
        <f>IF(ISBLANK(INDEX('Policy Characteristics'!K:K,MATCH($C893,'Policy Characteristics'!$C:$C,0))),"",INDEX('Policy Characteristics'!K:K,MATCH($C893,'Policy Characteristics'!$C:$C,0)))</f>
        <v>industry-ag-main.html#eff-stds</v>
      </c>
      <c r="R893" s="340" t="str">
        <f>IF(ISBLANK(INDEX('Policy Characteristics'!L:L,MATCH($C893,'Policy Characteristics'!$C:$C,0))),"",INDEX('Policy Characteristics'!L:L,MATCH($C893,'Policy Characteristics'!$C:$C,0)))</f>
        <v>industry-energy-efficiency-standards.html</v>
      </c>
    </row>
    <row r="894" spans="1:18" s="5" customFormat="1" ht="30" x14ac:dyDescent="0.25">
      <c r="A894" s="340" t="str">
        <f>IF(ISBLANK(INDEX('Policy Characteristics'!A:A,MATCH($C894,'Policy Characteristics'!$C:$C,0))),"",INDEX('Policy Characteristics'!A:A,MATCH($C894,'Policy Characteristics'!$C:$C,0)))</f>
        <v>Industry</v>
      </c>
      <c r="B894" s="340" t="str">
        <f>IF(ISBLANK(INDEX('Policy Characteristics'!B:B,MATCH($C894,'Policy Characteristics'!$C:$C,0))),"",INDEX('Policy Characteristics'!B:B,MATCH($C894,'Policy Characteristics'!$C:$C,0)))</f>
        <v>Industry Energy Efficiency Standards</v>
      </c>
      <c r="C894" s="344" t="str">
        <f t="shared" si="40"/>
        <v>Percentage Improvement in Eqpt Efficiency Standards above BAU</v>
      </c>
      <c r="D894" s="9" t="s">
        <v>3210</v>
      </c>
      <c r="E894" s="53" t="s">
        <v>2444</v>
      </c>
      <c r="F894" s="188" t="s">
        <v>3172</v>
      </c>
      <c r="G894" s="53" t="s">
        <v>2450</v>
      </c>
      <c r="H894" s="54">
        <v>1168</v>
      </c>
      <c r="I894" s="53" t="s">
        <v>45</v>
      </c>
      <c r="J894" s="342" t="str">
        <f>IF(ISBLANK(INDEX('Policy Characteristics'!D:D,MATCH($C894,'Policy Characteristics'!$C:$C,0))),"",INDEX('Policy Characteristics'!D:D,MATCH($C894,'Policy Characteristics'!$C:$C,0)))</f>
        <v>Industry Energy Efficiency Standards</v>
      </c>
      <c r="K894" s="340" t="str">
        <f>IF(ISBLANK(INDEX('Policy Characteristics'!E:E,MATCH($C894,'Policy Characteristics'!$C:$C,0))),"",INDEX('Policy Characteristics'!E:E,MATCH($C894,'Policy Characteristics'!$C:$C,0)))</f>
        <v>indst efficiency standards</v>
      </c>
      <c r="L894" s="362">
        <f>IF(ISBLANK(INDEX('Policy Characteristics'!F:F,MATCH($C894,'Policy Characteristics'!$C:$C,0))),"",INDEX('Policy Characteristics'!F:F,MATCH($C894,'Policy Characteristics'!$C:$C,0)))</f>
        <v>0</v>
      </c>
      <c r="M894" s="362">
        <f>IF(ISBLANK(INDEX('Policy Characteristics'!G:G,MATCH($C894,'Policy Characteristics'!$C:$C,0))),"",INDEX('Policy Characteristics'!G:G,MATCH($C894,'Policy Characteristics'!$C:$C,0)))</f>
        <v>0.25</v>
      </c>
      <c r="N894" s="362">
        <f>IF(ISBLANK(INDEX('Policy Characteristics'!H:H,MATCH($C894,'Policy Characteristics'!$C:$C,0))),"",INDEX('Policy Characteristics'!H:H,MATCH($C894,'Policy Characteristics'!$C:$C,0)))</f>
        <v>0.01</v>
      </c>
      <c r="O894" s="340" t="str">
        <f>IF(ISBLANK(INDEX('Policy Characteristics'!I:I,MATCH($C894,'Policy Characteristics'!$C:$C,0))),"",INDEX('Policy Characteristics'!I:I,MATCH($C894,'Policy Characteristics'!$C:$C,0)))</f>
        <v>% reduction in energy use</v>
      </c>
      <c r="P894" s="340"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40" t="str">
        <f>IF(ISBLANK(INDEX('Policy Characteristics'!K:K,MATCH($C894,'Policy Characteristics'!$C:$C,0))),"",INDEX('Policy Characteristics'!K:K,MATCH($C894,'Policy Characteristics'!$C:$C,0)))</f>
        <v>industry-ag-main.html#eff-stds</v>
      </c>
      <c r="R894" s="340" t="str">
        <f>IF(ISBLANK(INDEX('Policy Characteristics'!L:L,MATCH($C894,'Policy Characteristics'!$C:$C,0))),"",INDEX('Policy Characteristics'!L:L,MATCH($C894,'Policy Characteristics'!$C:$C,0)))</f>
        <v>industry-energy-efficiency-standards.html</v>
      </c>
    </row>
    <row r="895" spans="1:18" s="5" customFormat="1" ht="30" x14ac:dyDescent="0.25">
      <c r="A895" s="340" t="str">
        <f>IF(ISBLANK(INDEX('Policy Characteristics'!A:A,MATCH($C895,'Policy Characteristics'!$C:$C,0))),"",INDEX('Policy Characteristics'!A:A,MATCH($C895,'Policy Characteristics'!$C:$C,0)))</f>
        <v>Industry</v>
      </c>
      <c r="B895" s="340" t="str">
        <f>IF(ISBLANK(INDEX('Policy Characteristics'!B:B,MATCH($C895,'Policy Characteristics'!$C:$C,0))),"",INDEX('Policy Characteristics'!B:B,MATCH($C895,'Policy Characteristics'!$C:$C,0)))</f>
        <v>Industry Energy Efficiency Standards</v>
      </c>
      <c r="C895" s="344" t="str">
        <f t="shared" si="40"/>
        <v>Percentage Improvement in Eqpt Efficiency Standards above BAU</v>
      </c>
      <c r="D895" s="9" t="s">
        <v>3210</v>
      </c>
      <c r="E895" s="53" t="s">
        <v>2445</v>
      </c>
      <c r="F895" s="188" t="s">
        <v>3172</v>
      </c>
      <c r="G895" s="53" t="s">
        <v>2453</v>
      </c>
      <c r="H895" s="54">
        <v>1169</v>
      </c>
      <c r="I895" s="53" t="s">
        <v>45</v>
      </c>
      <c r="J895" s="342" t="str">
        <f>IF(ISBLANK(INDEX('Policy Characteristics'!D:D,MATCH($C895,'Policy Characteristics'!$C:$C,0))),"",INDEX('Policy Characteristics'!D:D,MATCH($C895,'Policy Characteristics'!$C:$C,0)))</f>
        <v>Industry Energy Efficiency Standards</v>
      </c>
      <c r="K895" s="340" t="str">
        <f>IF(ISBLANK(INDEX('Policy Characteristics'!E:E,MATCH($C895,'Policy Characteristics'!$C:$C,0))),"",INDEX('Policy Characteristics'!E:E,MATCH($C895,'Policy Characteristics'!$C:$C,0)))</f>
        <v>indst efficiency standards</v>
      </c>
      <c r="L895" s="362">
        <f>IF(ISBLANK(INDEX('Policy Characteristics'!F:F,MATCH($C895,'Policy Characteristics'!$C:$C,0))),"",INDEX('Policy Characteristics'!F:F,MATCH($C895,'Policy Characteristics'!$C:$C,0)))</f>
        <v>0</v>
      </c>
      <c r="M895" s="362">
        <f>IF(ISBLANK(INDEX('Policy Characteristics'!G:G,MATCH($C895,'Policy Characteristics'!$C:$C,0))),"",INDEX('Policy Characteristics'!G:G,MATCH($C895,'Policy Characteristics'!$C:$C,0)))</f>
        <v>0.25</v>
      </c>
      <c r="N895" s="362">
        <f>IF(ISBLANK(INDEX('Policy Characteristics'!H:H,MATCH($C895,'Policy Characteristics'!$C:$C,0))),"",INDEX('Policy Characteristics'!H:H,MATCH($C895,'Policy Characteristics'!$C:$C,0)))</f>
        <v>0.01</v>
      </c>
      <c r="O895" s="340" t="str">
        <f>IF(ISBLANK(INDEX('Policy Characteristics'!I:I,MATCH($C895,'Policy Characteristics'!$C:$C,0))),"",INDEX('Policy Characteristics'!I:I,MATCH($C895,'Policy Characteristics'!$C:$C,0)))</f>
        <v>% reduction in energy use</v>
      </c>
      <c r="P895" s="340"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40" t="str">
        <f>IF(ISBLANK(INDEX('Policy Characteristics'!K:K,MATCH($C895,'Policy Characteristics'!$C:$C,0))),"",INDEX('Policy Characteristics'!K:K,MATCH($C895,'Policy Characteristics'!$C:$C,0)))</f>
        <v>industry-ag-main.html#eff-stds</v>
      </c>
      <c r="R895" s="340" t="str">
        <f>IF(ISBLANK(INDEX('Policy Characteristics'!L:L,MATCH($C895,'Policy Characteristics'!$C:$C,0))),"",INDEX('Policy Characteristics'!L:L,MATCH($C895,'Policy Characteristics'!$C:$C,0)))</f>
        <v>industry-energy-efficiency-standards.html</v>
      </c>
    </row>
    <row r="896" spans="1:18" s="5" customFormat="1" ht="30" x14ac:dyDescent="0.25">
      <c r="A896" s="340" t="str">
        <f>IF(ISBLANK(INDEX('Policy Characteristics'!A:A,MATCH($C896,'Policy Characteristics'!$C:$C,0))),"",INDEX('Policy Characteristics'!A:A,MATCH($C896,'Policy Characteristics'!$C:$C,0)))</f>
        <v>Industry</v>
      </c>
      <c r="B896" s="340" t="str">
        <f>IF(ISBLANK(INDEX('Policy Characteristics'!B:B,MATCH($C896,'Policy Characteristics'!$C:$C,0))),"",INDEX('Policy Characteristics'!B:B,MATCH($C896,'Policy Characteristics'!$C:$C,0)))</f>
        <v>Industry Energy Efficiency Standards</v>
      </c>
      <c r="C896" s="344" t="str">
        <f t="shared" si="40"/>
        <v>Percentage Improvement in Eqpt Efficiency Standards above BAU</v>
      </c>
      <c r="D896" s="9" t="s">
        <v>3210</v>
      </c>
      <c r="E896" s="53" t="s">
        <v>2446</v>
      </c>
      <c r="F896" s="188" t="s">
        <v>3172</v>
      </c>
      <c r="G896" s="53" t="s">
        <v>2454</v>
      </c>
      <c r="H896" s="54">
        <v>1170</v>
      </c>
      <c r="I896" s="53" t="s">
        <v>45</v>
      </c>
      <c r="J896" s="342" t="str">
        <f>IF(ISBLANK(INDEX('Policy Characteristics'!D:D,MATCH($C896,'Policy Characteristics'!$C:$C,0))),"",INDEX('Policy Characteristics'!D:D,MATCH($C896,'Policy Characteristics'!$C:$C,0)))</f>
        <v>Industry Energy Efficiency Standards</v>
      </c>
      <c r="K896" s="340" t="str">
        <f>IF(ISBLANK(INDEX('Policy Characteristics'!E:E,MATCH($C896,'Policy Characteristics'!$C:$C,0))),"",INDEX('Policy Characteristics'!E:E,MATCH($C896,'Policy Characteristics'!$C:$C,0)))</f>
        <v>indst efficiency standards</v>
      </c>
      <c r="L896" s="362">
        <f>IF(ISBLANK(INDEX('Policy Characteristics'!F:F,MATCH($C896,'Policy Characteristics'!$C:$C,0))),"",INDEX('Policy Characteristics'!F:F,MATCH($C896,'Policy Characteristics'!$C:$C,0)))</f>
        <v>0</v>
      </c>
      <c r="M896" s="362">
        <f>IF(ISBLANK(INDEX('Policy Characteristics'!G:G,MATCH($C896,'Policy Characteristics'!$C:$C,0))),"",INDEX('Policy Characteristics'!G:G,MATCH($C896,'Policy Characteristics'!$C:$C,0)))</f>
        <v>0.25</v>
      </c>
      <c r="N896" s="362">
        <f>IF(ISBLANK(INDEX('Policy Characteristics'!H:H,MATCH($C896,'Policy Characteristics'!$C:$C,0))),"",INDEX('Policy Characteristics'!H:H,MATCH($C896,'Policy Characteristics'!$C:$C,0)))</f>
        <v>0.01</v>
      </c>
      <c r="O896" s="340" t="str">
        <f>IF(ISBLANK(INDEX('Policy Characteristics'!I:I,MATCH($C896,'Policy Characteristics'!$C:$C,0))),"",INDEX('Policy Characteristics'!I:I,MATCH($C896,'Policy Characteristics'!$C:$C,0)))</f>
        <v>% reduction in energy use</v>
      </c>
      <c r="P896" s="340"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40" t="str">
        <f>IF(ISBLANK(INDEX('Policy Characteristics'!K:K,MATCH($C896,'Policy Characteristics'!$C:$C,0))),"",INDEX('Policy Characteristics'!K:K,MATCH($C896,'Policy Characteristics'!$C:$C,0)))</f>
        <v>industry-ag-main.html#eff-stds</v>
      </c>
      <c r="R896" s="340" t="str">
        <f>IF(ISBLANK(INDEX('Policy Characteristics'!L:L,MATCH($C896,'Policy Characteristics'!$C:$C,0))),"",INDEX('Policy Characteristics'!L:L,MATCH($C896,'Policy Characteristics'!$C:$C,0)))</f>
        <v>industry-energy-efficiency-standards.html</v>
      </c>
    </row>
    <row r="897" spans="1:18" s="5" customFormat="1" ht="30" x14ac:dyDescent="0.25">
      <c r="A897" s="340" t="str">
        <f>IF(ISBLANK(INDEX('Policy Characteristics'!A:A,MATCH($C897,'Policy Characteristics'!$C:$C,0))),"",INDEX('Policy Characteristics'!A:A,MATCH($C897,'Policy Characteristics'!$C:$C,0)))</f>
        <v>Industry</v>
      </c>
      <c r="B897" s="340" t="str">
        <f>IF(ISBLANK(INDEX('Policy Characteristics'!B:B,MATCH($C897,'Policy Characteristics'!$C:$C,0))),"",INDEX('Policy Characteristics'!B:B,MATCH($C897,'Policy Characteristics'!$C:$C,0)))</f>
        <v>Industry Energy Efficiency Standards</v>
      </c>
      <c r="C897" s="344" t="str">
        <f t="shared" si="40"/>
        <v>Percentage Improvement in Eqpt Efficiency Standards above BAU</v>
      </c>
      <c r="D897" s="9" t="s">
        <v>3210</v>
      </c>
      <c r="E897" s="53" t="s">
        <v>2447</v>
      </c>
      <c r="F897" s="188" t="s">
        <v>3172</v>
      </c>
      <c r="G897" s="53" t="s">
        <v>2451</v>
      </c>
      <c r="H897" s="54">
        <v>1171</v>
      </c>
      <c r="I897" s="53" t="s">
        <v>46</v>
      </c>
      <c r="J897" s="342" t="str">
        <f>IF(ISBLANK(INDEX('Policy Characteristics'!D:D,MATCH($C897,'Policy Characteristics'!$C:$C,0))),"",INDEX('Policy Characteristics'!D:D,MATCH($C897,'Policy Characteristics'!$C:$C,0)))</f>
        <v>Industry Energy Efficiency Standards</v>
      </c>
      <c r="K897" s="340" t="str">
        <f>IF(ISBLANK(INDEX('Policy Characteristics'!E:E,MATCH($C897,'Policy Characteristics'!$C:$C,0))),"",INDEX('Policy Characteristics'!E:E,MATCH($C897,'Policy Characteristics'!$C:$C,0)))</f>
        <v>indst efficiency standards</v>
      </c>
      <c r="L897" s="362">
        <f>IF(ISBLANK(INDEX('Policy Characteristics'!F:F,MATCH($C897,'Policy Characteristics'!$C:$C,0))),"",INDEX('Policy Characteristics'!F:F,MATCH($C897,'Policy Characteristics'!$C:$C,0)))</f>
        <v>0</v>
      </c>
      <c r="M897" s="362">
        <f>IF(ISBLANK(INDEX('Policy Characteristics'!G:G,MATCH($C897,'Policy Characteristics'!$C:$C,0))),"",INDEX('Policy Characteristics'!G:G,MATCH($C897,'Policy Characteristics'!$C:$C,0)))</f>
        <v>0.25</v>
      </c>
      <c r="N897" s="362">
        <f>IF(ISBLANK(INDEX('Policy Characteristics'!H:H,MATCH($C897,'Policy Characteristics'!$C:$C,0))),"",INDEX('Policy Characteristics'!H:H,MATCH($C897,'Policy Characteristics'!$C:$C,0)))</f>
        <v>0.01</v>
      </c>
      <c r="O897" s="340" t="str">
        <f>IF(ISBLANK(INDEX('Policy Characteristics'!I:I,MATCH($C897,'Policy Characteristics'!$C:$C,0))),"",INDEX('Policy Characteristics'!I:I,MATCH($C897,'Policy Characteristics'!$C:$C,0)))</f>
        <v>% reduction in energy use</v>
      </c>
      <c r="P897" s="340"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40" t="str">
        <f>IF(ISBLANK(INDEX('Policy Characteristics'!K:K,MATCH($C897,'Policy Characteristics'!$C:$C,0))),"",INDEX('Policy Characteristics'!K:K,MATCH($C897,'Policy Characteristics'!$C:$C,0)))</f>
        <v>industry-ag-main.html#eff-stds</v>
      </c>
      <c r="R897" s="340" t="str">
        <f>IF(ISBLANK(INDEX('Policy Characteristics'!L:L,MATCH($C897,'Policy Characteristics'!$C:$C,0))),"",INDEX('Policy Characteristics'!L:L,MATCH($C897,'Policy Characteristics'!$C:$C,0)))</f>
        <v>industry-energy-efficiency-standards.html</v>
      </c>
    </row>
    <row r="898" spans="1:18" s="5" customFormat="1" ht="30" x14ac:dyDescent="0.25">
      <c r="A898" s="340" t="str">
        <f>IF(ISBLANK(INDEX('Policy Characteristics'!A:A,MATCH($C898,'Policy Characteristics'!$C:$C,0))),"",INDEX('Policy Characteristics'!A:A,MATCH($C898,'Policy Characteristics'!$C:$C,0)))</f>
        <v>Industry</v>
      </c>
      <c r="B898" s="340" t="str">
        <f>IF(ISBLANK(INDEX('Policy Characteristics'!B:B,MATCH($C898,'Policy Characteristics'!$C:$C,0))),"",INDEX('Policy Characteristics'!B:B,MATCH($C898,'Policy Characteristics'!$C:$C,0)))</f>
        <v>Industry Energy Efficiency Standards</v>
      </c>
      <c r="C898" s="344" t="str">
        <f t="shared" si="40"/>
        <v>Percentage Improvement in Eqpt Efficiency Standards above BAU</v>
      </c>
      <c r="D898" s="9" t="s">
        <v>3210</v>
      </c>
      <c r="E898" s="53" t="s">
        <v>2448</v>
      </c>
      <c r="F898" s="188" t="s">
        <v>3172</v>
      </c>
      <c r="G898" s="53" t="s">
        <v>2452</v>
      </c>
      <c r="H898" s="54">
        <v>1172</v>
      </c>
      <c r="I898" s="53" t="s">
        <v>45</v>
      </c>
      <c r="J898" s="342" t="str">
        <f>IF(ISBLANK(INDEX('Policy Characteristics'!D:D,MATCH($C898,'Policy Characteristics'!$C:$C,0))),"",INDEX('Policy Characteristics'!D:D,MATCH($C898,'Policy Characteristics'!$C:$C,0)))</f>
        <v>Industry Energy Efficiency Standards</v>
      </c>
      <c r="K898" s="340" t="str">
        <f>IF(ISBLANK(INDEX('Policy Characteristics'!E:E,MATCH($C898,'Policy Characteristics'!$C:$C,0))),"",INDEX('Policy Characteristics'!E:E,MATCH($C898,'Policy Characteristics'!$C:$C,0)))</f>
        <v>indst efficiency standards</v>
      </c>
      <c r="L898" s="362">
        <f>IF(ISBLANK(INDEX('Policy Characteristics'!F:F,MATCH($C898,'Policy Characteristics'!$C:$C,0))),"",INDEX('Policy Characteristics'!F:F,MATCH($C898,'Policy Characteristics'!$C:$C,0)))</f>
        <v>0</v>
      </c>
      <c r="M898" s="362">
        <f>IF(ISBLANK(INDEX('Policy Characteristics'!G:G,MATCH($C898,'Policy Characteristics'!$C:$C,0))),"",INDEX('Policy Characteristics'!G:G,MATCH($C898,'Policy Characteristics'!$C:$C,0)))</f>
        <v>0.25</v>
      </c>
      <c r="N898" s="362">
        <f>IF(ISBLANK(INDEX('Policy Characteristics'!H:H,MATCH($C898,'Policy Characteristics'!$C:$C,0))),"",INDEX('Policy Characteristics'!H:H,MATCH($C898,'Policy Characteristics'!$C:$C,0)))</f>
        <v>0.01</v>
      </c>
      <c r="O898" s="340" t="str">
        <f>IF(ISBLANK(INDEX('Policy Characteristics'!I:I,MATCH($C898,'Policy Characteristics'!$C:$C,0))),"",INDEX('Policy Characteristics'!I:I,MATCH($C898,'Policy Characteristics'!$C:$C,0)))</f>
        <v>% reduction in energy use</v>
      </c>
      <c r="P898" s="340"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40" t="str">
        <f>IF(ISBLANK(INDEX('Policy Characteristics'!K:K,MATCH($C898,'Policy Characteristics'!$C:$C,0))),"",INDEX('Policy Characteristics'!K:K,MATCH($C898,'Policy Characteristics'!$C:$C,0)))</f>
        <v>industry-ag-main.html#eff-stds</v>
      </c>
      <c r="R898" s="340" t="str">
        <f>IF(ISBLANK(INDEX('Policy Characteristics'!L:L,MATCH($C898,'Policy Characteristics'!$C:$C,0))),"",INDEX('Policy Characteristics'!L:L,MATCH($C898,'Policy Characteristics'!$C:$C,0)))</f>
        <v>industry-energy-efficiency-standards.html</v>
      </c>
    </row>
    <row r="899" spans="1:18" s="5" customFormat="1" ht="30" x14ac:dyDescent="0.25">
      <c r="A899" s="340" t="str">
        <f>IF(ISBLANK(INDEX('Policy Characteristics'!A:A,MATCH($C899,'Policy Characteristics'!$C:$C,0))),"",INDEX('Policy Characteristics'!A:A,MATCH($C899,'Policy Characteristics'!$C:$C,0)))</f>
        <v>Industry</v>
      </c>
      <c r="B899" s="340" t="str">
        <f>IF(ISBLANK(INDEX('Policy Characteristics'!B:B,MATCH($C899,'Policy Characteristics'!$C:$C,0))),"",INDEX('Policy Characteristics'!B:B,MATCH($C899,'Policy Characteristics'!$C:$C,0)))</f>
        <v>Industry Energy Efficiency Standards</v>
      </c>
      <c r="C899" s="344" t="str">
        <f t="shared" si="40"/>
        <v>Percentage Improvement in Eqpt Efficiency Standards above BAU</v>
      </c>
      <c r="D899" s="9" t="s">
        <v>3210</v>
      </c>
      <c r="E899" s="53" t="s">
        <v>2449</v>
      </c>
      <c r="F899" s="188" t="s">
        <v>3172</v>
      </c>
      <c r="G899" s="53" t="s">
        <v>2455</v>
      </c>
      <c r="H899" s="54">
        <v>1173</v>
      </c>
      <c r="I899" s="53" t="s">
        <v>46</v>
      </c>
      <c r="J899" s="342" t="str">
        <f>IF(ISBLANK(INDEX('Policy Characteristics'!D:D,MATCH($C899,'Policy Characteristics'!$C:$C,0))),"",INDEX('Policy Characteristics'!D:D,MATCH($C899,'Policy Characteristics'!$C:$C,0)))</f>
        <v>Industry Energy Efficiency Standards</v>
      </c>
      <c r="K899" s="340" t="str">
        <f>IF(ISBLANK(INDEX('Policy Characteristics'!E:E,MATCH($C899,'Policy Characteristics'!$C:$C,0))),"",INDEX('Policy Characteristics'!E:E,MATCH($C899,'Policy Characteristics'!$C:$C,0)))</f>
        <v>indst efficiency standards</v>
      </c>
      <c r="L899" s="362">
        <f>IF(ISBLANK(INDEX('Policy Characteristics'!F:F,MATCH($C899,'Policy Characteristics'!$C:$C,0))),"",INDEX('Policy Characteristics'!F:F,MATCH($C899,'Policy Characteristics'!$C:$C,0)))</f>
        <v>0</v>
      </c>
      <c r="M899" s="362">
        <f>IF(ISBLANK(INDEX('Policy Characteristics'!G:G,MATCH($C899,'Policy Characteristics'!$C:$C,0))),"",INDEX('Policy Characteristics'!G:G,MATCH($C899,'Policy Characteristics'!$C:$C,0)))</f>
        <v>0.25</v>
      </c>
      <c r="N899" s="362">
        <f>IF(ISBLANK(INDEX('Policy Characteristics'!H:H,MATCH($C899,'Policy Characteristics'!$C:$C,0))),"",INDEX('Policy Characteristics'!H:H,MATCH($C899,'Policy Characteristics'!$C:$C,0)))</f>
        <v>0.01</v>
      </c>
      <c r="O899" s="340" t="str">
        <f>IF(ISBLANK(INDEX('Policy Characteristics'!I:I,MATCH($C899,'Policy Characteristics'!$C:$C,0))),"",INDEX('Policy Characteristics'!I:I,MATCH($C899,'Policy Characteristics'!$C:$C,0)))</f>
        <v>% reduction in energy use</v>
      </c>
      <c r="P899" s="340"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40" t="str">
        <f>IF(ISBLANK(INDEX('Policy Characteristics'!K:K,MATCH($C899,'Policy Characteristics'!$C:$C,0))),"",INDEX('Policy Characteristics'!K:K,MATCH($C899,'Policy Characteristics'!$C:$C,0)))</f>
        <v>industry-ag-main.html#eff-stds</v>
      </c>
      <c r="R899" s="340" t="str">
        <f>IF(ISBLANK(INDEX('Policy Characteristics'!L:L,MATCH($C899,'Policy Characteristics'!$C:$C,0))),"",INDEX('Policy Characteristics'!L:L,MATCH($C899,'Policy Characteristics'!$C:$C,0)))</f>
        <v>industry-energy-efficiency-standards.html</v>
      </c>
    </row>
    <row r="900" spans="1:18" s="5" customFormat="1" ht="30" x14ac:dyDescent="0.25">
      <c r="A900" s="340" t="str">
        <f>IF(ISBLANK(INDEX('Policy Characteristics'!A:A,MATCH($C900,'Policy Characteristics'!$C:$C,0))),"",INDEX('Policy Characteristics'!A:A,MATCH($C900,'Policy Characteristics'!$C:$C,0)))</f>
        <v>Industry</v>
      </c>
      <c r="B900" s="340" t="str">
        <f>IF(ISBLANK(INDEX('Policy Characteristics'!B:B,MATCH($C900,'Policy Characteristics'!$C:$C,0))),"",INDEX('Policy Characteristics'!B:B,MATCH($C900,'Policy Characteristics'!$C:$C,0)))</f>
        <v>Industry Energy Efficiency Standards</v>
      </c>
      <c r="C900" s="344" t="str">
        <f t="shared" si="40"/>
        <v>Percentage Improvement in Eqpt Efficiency Standards above BAU</v>
      </c>
      <c r="D900" s="9" t="s">
        <v>3210</v>
      </c>
      <c r="E900" s="53" t="s">
        <v>2798</v>
      </c>
      <c r="F900" s="188" t="s">
        <v>3172</v>
      </c>
      <c r="G900" s="53" t="s">
        <v>2801</v>
      </c>
      <c r="H900" s="54">
        <v>1174</v>
      </c>
      <c r="I900" s="53" t="s">
        <v>46</v>
      </c>
      <c r="J900" s="342" t="str">
        <f>IF(ISBLANK(INDEX('Policy Characteristics'!D:D,MATCH($C900,'Policy Characteristics'!$C:$C,0))),"",INDEX('Policy Characteristics'!D:D,MATCH($C900,'Policy Characteristics'!$C:$C,0)))</f>
        <v>Industry Energy Efficiency Standards</v>
      </c>
      <c r="K900" s="340" t="str">
        <f>IF(ISBLANK(INDEX('Policy Characteristics'!E:E,MATCH($C900,'Policy Characteristics'!$C:$C,0))),"",INDEX('Policy Characteristics'!E:E,MATCH($C900,'Policy Characteristics'!$C:$C,0)))</f>
        <v>indst efficiency standards</v>
      </c>
      <c r="L900" s="362">
        <f>IF(ISBLANK(INDEX('Policy Characteristics'!F:F,MATCH($C900,'Policy Characteristics'!$C:$C,0))),"",INDEX('Policy Characteristics'!F:F,MATCH($C900,'Policy Characteristics'!$C:$C,0)))</f>
        <v>0</v>
      </c>
      <c r="M900" s="362">
        <f>IF(ISBLANK(INDEX('Policy Characteristics'!G:G,MATCH($C900,'Policy Characteristics'!$C:$C,0))),"",INDEX('Policy Characteristics'!G:G,MATCH($C900,'Policy Characteristics'!$C:$C,0)))</f>
        <v>0.25</v>
      </c>
      <c r="N900" s="362">
        <f>IF(ISBLANK(INDEX('Policy Characteristics'!H:H,MATCH($C900,'Policy Characteristics'!$C:$C,0))),"",INDEX('Policy Characteristics'!H:H,MATCH($C900,'Policy Characteristics'!$C:$C,0)))</f>
        <v>0.01</v>
      </c>
      <c r="O900" s="340" t="str">
        <f>IF(ISBLANK(INDEX('Policy Characteristics'!I:I,MATCH($C900,'Policy Characteristics'!$C:$C,0))),"",INDEX('Policy Characteristics'!I:I,MATCH($C900,'Policy Characteristics'!$C:$C,0)))</f>
        <v>% reduction in energy use</v>
      </c>
      <c r="P900" s="340"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40" t="str">
        <f>IF(ISBLANK(INDEX('Policy Characteristics'!K:K,MATCH($C900,'Policy Characteristics'!$C:$C,0))),"",INDEX('Policy Characteristics'!K:K,MATCH($C900,'Policy Characteristics'!$C:$C,0)))</f>
        <v>industry-ag-main.html#eff-stds</v>
      </c>
      <c r="R900" s="340" t="str">
        <f>IF(ISBLANK(INDEX('Policy Characteristics'!L:L,MATCH($C900,'Policy Characteristics'!$C:$C,0))),"",INDEX('Policy Characteristics'!L:L,MATCH($C900,'Policy Characteristics'!$C:$C,0)))</f>
        <v>industry-energy-efficiency-standards.html</v>
      </c>
    </row>
    <row r="901" spans="1:18" s="5" customFormat="1" ht="30" x14ac:dyDescent="0.25">
      <c r="A901" s="340" t="str">
        <f>IF(ISBLANK(INDEX('Policy Characteristics'!A:A,MATCH($C901,'Policy Characteristics'!$C:$C,0))),"",INDEX('Policy Characteristics'!A:A,MATCH($C901,'Policy Characteristics'!$C:$C,0)))</f>
        <v>Industry</v>
      </c>
      <c r="B901" s="340" t="str">
        <f>IF(ISBLANK(INDEX('Policy Characteristics'!B:B,MATCH($C901,'Policy Characteristics'!$C:$C,0))),"",INDEX('Policy Characteristics'!B:B,MATCH($C901,'Policy Characteristics'!$C:$C,0)))</f>
        <v>Industry Energy Efficiency Standards</v>
      </c>
      <c r="C901" s="344" t="str">
        <f t="shared" si="40"/>
        <v>Percentage Improvement in Eqpt Efficiency Standards above BAU</v>
      </c>
      <c r="D901" s="9" t="s">
        <v>3210</v>
      </c>
      <c r="E901" s="53" t="s">
        <v>2799</v>
      </c>
      <c r="F901" s="188" t="s">
        <v>3172</v>
      </c>
      <c r="G901" s="53" t="s">
        <v>2803</v>
      </c>
      <c r="H901" s="54">
        <v>1175</v>
      </c>
      <c r="I901" s="53" t="s">
        <v>45</v>
      </c>
      <c r="J901" s="342" t="str">
        <f>IF(ISBLANK(INDEX('Policy Characteristics'!D:D,MATCH($C901,'Policy Characteristics'!$C:$C,0))),"",INDEX('Policy Characteristics'!D:D,MATCH($C901,'Policy Characteristics'!$C:$C,0)))</f>
        <v>Industry Energy Efficiency Standards</v>
      </c>
      <c r="K901" s="340" t="str">
        <f>IF(ISBLANK(INDEX('Policy Characteristics'!E:E,MATCH($C901,'Policy Characteristics'!$C:$C,0))),"",INDEX('Policy Characteristics'!E:E,MATCH($C901,'Policy Characteristics'!$C:$C,0)))</f>
        <v>indst efficiency standards</v>
      </c>
      <c r="L901" s="362">
        <f>IF(ISBLANK(INDEX('Policy Characteristics'!F:F,MATCH($C901,'Policy Characteristics'!$C:$C,0))),"",INDEX('Policy Characteristics'!F:F,MATCH($C901,'Policy Characteristics'!$C:$C,0)))</f>
        <v>0</v>
      </c>
      <c r="M901" s="362">
        <f>IF(ISBLANK(INDEX('Policy Characteristics'!G:G,MATCH($C901,'Policy Characteristics'!$C:$C,0))),"",INDEX('Policy Characteristics'!G:G,MATCH($C901,'Policy Characteristics'!$C:$C,0)))</f>
        <v>0.25</v>
      </c>
      <c r="N901" s="362">
        <f>IF(ISBLANK(INDEX('Policy Characteristics'!H:H,MATCH($C901,'Policy Characteristics'!$C:$C,0))),"",INDEX('Policy Characteristics'!H:H,MATCH($C901,'Policy Characteristics'!$C:$C,0)))</f>
        <v>0.01</v>
      </c>
      <c r="O901" s="340" t="str">
        <f>IF(ISBLANK(INDEX('Policy Characteristics'!I:I,MATCH($C901,'Policy Characteristics'!$C:$C,0))),"",INDEX('Policy Characteristics'!I:I,MATCH($C901,'Policy Characteristics'!$C:$C,0)))</f>
        <v>% reduction in energy use</v>
      </c>
      <c r="P901" s="340"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40" t="str">
        <f>IF(ISBLANK(INDEX('Policy Characteristics'!K:K,MATCH($C901,'Policy Characteristics'!$C:$C,0))),"",INDEX('Policy Characteristics'!K:K,MATCH($C901,'Policy Characteristics'!$C:$C,0)))</f>
        <v>industry-ag-main.html#eff-stds</v>
      </c>
      <c r="R901" s="340" t="str">
        <f>IF(ISBLANK(INDEX('Policy Characteristics'!L:L,MATCH($C901,'Policy Characteristics'!$C:$C,0))),"",INDEX('Policy Characteristics'!L:L,MATCH($C901,'Policy Characteristics'!$C:$C,0)))</f>
        <v>industry-energy-efficiency-standards.html</v>
      </c>
    </row>
    <row r="902" spans="1:18" s="5" customFormat="1" ht="30" x14ac:dyDescent="0.25">
      <c r="A902" s="340" t="str">
        <f>IF(ISBLANK(INDEX('Policy Characteristics'!A:A,MATCH($C902,'Policy Characteristics'!$C:$C,0))),"",INDEX('Policy Characteristics'!A:A,MATCH($C902,'Policy Characteristics'!$C:$C,0)))</f>
        <v>Industry</v>
      </c>
      <c r="B902" s="340" t="str">
        <f>IF(ISBLANK(INDEX('Policy Characteristics'!B:B,MATCH($C902,'Policy Characteristics'!$C:$C,0))),"",INDEX('Policy Characteristics'!B:B,MATCH($C902,'Policy Characteristics'!$C:$C,0)))</f>
        <v>Industry Energy Efficiency Standards</v>
      </c>
      <c r="C902" s="344" t="str">
        <f t="shared" si="40"/>
        <v>Percentage Improvement in Eqpt Efficiency Standards above BAU</v>
      </c>
      <c r="D902" s="9" t="s">
        <v>3210</v>
      </c>
      <c r="E902" s="53" t="s">
        <v>2800</v>
      </c>
      <c r="F902" s="188" t="s">
        <v>3172</v>
      </c>
      <c r="G902" s="53" t="s">
        <v>2804</v>
      </c>
      <c r="H902" s="54">
        <v>1176</v>
      </c>
      <c r="I902" s="53" t="s">
        <v>45</v>
      </c>
      <c r="J902" s="342" t="str">
        <f>IF(ISBLANK(INDEX('Policy Characteristics'!D:D,MATCH($C902,'Policy Characteristics'!$C:$C,0))),"",INDEX('Policy Characteristics'!D:D,MATCH($C902,'Policy Characteristics'!$C:$C,0)))</f>
        <v>Industry Energy Efficiency Standards</v>
      </c>
      <c r="K902" s="340" t="str">
        <f>IF(ISBLANK(INDEX('Policy Characteristics'!E:E,MATCH($C902,'Policy Characteristics'!$C:$C,0))),"",INDEX('Policy Characteristics'!E:E,MATCH($C902,'Policy Characteristics'!$C:$C,0)))</f>
        <v>indst efficiency standards</v>
      </c>
      <c r="L902" s="362">
        <f>IF(ISBLANK(INDEX('Policy Characteristics'!F:F,MATCH($C902,'Policy Characteristics'!$C:$C,0))),"",INDEX('Policy Characteristics'!F:F,MATCH($C902,'Policy Characteristics'!$C:$C,0)))</f>
        <v>0</v>
      </c>
      <c r="M902" s="362">
        <f>IF(ISBLANK(INDEX('Policy Characteristics'!G:G,MATCH($C902,'Policy Characteristics'!$C:$C,0))),"",INDEX('Policy Characteristics'!G:G,MATCH($C902,'Policy Characteristics'!$C:$C,0)))</f>
        <v>0.25</v>
      </c>
      <c r="N902" s="362">
        <f>IF(ISBLANK(INDEX('Policy Characteristics'!H:H,MATCH($C902,'Policy Characteristics'!$C:$C,0))),"",INDEX('Policy Characteristics'!H:H,MATCH($C902,'Policy Characteristics'!$C:$C,0)))</f>
        <v>0.01</v>
      </c>
      <c r="O902" s="340" t="str">
        <f>IF(ISBLANK(INDEX('Policy Characteristics'!I:I,MATCH($C902,'Policy Characteristics'!$C:$C,0))),"",INDEX('Policy Characteristics'!I:I,MATCH($C902,'Policy Characteristics'!$C:$C,0)))</f>
        <v>% reduction in energy use</v>
      </c>
      <c r="P902" s="340"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40" t="str">
        <f>IF(ISBLANK(INDEX('Policy Characteristics'!K:K,MATCH($C902,'Policy Characteristics'!$C:$C,0))),"",INDEX('Policy Characteristics'!K:K,MATCH($C902,'Policy Characteristics'!$C:$C,0)))</f>
        <v>industry-ag-main.html#eff-stds</v>
      </c>
      <c r="R902" s="340" t="str">
        <f>IF(ISBLANK(INDEX('Policy Characteristics'!L:L,MATCH($C902,'Policy Characteristics'!$C:$C,0))),"",INDEX('Policy Characteristics'!L:L,MATCH($C902,'Policy Characteristics'!$C:$C,0)))</f>
        <v>industry-energy-efficiency-standards.html</v>
      </c>
    </row>
    <row r="903" spans="1:18" s="5" customFormat="1" ht="30" x14ac:dyDescent="0.25">
      <c r="A903" s="340" t="str">
        <f>IF(ISBLANK(INDEX('Policy Characteristics'!A:A,MATCH($C903,'Policy Characteristics'!$C:$C,0))),"",INDEX('Policy Characteristics'!A:A,MATCH($C903,'Policy Characteristics'!$C:$C,0)))</f>
        <v>Industry</v>
      </c>
      <c r="B903" s="340" t="str">
        <f>IF(ISBLANK(INDEX('Policy Characteristics'!B:B,MATCH($C903,'Policy Characteristics'!$C:$C,0))),"",INDEX('Policy Characteristics'!B:B,MATCH($C903,'Policy Characteristics'!$C:$C,0)))</f>
        <v>Industry Energy Efficiency Standards</v>
      </c>
      <c r="C903" s="344" t="str">
        <f t="shared" si="40"/>
        <v>Percentage Improvement in Eqpt Efficiency Standards above BAU</v>
      </c>
      <c r="D903" s="9" t="s">
        <v>3210</v>
      </c>
      <c r="E903" s="53" t="s">
        <v>2797</v>
      </c>
      <c r="F903" s="188" t="s">
        <v>3172</v>
      </c>
      <c r="G903" s="53" t="s">
        <v>2802</v>
      </c>
      <c r="H903" s="54">
        <v>1177</v>
      </c>
      <c r="I903" s="53" t="s">
        <v>46</v>
      </c>
      <c r="J903" s="342" t="str">
        <f>IF(ISBLANK(INDEX('Policy Characteristics'!D:D,MATCH($C903,'Policy Characteristics'!$C:$C,0))),"",INDEX('Policy Characteristics'!D:D,MATCH($C903,'Policy Characteristics'!$C:$C,0)))</f>
        <v>Industry Energy Efficiency Standards</v>
      </c>
      <c r="K903" s="340" t="str">
        <f>IF(ISBLANK(INDEX('Policy Characteristics'!E:E,MATCH($C903,'Policy Characteristics'!$C:$C,0))),"",INDEX('Policy Characteristics'!E:E,MATCH($C903,'Policy Characteristics'!$C:$C,0)))</f>
        <v>indst efficiency standards</v>
      </c>
      <c r="L903" s="362">
        <f>IF(ISBLANK(INDEX('Policy Characteristics'!F:F,MATCH($C903,'Policy Characteristics'!$C:$C,0))),"",INDEX('Policy Characteristics'!F:F,MATCH($C903,'Policy Characteristics'!$C:$C,0)))</f>
        <v>0</v>
      </c>
      <c r="M903" s="362">
        <f>IF(ISBLANK(INDEX('Policy Characteristics'!G:G,MATCH($C903,'Policy Characteristics'!$C:$C,0))),"",INDEX('Policy Characteristics'!G:G,MATCH($C903,'Policy Characteristics'!$C:$C,0)))</f>
        <v>0.25</v>
      </c>
      <c r="N903" s="362">
        <f>IF(ISBLANK(INDEX('Policy Characteristics'!H:H,MATCH($C903,'Policy Characteristics'!$C:$C,0))),"",INDEX('Policy Characteristics'!H:H,MATCH($C903,'Policy Characteristics'!$C:$C,0)))</f>
        <v>0.01</v>
      </c>
      <c r="O903" s="340" t="str">
        <f>IF(ISBLANK(INDEX('Policy Characteristics'!I:I,MATCH($C903,'Policy Characteristics'!$C:$C,0))),"",INDEX('Policy Characteristics'!I:I,MATCH($C903,'Policy Characteristics'!$C:$C,0)))</f>
        <v>% reduction in energy use</v>
      </c>
      <c r="P903" s="340"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40" t="str">
        <f>IF(ISBLANK(INDEX('Policy Characteristics'!K:K,MATCH($C903,'Policy Characteristics'!$C:$C,0))),"",INDEX('Policy Characteristics'!K:K,MATCH($C903,'Policy Characteristics'!$C:$C,0)))</f>
        <v>industry-ag-main.html#eff-stds</v>
      </c>
      <c r="R903" s="340" t="str">
        <f>IF(ISBLANK(INDEX('Policy Characteristics'!L:L,MATCH($C903,'Policy Characteristics'!$C:$C,0))),"",INDEX('Policy Characteristics'!L:L,MATCH($C903,'Policy Characteristics'!$C:$C,0)))</f>
        <v>industry-energy-efficiency-standards.html</v>
      </c>
    </row>
    <row r="904" spans="1:18" s="5" customFormat="1" ht="30" x14ac:dyDescent="0.25">
      <c r="A904" s="340" t="str">
        <f>IF(ISBLANK(INDEX('Policy Characteristics'!A:A,MATCH($C904,'Policy Characteristics'!$C:$C,0))),"",INDEX('Policy Characteristics'!A:A,MATCH($C904,'Policy Characteristics'!$C:$C,0)))</f>
        <v>Industry</v>
      </c>
      <c r="B904" s="340" t="str">
        <f>IF(ISBLANK(INDEX('Policy Characteristics'!B:B,MATCH($C904,'Policy Characteristics'!$C:$C,0))),"",INDEX('Policy Characteristics'!B:B,MATCH($C904,'Policy Characteristics'!$C:$C,0)))</f>
        <v>Industry Energy Efficiency Standards</v>
      </c>
      <c r="C904" s="344" t="str">
        <f t="shared" si="40"/>
        <v>Percentage Improvement in Eqpt Efficiency Standards above BAU</v>
      </c>
      <c r="D904" s="9" t="s">
        <v>3211</v>
      </c>
      <c r="E904" s="53" t="s">
        <v>2444</v>
      </c>
      <c r="F904" s="188" t="s">
        <v>3173</v>
      </c>
      <c r="G904" s="53" t="s">
        <v>2450</v>
      </c>
      <c r="H904" s="54">
        <v>1178</v>
      </c>
      <c r="I904" s="9" t="s">
        <v>46</v>
      </c>
      <c r="J904" s="342" t="str">
        <f>IF(ISBLANK(INDEX('Policy Characteristics'!D:D,MATCH($C904,'Policy Characteristics'!$C:$C,0))),"",INDEX('Policy Characteristics'!D:D,MATCH($C904,'Policy Characteristics'!$C:$C,0)))</f>
        <v>Industry Energy Efficiency Standards</v>
      </c>
      <c r="K904" s="340" t="str">
        <f>IF(ISBLANK(INDEX('Policy Characteristics'!E:E,MATCH($C904,'Policy Characteristics'!$C:$C,0))),"",INDEX('Policy Characteristics'!E:E,MATCH($C904,'Policy Characteristics'!$C:$C,0)))</f>
        <v>indst efficiency standards</v>
      </c>
      <c r="L904" s="362">
        <f>IF(ISBLANK(INDEX('Policy Characteristics'!F:F,MATCH($C904,'Policy Characteristics'!$C:$C,0))),"",INDEX('Policy Characteristics'!F:F,MATCH($C904,'Policy Characteristics'!$C:$C,0)))</f>
        <v>0</v>
      </c>
      <c r="M904" s="362">
        <f>IF(ISBLANK(INDEX('Policy Characteristics'!G:G,MATCH($C904,'Policy Characteristics'!$C:$C,0))),"",INDEX('Policy Characteristics'!G:G,MATCH($C904,'Policy Characteristics'!$C:$C,0)))</f>
        <v>0.25</v>
      </c>
      <c r="N904" s="362">
        <f>IF(ISBLANK(INDEX('Policy Characteristics'!H:H,MATCH($C904,'Policy Characteristics'!$C:$C,0))),"",INDEX('Policy Characteristics'!H:H,MATCH($C904,'Policy Characteristics'!$C:$C,0)))</f>
        <v>0.01</v>
      </c>
      <c r="O904" s="340" t="str">
        <f>IF(ISBLANK(INDEX('Policy Characteristics'!I:I,MATCH($C904,'Policy Characteristics'!$C:$C,0))),"",INDEX('Policy Characteristics'!I:I,MATCH($C904,'Policy Characteristics'!$C:$C,0)))</f>
        <v>% reduction in energy use</v>
      </c>
      <c r="P904" s="340"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40" t="str">
        <f>IF(ISBLANK(INDEX('Policy Characteristics'!K:K,MATCH($C904,'Policy Characteristics'!$C:$C,0))),"",INDEX('Policy Characteristics'!K:K,MATCH($C904,'Policy Characteristics'!$C:$C,0)))</f>
        <v>industry-ag-main.html#eff-stds</v>
      </c>
      <c r="R904" s="340" t="str">
        <f>IF(ISBLANK(INDEX('Policy Characteristics'!L:L,MATCH($C904,'Policy Characteristics'!$C:$C,0))),"",INDEX('Policy Characteristics'!L:L,MATCH($C904,'Policy Characteristics'!$C:$C,0)))</f>
        <v>industry-energy-efficiency-standards.html</v>
      </c>
    </row>
    <row r="905" spans="1:18" s="5" customFormat="1" ht="30" x14ac:dyDescent="0.25">
      <c r="A905" s="340" t="str">
        <f>IF(ISBLANK(INDEX('Policy Characteristics'!A:A,MATCH($C905,'Policy Characteristics'!$C:$C,0))),"",INDEX('Policy Characteristics'!A:A,MATCH($C905,'Policy Characteristics'!$C:$C,0)))</f>
        <v>Industry</v>
      </c>
      <c r="B905" s="340" t="str">
        <f>IF(ISBLANK(INDEX('Policy Characteristics'!B:B,MATCH($C905,'Policy Characteristics'!$C:$C,0))),"",INDEX('Policy Characteristics'!B:B,MATCH($C905,'Policy Characteristics'!$C:$C,0)))</f>
        <v>Industry Energy Efficiency Standards</v>
      </c>
      <c r="C905" s="344" t="str">
        <f t="shared" si="40"/>
        <v>Percentage Improvement in Eqpt Efficiency Standards above BAU</v>
      </c>
      <c r="D905" s="9" t="s">
        <v>3211</v>
      </c>
      <c r="E905" s="53" t="s">
        <v>2445</v>
      </c>
      <c r="F905" s="188" t="s">
        <v>3173</v>
      </c>
      <c r="G905" s="53" t="s">
        <v>2453</v>
      </c>
      <c r="H905" s="54">
        <v>1179</v>
      </c>
      <c r="I905" s="53" t="s">
        <v>46</v>
      </c>
      <c r="J905" s="342" t="str">
        <f>IF(ISBLANK(INDEX('Policy Characteristics'!D:D,MATCH($C905,'Policy Characteristics'!$C:$C,0))),"",INDEX('Policy Characteristics'!D:D,MATCH($C905,'Policy Characteristics'!$C:$C,0)))</f>
        <v>Industry Energy Efficiency Standards</v>
      </c>
      <c r="K905" s="340" t="str">
        <f>IF(ISBLANK(INDEX('Policy Characteristics'!E:E,MATCH($C905,'Policy Characteristics'!$C:$C,0))),"",INDEX('Policy Characteristics'!E:E,MATCH($C905,'Policy Characteristics'!$C:$C,0)))</f>
        <v>indst efficiency standards</v>
      </c>
      <c r="L905" s="362">
        <f>IF(ISBLANK(INDEX('Policy Characteristics'!F:F,MATCH($C905,'Policy Characteristics'!$C:$C,0))),"",INDEX('Policy Characteristics'!F:F,MATCH($C905,'Policy Characteristics'!$C:$C,0)))</f>
        <v>0</v>
      </c>
      <c r="M905" s="362">
        <f>IF(ISBLANK(INDEX('Policy Characteristics'!G:G,MATCH($C905,'Policy Characteristics'!$C:$C,0))),"",INDEX('Policy Characteristics'!G:G,MATCH($C905,'Policy Characteristics'!$C:$C,0)))</f>
        <v>0.25</v>
      </c>
      <c r="N905" s="362">
        <f>IF(ISBLANK(INDEX('Policy Characteristics'!H:H,MATCH($C905,'Policy Characteristics'!$C:$C,0))),"",INDEX('Policy Characteristics'!H:H,MATCH($C905,'Policy Characteristics'!$C:$C,0)))</f>
        <v>0.01</v>
      </c>
      <c r="O905" s="340" t="str">
        <f>IF(ISBLANK(INDEX('Policy Characteristics'!I:I,MATCH($C905,'Policy Characteristics'!$C:$C,0))),"",INDEX('Policy Characteristics'!I:I,MATCH($C905,'Policy Characteristics'!$C:$C,0)))</f>
        <v>% reduction in energy use</v>
      </c>
      <c r="P905" s="340"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40" t="str">
        <f>IF(ISBLANK(INDEX('Policy Characteristics'!K:K,MATCH($C905,'Policy Characteristics'!$C:$C,0))),"",INDEX('Policy Characteristics'!K:K,MATCH($C905,'Policy Characteristics'!$C:$C,0)))</f>
        <v>industry-ag-main.html#eff-stds</v>
      </c>
      <c r="R905" s="340" t="str">
        <f>IF(ISBLANK(INDEX('Policy Characteristics'!L:L,MATCH($C905,'Policy Characteristics'!$C:$C,0))),"",INDEX('Policy Characteristics'!L:L,MATCH($C905,'Policy Characteristics'!$C:$C,0)))</f>
        <v>industry-energy-efficiency-standards.html</v>
      </c>
    </row>
    <row r="906" spans="1:18" s="5" customFormat="1" ht="30" x14ac:dyDescent="0.25">
      <c r="A906" s="340" t="str">
        <f>IF(ISBLANK(INDEX('Policy Characteristics'!A:A,MATCH($C906,'Policy Characteristics'!$C:$C,0))),"",INDEX('Policy Characteristics'!A:A,MATCH($C906,'Policy Characteristics'!$C:$C,0)))</f>
        <v>Industry</v>
      </c>
      <c r="B906" s="340" t="str">
        <f>IF(ISBLANK(INDEX('Policy Characteristics'!B:B,MATCH($C906,'Policy Characteristics'!$C:$C,0))),"",INDEX('Policy Characteristics'!B:B,MATCH($C906,'Policy Characteristics'!$C:$C,0)))</f>
        <v>Industry Energy Efficiency Standards</v>
      </c>
      <c r="C906" s="344" t="str">
        <f t="shared" si="40"/>
        <v>Percentage Improvement in Eqpt Efficiency Standards above BAU</v>
      </c>
      <c r="D906" s="9" t="s">
        <v>3211</v>
      </c>
      <c r="E906" s="53" t="s">
        <v>2446</v>
      </c>
      <c r="F906" s="188" t="s">
        <v>3173</v>
      </c>
      <c r="G906" s="53" t="s">
        <v>2454</v>
      </c>
      <c r="H906" s="54">
        <v>1180</v>
      </c>
      <c r="I906" s="53" t="s">
        <v>45</v>
      </c>
      <c r="J906" s="342" t="str">
        <f>IF(ISBLANK(INDEX('Policy Characteristics'!D:D,MATCH($C906,'Policy Characteristics'!$C:$C,0))),"",INDEX('Policy Characteristics'!D:D,MATCH($C906,'Policy Characteristics'!$C:$C,0)))</f>
        <v>Industry Energy Efficiency Standards</v>
      </c>
      <c r="K906" s="340" t="str">
        <f>IF(ISBLANK(INDEX('Policy Characteristics'!E:E,MATCH($C906,'Policy Characteristics'!$C:$C,0))),"",INDEX('Policy Characteristics'!E:E,MATCH($C906,'Policy Characteristics'!$C:$C,0)))</f>
        <v>indst efficiency standards</v>
      </c>
      <c r="L906" s="362">
        <f>IF(ISBLANK(INDEX('Policy Characteristics'!F:F,MATCH($C906,'Policy Characteristics'!$C:$C,0))),"",INDEX('Policy Characteristics'!F:F,MATCH($C906,'Policy Characteristics'!$C:$C,0)))</f>
        <v>0</v>
      </c>
      <c r="M906" s="362">
        <f>IF(ISBLANK(INDEX('Policy Characteristics'!G:G,MATCH($C906,'Policy Characteristics'!$C:$C,0))),"",INDEX('Policy Characteristics'!G:G,MATCH($C906,'Policy Characteristics'!$C:$C,0)))</f>
        <v>0.25</v>
      </c>
      <c r="N906" s="362">
        <f>IF(ISBLANK(INDEX('Policy Characteristics'!H:H,MATCH($C906,'Policy Characteristics'!$C:$C,0))),"",INDEX('Policy Characteristics'!H:H,MATCH($C906,'Policy Characteristics'!$C:$C,0)))</f>
        <v>0.01</v>
      </c>
      <c r="O906" s="340" t="str">
        <f>IF(ISBLANK(INDEX('Policy Characteristics'!I:I,MATCH($C906,'Policy Characteristics'!$C:$C,0))),"",INDEX('Policy Characteristics'!I:I,MATCH($C906,'Policy Characteristics'!$C:$C,0)))</f>
        <v>% reduction in energy use</v>
      </c>
      <c r="P906" s="340"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40" t="str">
        <f>IF(ISBLANK(INDEX('Policy Characteristics'!K:K,MATCH($C906,'Policy Characteristics'!$C:$C,0))),"",INDEX('Policy Characteristics'!K:K,MATCH($C906,'Policy Characteristics'!$C:$C,0)))</f>
        <v>industry-ag-main.html#eff-stds</v>
      </c>
      <c r="R906" s="340" t="str">
        <f>IF(ISBLANK(INDEX('Policy Characteristics'!L:L,MATCH($C906,'Policy Characteristics'!$C:$C,0))),"",INDEX('Policy Characteristics'!L:L,MATCH($C906,'Policy Characteristics'!$C:$C,0)))</f>
        <v>industry-energy-efficiency-standards.html</v>
      </c>
    </row>
    <row r="907" spans="1:18" s="5" customFormat="1" ht="30" x14ac:dyDescent="0.25">
      <c r="A907" s="340" t="str">
        <f>IF(ISBLANK(INDEX('Policy Characteristics'!A:A,MATCH($C907,'Policy Characteristics'!$C:$C,0))),"",INDEX('Policy Characteristics'!A:A,MATCH($C907,'Policy Characteristics'!$C:$C,0)))</f>
        <v>Industry</v>
      </c>
      <c r="B907" s="340" t="str">
        <f>IF(ISBLANK(INDEX('Policy Characteristics'!B:B,MATCH($C907,'Policy Characteristics'!$C:$C,0))),"",INDEX('Policy Characteristics'!B:B,MATCH($C907,'Policy Characteristics'!$C:$C,0)))</f>
        <v>Industry Energy Efficiency Standards</v>
      </c>
      <c r="C907" s="344" t="str">
        <f t="shared" si="40"/>
        <v>Percentage Improvement in Eqpt Efficiency Standards above BAU</v>
      </c>
      <c r="D907" s="9" t="s">
        <v>3211</v>
      </c>
      <c r="E907" s="53" t="s">
        <v>2447</v>
      </c>
      <c r="F907" s="188" t="s">
        <v>3173</v>
      </c>
      <c r="G907" s="53" t="s">
        <v>2451</v>
      </c>
      <c r="H907" s="54">
        <v>1181</v>
      </c>
      <c r="I907" s="53" t="s">
        <v>46</v>
      </c>
      <c r="J907" s="342" t="str">
        <f>IF(ISBLANK(INDEX('Policy Characteristics'!D:D,MATCH($C907,'Policy Characteristics'!$C:$C,0))),"",INDEX('Policy Characteristics'!D:D,MATCH($C907,'Policy Characteristics'!$C:$C,0)))</f>
        <v>Industry Energy Efficiency Standards</v>
      </c>
      <c r="K907" s="340" t="str">
        <f>IF(ISBLANK(INDEX('Policy Characteristics'!E:E,MATCH($C907,'Policy Characteristics'!$C:$C,0))),"",INDEX('Policy Characteristics'!E:E,MATCH($C907,'Policy Characteristics'!$C:$C,0)))</f>
        <v>indst efficiency standards</v>
      </c>
      <c r="L907" s="362">
        <f>IF(ISBLANK(INDEX('Policy Characteristics'!F:F,MATCH($C907,'Policy Characteristics'!$C:$C,0))),"",INDEX('Policy Characteristics'!F:F,MATCH($C907,'Policy Characteristics'!$C:$C,0)))</f>
        <v>0</v>
      </c>
      <c r="M907" s="362">
        <f>IF(ISBLANK(INDEX('Policy Characteristics'!G:G,MATCH($C907,'Policy Characteristics'!$C:$C,0))),"",INDEX('Policy Characteristics'!G:G,MATCH($C907,'Policy Characteristics'!$C:$C,0)))</f>
        <v>0.25</v>
      </c>
      <c r="N907" s="362">
        <f>IF(ISBLANK(INDEX('Policy Characteristics'!H:H,MATCH($C907,'Policy Characteristics'!$C:$C,0))),"",INDEX('Policy Characteristics'!H:H,MATCH($C907,'Policy Characteristics'!$C:$C,0)))</f>
        <v>0.01</v>
      </c>
      <c r="O907" s="340" t="str">
        <f>IF(ISBLANK(INDEX('Policy Characteristics'!I:I,MATCH($C907,'Policy Characteristics'!$C:$C,0))),"",INDEX('Policy Characteristics'!I:I,MATCH($C907,'Policy Characteristics'!$C:$C,0)))</f>
        <v>% reduction in energy use</v>
      </c>
      <c r="P907" s="340"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40" t="str">
        <f>IF(ISBLANK(INDEX('Policy Characteristics'!K:K,MATCH($C907,'Policy Characteristics'!$C:$C,0))),"",INDEX('Policy Characteristics'!K:K,MATCH($C907,'Policy Characteristics'!$C:$C,0)))</f>
        <v>industry-ag-main.html#eff-stds</v>
      </c>
      <c r="R907" s="340" t="str">
        <f>IF(ISBLANK(INDEX('Policy Characteristics'!L:L,MATCH($C907,'Policy Characteristics'!$C:$C,0))),"",INDEX('Policy Characteristics'!L:L,MATCH($C907,'Policy Characteristics'!$C:$C,0)))</f>
        <v>industry-energy-efficiency-standards.html</v>
      </c>
    </row>
    <row r="908" spans="1:18" s="5" customFormat="1" ht="30" x14ac:dyDescent="0.25">
      <c r="A908" s="340" t="str">
        <f>IF(ISBLANK(INDEX('Policy Characteristics'!A:A,MATCH($C908,'Policy Characteristics'!$C:$C,0))),"",INDEX('Policy Characteristics'!A:A,MATCH($C908,'Policy Characteristics'!$C:$C,0)))</f>
        <v>Industry</v>
      </c>
      <c r="B908" s="340" t="str">
        <f>IF(ISBLANK(INDEX('Policy Characteristics'!B:B,MATCH($C908,'Policy Characteristics'!$C:$C,0))),"",INDEX('Policy Characteristics'!B:B,MATCH($C908,'Policy Characteristics'!$C:$C,0)))</f>
        <v>Industry Energy Efficiency Standards</v>
      </c>
      <c r="C908" s="344" t="str">
        <f t="shared" si="40"/>
        <v>Percentage Improvement in Eqpt Efficiency Standards above BAU</v>
      </c>
      <c r="D908" s="9" t="s">
        <v>3211</v>
      </c>
      <c r="E908" s="53" t="s">
        <v>2448</v>
      </c>
      <c r="F908" s="188" t="s">
        <v>3173</v>
      </c>
      <c r="G908" s="53" t="s">
        <v>2452</v>
      </c>
      <c r="H908" s="54">
        <v>1182</v>
      </c>
      <c r="I908" s="53" t="s">
        <v>46</v>
      </c>
      <c r="J908" s="342" t="str">
        <f>IF(ISBLANK(INDEX('Policy Characteristics'!D:D,MATCH($C908,'Policy Characteristics'!$C:$C,0))),"",INDEX('Policy Characteristics'!D:D,MATCH($C908,'Policy Characteristics'!$C:$C,0)))</f>
        <v>Industry Energy Efficiency Standards</v>
      </c>
      <c r="K908" s="340" t="str">
        <f>IF(ISBLANK(INDEX('Policy Characteristics'!E:E,MATCH($C908,'Policy Characteristics'!$C:$C,0))),"",INDEX('Policy Characteristics'!E:E,MATCH($C908,'Policy Characteristics'!$C:$C,0)))</f>
        <v>indst efficiency standards</v>
      </c>
      <c r="L908" s="362">
        <f>IF(ISBLANK(INDEX('Policy Characteristics'!F:F,MATCH($C908,'Policy Characteristics'!$C:$C,0))),"",INDEX('Policy Characteristics'!F:F,MATCH($C908,'Policy Characteristics'!$C:$C,0)))</f>
        <v>0</v>
      </c>
      <c r="M908" s="362">
        <f>IF(ISBLANK(INDEX('Policy Characteristics'!G:G,MATCH($C908,'Policy Characteristics'!$C:$C,0))),"",INDEX('Policy Characteristics'!G:G,MATCH($C908,'Policy Characteristics'!$C:$C,0)))</f>
        <v>0.25</v>
      </c>
      <c r="N908" s="362">
        <f>IF(ISBLANK(INDEX('Policy Characteristics'!H:H,MATCH($C908,'Policy Characteristics'!$C:$C,0))),"",INDEX('Policy Characteristics'!H:H,MATCH($C908,'Policy Characteristics'!$C:$C,0)))</f>
        <v>0.01</v>
      </c>
      <c r="O908" s="340" t="str">
        <f>IF(ISBLANK(INDEX('Policy Characteristics'!I:I,MATCH($C908,'Policy Characteristics'!$C:$C,0))),"",INDEX('Policy Characteristics'!I:I,MATCH($C908,'Policy Characteristics'!$C:$C,0)))</f>
        <v>% reduction in energy use</v>
      </c>
      <c r="P908" s="340"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40" t="str">
        <f>IF(ISBLANK(INDEX('Policy Characteristics'!K:K,MATCH($C908,'Policy Characteristics'!$C:$C,0))),"",INDEX('Policy Characteristics'!K:K,MATCH($C908,'Policy Characteristics'!$C:$C,0)))</f>
        <v>industry-ag-main.html#eff-stds</v>
      </c>
      <c r="R908" s="340" t="str">
        <f>IF(ISBLANK(INDEX('Policy Characteristics'!L:L,MATCH($C908,'Policy Characteristics'!$C:$C,0))),"",INDEX('Policy Characteristics'!L:L,MATCH($C908,'Policy Characteristics'!$C:$C,0)))</f>
        <v>industry-energy-efficiency-standards.html</v>
      </c>
    </row>
    <row r="909" spans="1:18" s="5" customFormat="1" ht="30" x14ac:dyDescent="0.25">
      <c r="A909" s="340" t="str">
        <f>IF(ISBLANK(INDEX('Policy Characteristics'!A:A,MATCH($C909,'Policy Characteristics'!$C:$C,0))),"",INDEX('Policy Characteristics'!A:A,MATCH($C909,'Policy Characteristics'!$C:$C,0)))</f>
        <v>Industry</v>
      </c>
      <c r="B909" s="340" t="str">
        <f>IF(ISBLANK(INDEX('Policy Characteristics'!B:B,MATCH($C909,'Policy Characteristics'!$C:$C,0))),"",INDEX('Policy Characteristics'!B:B,MATCH($C909,'Policy Characteristics'!$C:$C,0)))</f>
        <v>Industry Energy Efficiency Standards</v>
      </c>
      <c r="C909" s="344" t="str">
        <f t="shared" si="40"/>
        <v>Percentage Improvement in Eqpt Efficiency Standards above BAU</v>
      </c>
      <c r="D909" s="9" t="s">
        <v>3211</v>
      </c>
      <c r="E909" s="53" t="s">
        <v>2449</v>
      </c>
      <c r="F909" s="188" t="s">
        <v>3173</v>
      </c>
      <c r="G909" s="53" t="s">
        <v>2455</v>
      </c>
      <c r="H909" s="54">
        <v>1183</v>
      </c>
      <c r="I909" s="53" t="s">
        <v>46</v>
      </c>
      <c r="J909" s="342" t="str">
        <f>IF(ISBLANK(INDEX('Policy Characteristics'!D:D,MATCH($C909,'Policy Characteristics'!$C:$C,0))),"",INDEX('Policy Characteristics'!D:D,MATCH($C909,'Policy Characteristics'!$C:$C,0)))</f>
        <v>Industry Energy Efficiency Standards</v>
      </c>
      <c r="K909" s="340" t="str">
        <f>IF(ISBLANK(INDEX('Policy Characteristics'!E:E,MATCH($C909,'Policy Characteristics'!$C:$C,0))),"",INDEX('Policy Characteristics'!E:E,MATCH($C909,'Policy Characteristics'!$C:$C,0)))</f>
        <v>indst efficiency standards</v>
      </c>
      <c r="L909" s="362">
        <f>IF(ISBLANK(INDEX('Policy Characteristics'!F:F,MATCH($C909,'Policy Characteristics'!$C:$C,0))),"",INDEX('Policy Characteristics'!F:F,MATCH($C909,'Policy Characteristics'!$C:$C,0)))</f>
        <v>0</v>
      </c>
      <c r="M909" s="362">
        <f>IF(ISBLANK(INDEX('Policy Characteristics'!G:G,MATCH($C909,'Policy Characteristics'!$C:$C,0))),"",INDEX('Policy Characteristics'!G:G,MATCH($C909,'Policy Characteristics'!$C:$C,0)))</f>
        <v>0.25</v>
      </c>
      <c r="N909" s="362">
        <f>IF(ISBLANK(INDEX('Policy Characteristics'!H:H,MATCH($C909,'Policy Characteristics'!$C:$C,0))),"",INDEX('Policy Characteristics'!H:H,MATCH($C909,'Policy Characteristics'!$C:$C,0)))</f>
        <v>0.01</v>
      </c>
      <c r="O909" s="340" t="str">
        <f>IF(ISBLANK(INDEX('Policy Characteristics'!I:I,MATCH($C909,'Policy Characteristics'!$C:$C,0))),"",INDEX('Policy Characteristics'!I:I,MATCH($C909,'Policy Characteristics'!$C:$C,0)))</f>
        <v>% reduction in energy use</v>
      </c>
      <c r="P909" s="340"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40" t="str">
        <f>IF(ISBLANK(INDEX('Policy Characteristics'!K:K,MATCH($C909,'Policy Characteristics'!$C:$C,0))),"",INDEX('Policy Characteristics'!K:K,MATCH($C909,'Policy Characteristics'!$C:$C,0)))</f>
        <v>industry-ag-main.html#eff-stds</v>
      </c>
      <c r="R909" s="340" t="str">
        <f>IF(ISBLANK(INDEX('Policy Characteristics'!L:L,MATCH($C909,'Policy Characteristics'!$C:$C,0))),"",INDEX('Policy Characteristics'!L:L,MATCH($C909,'Policy Characteristics'!$C:$C,0)))</f>
        <v>industry-energy-efficiency-standards.html</v>
      </c>
    </row>
    <row r="910" spans="1:18" s="5" customFormat="1" ht="30" x14ac:dyDescent="0.25">
      <c r="A910" s="340" t="str">
        <f>IF(ISBLANK(INDEX('Policy Characteristics'!A:A,MATCH($C910,'Policy Characteristics'!$C:$C,0))),"",INDEX('Policy Characteristics'!A:A,MATCH($C910,'Policy Characteristics'!$C:$C,0)))</f>
        <v>Industry</v>
      </c>
      <c r="B910" s="340" t="str">
        <f>IF(ISBLANK(INDEX('Policy Characteristics'!B:B,MATCH($C910,'Policy Characteristics'!$C:$C,0))),"",INDEX('Policy Characteristics'!B:B,MATCH($C910,'Policy Characteristics'!$C:$C,0)))</f>
        <v>Industry Energy Efficiency Standards</v>
      </c>
      <c r="C910" s="344" t="str">
        <f t="shared" si="40"/>
        <v>Percentage Improvement in Eqpt Efficiency Standards above BAU</v>
      </c>
      <c r="D910" s="9" t="s">
        <v>3211</v>
      </c>
      <c r="E910" s="53" t="s">
        <v>2798</v>
      </c>
      <c r="F910" s="188" t="s">
        <v>3173</v>
      </c>
      <c r="G910" s="53" t="s">
        <v>2801</v>
      </c>
      <c r="H910" s="54">
        <v>1184</v>
      </c>
      <c r="I910" s="53" t="s">
        <v>46</v>
      </c>
      <c r="J910" s="342" t="str">
        <f>IF(ISBLANK(INDEX('Policy Characteristics'!D:D,MATCH($C910,'Policy Characteristics'!$C:$C,0))),"",INDEX('Policy Characteristics'!D:D,MATCH($C910,'Policy Characteristics'!$C:$C,0)))</f>
        <v>Industry Energy Efficiency Standards</v>
      </c>
      <c r="K910" s="340" t="str">
        <f>IF(ISBLANK(INDEX('Policy Characteristics'!E:E,MATCH($C910,'Policy Characteristics'!$C:$C,0))),"",INDEX('Policy Characteristics'!E:E,MATCH($C910,'Policy Characteristics'!$C:$C,0)))</f>
        <v>indst efficiency standards</v>
      </c>
      <c r="L910" s="362">
        <f>IF(ISBLANK(INDEX('Policy Characteristics'!F:F,MATCH($C910,'Policy Characteristics'!$C:$C,0))),"",INDEX('Policy Characteristics'!F:F,MATCH($C910,'Policy Characteristics'!$C:$C,0)))</f>
        <v>0</v>
      </c>
      <c r="M910" s="362">
        <f>IF(ISBLANK(INDEX('Policy Characteristics'!G:G,MATCH($C910,'Policy Characteristics'!$C:$C,0))),"",INDEX('Policy Characteristics'!G:G,MATCH($C910,'Policy Characteristics'!$C:$C,0)))</f>
        <v>0.25</v>
      </c>
      <c r="N910" s="362">
        <f>IF(ISBLANK(INDEX('Policy Characteristics'!H:H,MATCH($C910,'Policy Characteristics'!$C:$C,0))),"",INDEX('Policy Characteristics'!H:H,MATCH($C910,'Policy Characteristics'!$C:$C,0)))</f>
        <v>0.01</v>
      </c>
      <c r="O910" s="340" t="str">
        <f>IF(ISBLANK(INDEX('Policy Characteristics'!I:I,MATCH($C910,'Policy Characteristics'!$C:$C,0))),"",INDEX('Policy Characteristics'!I:I,MATCH($C910,'Policy Characteristics'!$C:$C,0)))</f>
        <v>% reduction in energy use</v>
      </c>
      <c r="P910" s="340"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40" t="str">
        <f>IF(ISBLANK(INDEX('Policy Characteristics'!K:K,MATCH($C910,'Policy Characteristics'!$C:$C,0))),"",INDEX('Policy Characteristics'!K:K,MATCH($C910,'Policy Characteristics'!$C:$C,0)))</f>
        <v>industry-ag-main.html#eff-stds</v>
      </c>
      <c r="R910" s="340" t="str">
        <f>IF(ISBLANK(INDEX('Policy Characteristics'!L:L,MATCH($C910,'Policy Characteristics'!$C:$C,0))),"",INDEX('Policy Characteristics'!L:L,MATCH($C910,'Policy Characteristics'!$C:$C,0)))</f>
        <v>industry-energy-efficiency-standards.html</v>
      </c>
    </row>
    <row r="911" spans="1:18" s="5" customFormat="1" ht="30" x14ac:dyDescent="0.25">
      <c r="A911" s="340" t="str">
        <f>IF(ISBLANK(INDEX('Policy Characteristics'!A:A,MATCH($C911,'Policy Characteristics'!$C:$C,0))),"",INDEX('Policy Characteristics'!A:A,MATCH($C911,'Policy Characteristics'!$C:$C,0)))</f>
        <v>Industry</v>
      </c>
      <c r="B911" s="340" t="str">
        <f>IF(ISBLANK(INDEX('Policy Characteristics'!B:B,MATCH($C911,'Policy Characteristics'!$C:$C,0))),"",INDEX('Policy Characteristics'!B:B,MATCH($C911,'Policy Characteristics'!$C:$C,0)))</f>
        <v>Industry Energy Efficiency Standards</v>
      </c>
      <c r="C911" s="344" t="str">
        <f t="shared" si="40"/>
        <v>Percentage Improvement in Eqpt Efficiency Standards above BAU</v>
      </c>
      <c r="D911" s="9" t="s">
        <v>3211</v>
      </c>
      <c r="E911" s="53" t="s">
        <v>2799</v>
      </c>
      <c r="F911" s="188" t="s">
        <v>3173</v>
      </c>
      <c r="G911" s="53" t="s">
        <v>2803</v>
      </c>
      <c r="H911" s="54">
        <v>1185</v>
      </c>
      <c r="I911" s="53" t="s">
        <v>46</v>
      </c>
      <c r="J911" s="342" t="str">
        <f>IF(ISBLANK(INDEX('Policy Characteristics'!D:D,MATCH($C911,'Policy Characteristics'!$C:$C,0))),"",INDEX('Policy Characteristics'!D:D,MATCH($C911,'Policy Characteristics'!$C:$C,0)))</f>
        <v>Industry Energy Efficiency Standards</v>
      </c>
      <c r="K911" s="340" t="str">
        <f>IF(ISBLANK(INDEX('Policy Characteristics'!E:E,MATCH($C911,'Policy Characteristics'!$C:$C,0))),"",INDEX('Policy Characteristics'!E:E,MATCH($C911,'Policy Characteristics'!$C:$C,0)))</f>
        <v>indst efficiency standards</v>
      </c>
      <c r="L911" s="362">
        <f>IF(ISBLANK(INDEX('Policy Characteristics'!F:F,MATCH($C911,'Policy Characteristics'!$C:$C,0))),"",INDEX('Policy Characteristics'!F:F,MATCH($C911,'Policy Characteristics'!$C:$C,0)))</f>
        <v>0</v>
      </c>
      <c r="M911" s="362">
        <f>IF(ISBLANK(INDEX('Policy Characteristics'!G:G,MATCH($C911,'Policy Characteristics'!$C:$C,0))),"",INDEX('Policy Characteristics'!G:G,MATCH($C911,'Policy Characteristics'!$C:$C,0)))</f>
        <v>0.25</v>
      </c>
      <c r="N911" s="362">
        <f>IF(ISBLANK(INDEX('Policy Characteristics'!H:H,MATCH($C911,'Policy Characteristics'!$C:$C,0))),"",INDEX('Policy Characteristics'!H:H,MATCH($C911,'Policy Characteristics'!$C:$C,0)))</f>
        <v>0.01</v>
      </c>
      <c r="O911" s="340" t="str">
        <f>IF(ISBLANK(INDEX('Policy Characteristics'!I:I,MATCH($C911,'Policy Characteristics'!$C:$C,0))),"",INDEX('Policy Characteristics'!I:I,MATCH($C911,'Policy Characteristics'!$C:$C,0)))</f>
        <v>% reduction in energy use</v>
      </c>
      <c r="P911" s="340"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40" t="str">
        <f>IF(ISBLANK(INDEX('Policy Characteristics'!K:K,MATCH($C911,'Policy Characteristics'!$C:$C,0))),"",INDEX('Policy Characteristics'!K:K,MATCH($C911,'Policy Characteristics'!$C:$C,0)))</f>
        <v>industry-ag-main.html#eff-stds</v>
      </c>
      <c r="R911" s="340" t="str">
        <f>IF(ISBLANK(INDEX('Policy Characteristics'!L:L,MATCH($C911,'Policy Characteristics'!$C:$C,0))),"",INDEX('Policy Characteristics'!L:L,MATCH($C911,'Policy Characteristics'!$C:$C,0)))</f>
        <v>industry-energy-efficiency-standards.html</v>
      </c>
    </row>
    <row r="912" spans="1:18" s="5" customFormat="1" ht="30" x14ac:dyDescent="0.25">
      <c r="A912" s="340" t="str">
        <f>IF(ISBLANK(INDEX('Policy Characteristics'!A:A,MATCH($C912,'Policy Characteristics'!$C:$C,0))),"",INDEX('Policy Characteristics'!A:A,MATCH($C912,'Policy Characteristics'!$C:$C,0)))</f>
        <v>Industry</v>
      </c>
      <c r="B912" s="340" t="str">
        <f>IF(ISBLANK(INDEX('Policy Characteristics'!B:B,MATCH($C912,'Policy Characteristics'!$C:$C,0))),"",INDEX('Policy Characteristics'!B:B,MATCH($C912,'Policy Characteristics'!$C:$C,0)))</f>
        <v>Industry Energy Efficiency Standards</v>
      </c>
      <c r="C912" s="344" t="str">
        <f t="shared" si="40"/>
        <v>Percentage Improvement in Eqpt Efficiency Standards above BAU</v>
      </c>
      <c r="D912" s="9" t="s">
        <v>3211</v>
      </c>
      <c r="E912" s="53" t="s">
        <v>2800</v>
      </c>
      <c r="F912" s="188" t="s">
        <v>3173</v>
      </c>
      <c r="G912" s="53" t="s">
        <v>2804</v>
      </c>
      <c r="H912" s="54">
        <v>1186</v>
      </c>
      <c r="I912" s="53" t="s">
        <v>46</v>
      </c>
      <c r="J912" s="342" t="str">
        <f>IF(ISBLANK(INDEX('Policy Characteristics'!D:D,MATCH($C912,'Policy Characteristics'!$C:$C,0))),"",INDEX('Policy Characteristics'!D:D,MATCH($C912,'Policy Characteristics'!$C:$C,0)))</f>
        <v>Industry Energy Efficiency Standards</v>
      </c>
      <c r="K912" s="340" t="str">
        <f>IF(ISBLANK(INDEX('Policy Characteristics'!E:E,MATCH($C912,'Policy Characteristics'!$C:$C,0))),"",INDEX('Policy Characteristics'!E:E,MATCH($C912,'Policy Characteristics'!$C:$C,0)))</f>
        <v>indst efficiency standards</v>
      </c>
      <c r="L912" s="362">
        <f>IF(ISBLANK(INDEX('Policy Characteristics'!F:F,MATCH($C912,'Policy Characteristics'!$C:$C,0))),"",INDEX('Policy Characteristics'!F:F,MATCH($C912,'Policy Characteristics'!$C:$C,0)))</f>
        <v>0</v>
      </c>
      <c r="M912" s="362">
        <f>IF(ISBLANK(INDEX('Policy Characteristics'!G:G,MATCH($C912,'Policy Characteristics'!$C:$C,0))),"",INDEX('Policy Characteristics'!G:G,MATCH($C912,'Policy Characteristics'!$C:$C,0)))</f>
        <v>0.25</v>
      </c>
      <c r="N912" s="362">
        <f>IF(ISBLANK(INDEX('Policy Characteristics'!H:H,MATCH($C912,'Policy Characteristics'!$C:$C,0))),"",INDEX('Policy Characteristics'!H:H,MATCH($C912,'Policy Characteristics'!$C:$C,0)))</f>
        <v>0.01</v>
      </c>
      <c r="O912" s="340" t="str">
        <f>IF(ISBLANK(INDEX('Policy Characteristics'!I:I,MATCH($C912,'Policy Characteristics'!$C:$C,0))),"",INDEX('Policy Characteristics'!I:I,MATCH($C912,'Policy Characteristics'!$C:$C,0)))</f>
        <v>% reduction in energy use</v>
      </c>
      <c r="P912" s="340"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40" t="str">
        <f>IF(ISBLANK(INDEX('Policy Characteristics'!K:K,MATCH($C912,'Policy Characteristics'!$C:$C,0))),"",INDEX('Policy Characteristics'!K:K,MATCH($C912,'Policy Characteristics'!$C:$C,0)))</f>
        <v>industry-ag-main.html#eff-stds</v>
      </c>
      <c r="R912" s="340" t="str">
        <f>IF(ISBLANK(INDEX('Policy Characteristics'!L:L,MATCH($C912,'Policy Characteristics'!$C:$C,0))),"",INDEX('Policy Characteristics'!L:L,MATCH($C912,'Policy Characteristics'!$C:$C,0)))</f>
        <v>industry-energy-efficiency-standards.html</v>
      </c>
    </row>
    <row r="913" spans="1:18" s="5" customFormat="1" ht="30" x14ac:dyDescent="0.25">
      <c r="A913" s="340" t="str">
        <f>IF(ISBLANK(INDEX('Policy Characteristics'!A:A,MATCH($C913,'Policy Characteristics'!$C:$C,0))),"",INDEX('Policy Characteristics'!A:A,MATCH($C913,'Policy Characteristics'!$C:$C,0)))</f>
        <v>Industry</v>
      </c>
      <c r="B913" s="340" t="str">
        <f>IF(ISBLANK(INDEX('Policy Characteristics'!B:B,MATCH($C913,'Policy Characteristics'!$C:$C,0))),"",INDEX('Policy Characteristics'!B:B,MATCH($C913,'Policy Characteristics'!$C:$C,0)))</f>
        <v>Industry Energy Efficiency Standards</v>
      </c>
      <c r="C913" s="344" t="str">
        <f t="shared" si="40"/>
        <v>Percentage Improvement in Eqpt Efficiency Standards above BAU</v>
      </c>
      <c r="D913" s="9" t="s">
        <v>3211</v>
      </c>
      <c r="E913" s="53" t="s">
        <v>2797</v>
      </c>
      <c r="F913" s="188" t="s">
        <v>3173</v>
      </c>
      <c r="G913" s="53" t="s">
        <v>2802</v>
      </c>
      <c r="H913" s="54">
        <v>1187</v>
      </c>
      <c r="I913" s="53" t="s">
        <v>46</v>
      </c>
      <c r="J913" s="342" t="str">
        <f>IF(ISBLANK(INDEX('Policy Characteristics'!D:D,MATCH($C913,'Policy Characteristics'!$C:$C,0))),"",INDEX('Policy Characteristics'!D:D,MATCH($C913,'Policy Characteristics'!$C:$C,0)))</f>
        <v>Industry Energy Efficiency Standards</v>
      </c>
      <c r="K913" s="340" t="str">
        <f>IF(ISBLANK(INDEX('Policy Characteristics'!E:E,MATCH($C913,'Policy Characteristics'!$C:$C,0))),"",INDEX('Policy Characteristics'!E:E,MATCH($C913,'Policy Characteristics'!$C:$C,0)))</f>
        <v>indst efficiency standards</v>
      </c>
      <c r="L913" s="362">
        <f>IF(ISBLANK(INDEX('Policy Characteristics'!F:F,MATCH($C913,'Policy Characteristics'!$C:$C,0))),"",INDEX('Policy Characteristics'!F:F,MATCH($C913,'Policy Characteristics'!$C:$C,0)))</f>
        <v>0</v>
      </c>
      <c r="M913" s="362">
        <f>IF(ISBLANK(INDEX('Policy Characteristics'!G:G,MATCH($C913,'Policy Characteristics'!$C:$C,0))),"",INDEX('Policy Characteristics'!G:G,MATCH($C913,'Policy Characteristics'!$C:$C,0)))</f>
        <v>0.25</v>
      </c>
      <c r="N913" s="362">
        <f>IF(ISBLANK(INDEX('Policy Characteristics'!H:H,MATCH($C913,'Policy Characteristics'!$C:$C,0))),"",INDEX('Policy Characteristics'!H:H,MATCH($C913,'Policy Characteristics'!$C:$C,0)))</f>
        <v>0.01</v>
      </c>
      <c r="O913" s="340" t="str">
        <f>IF(ISBLANK(INDEX('Policy Characteristics'!I:I,MATCH($C913,'Policy Characteristics'!$C:$C,0))),"",INDEX('Policy Characteristics'!I:I,MATCH($C913,'Policy Characteristics'!$C:$C,0)))</f>
        <v>% reduction in energy use</v>
      </c>
      <c r="P913" s="340"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40" t="str">
        <f>IF(ISBLANK(INDEX('Policy Characteristics'!K:K,MATCH($C913,'Policy Characteristics'!$C:$C,0))),"",INDEX('Policy Characteristics'!K:K,MATCH($C913,'Policy Characteristics'!$C:$C,0)))</f>
        <v>industry-ag-main.html#eff-stds</v>
      </c>
      <c r="R913" s="340" t="str">
        <f>IF(ISBLANK(INDEX('Policy Characteristics'!L:L,MATCH($C913,'Policy Characteristics'!$C:$C,0))),"",INDEX('Policy Characteristics'!L:L,MATCH($C913,'Policy Characteristics'!$C:$C,0)))</f>
        <v>industry-energy-efficiency-standards.html</v>
      </c>
    </row>
    <row r="914" spans="1:18" s="5" customFormat="1" x14ac:dyDescent="0.25">
      <c r="A914" s="340" t="str">
        <f>IF(ISBLANK(INDEX('Policy Characteristics'!A:A,MATCH($C914,'Policy Characteristics'!$C:$C,0))),"",INDEX('Policy Characteristics'!A:A,MATCH($C914,'Policy Characteristics'!$C:$C,0)))</f>
        <v>Industry</v>
      </c>
      <c r="B914" s="340" t="str">
        <f>IF(ISBLANK(INDEX('Policy Characteristics'!B:B,MATCH($C914,'Policy Characteristics'!$C:$C,0))),"",INDEX('Policy Characteristics'!B:B,MATCH($C914,'Policy Characteristics'!$C:$C,0)))</f>
        <v>Industry Energy Efficiency Standards</v>
      </c>
      <c r="C914" s="344" t="str">
        <f t="shared" si="40"/>
        <v>Percentage Improvement in Eqpt Efficiency Standards above BAU</v>
      </c>
      <c r="D914" s="9" t="s">
        <v>3212</v>
      </c>
      <c r="E914" s="53" t="s">
        <v>2444</v>
      </c>
      <c r="F914" s="188" t="s">
        <v>3215</v>
      </c>
      <c r="G914" s="53" t="s">
        <v>2450</v>
      </c>
      <c r="H914" s="54">
        <v>1188</v>
      </c>
      <c r="I914" s="53" t="s">
        <v>45</v>
      </c>
      <c r="J914" s="342" t="str">
        <f>IF(ISBLANK(INDEX('Policy Characteristics'!D:D,MATCH($C914,'Policy Characteristics'!$C:$C,0))),"",INDEX('Policy Characteristics'!D:D,MATCH($C914,'Policy Characteristics'!$C:$C,0)))</f>
        <v>Industry Energy Efficiency Standards</v>
      </c>
      <c r="K914" s="340" t="str">
        <f>IF(ISBLANK(INDEX('Policy Characteristics'!E:E,MATCH($C914,'Policy Characteristics'!$C:$C,0))),"",INDEX('Policy Characteristics'!E:E,MATCH($C914,'Policy Characteristics'!$C:$C,0)))</f>
        <v>indst efficiency standards</v>
      </c>
      <c r="L914" s="362">
        <f>IF(ISBLANK(INDEX('Policy Characteristics'!F:F,MATCH($C914,'Policy Characteristics'!$C:$C,0))),"",INDEX('Policy Characteristics'!F:F,MATCH($C914,'Policy Characteristics'!$C:$C,0)))</f>
        <v>0</v>
      </c>
      <c r="M914" s="362">
        <f>IF(ISBLANK(INDEX('Policy Characteristics'!G:G,MATCH($C914,'Policy Characteristics'!$C:$C,0))),"",INDEX('Policy Characteristics'!G:G,MATCH($C914,'Policy Characteristics'!$C:$C,0)))</f>
        <v>0.25</v>
      </c>
      <c r="N914" s="362">
        <f>IF(ISBLANK(INDEX('Policy Characteristics'!H:H,MATCH($C914,'Policy Characteristics'!$C:$C,0))),"",INDEX('Policy Characteristics'!H:H,MATCH($C914,'Policy Characteristics'!$C:$C,0)))</f>
        <v>0.01</v>
      </c>
      <c r="O914" s="340" t="str">
        <f>IF(ISBLANK(INDEX('Policy Characteristics'!I:I,MATCH($C914,'Policy Characteristics'!$C:$C,0))),"",INDEX('Policy Characteristics'!I:I,MATCH($C914,'Policy Characteristics'!$C:$C,0)))</f>
        <v>% reduction in energy use</v>
      </c>
      <c r="P914" s="340"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40" t="str">
        <f>IF(ISBLANK(INDEX('Policy Characteristics'!K:K,MATCH($C914,'Policy Characteristics'!$C:$C,0))),"",INDEX('Policy Characteristics'!K:K,MATCH($C914,'Policy Characteristics'!$C:$C,0)))</f>
        <v>industry-ag-main.html#eff-stds</v>
      </c>
      <c r="R914" s="340" t="str">
        <f>IF(ISBLANK(INDEX('Policy Characteristics'!L:L,MATCH($C914,'Policy Characteristics'!$C:$C,0))),"",INDEX('Policy Characteristics'!L:L,MATCH($C914,'Policy Characteristics'!$C:$C,0)))</f>
        <v>industry-energy-efficiency-standards.html</v>
      </c>
    </row>
    <row r="915" spans="1:18" s="5" customFormat="1" x14ac:dyDescent="0.25">
      <c r="A915" s="340" t="str">
        <f>IF(ISBLANK(INDEX('Policy Characteristics'!A:A,MATCH($C915,'Policy Characteristics'!$C:$C,0))),"",INDEX('Policy Characteristics'!A:A,MATCH($C915,'Policy Characteristics'!$C:$C,0)))</f>
        <v>Industry</v>
      </c>
      <c r="B915" s="340" t="str">
        <f>IF(ISBLANK(INDEX('Policy Characteristics'!B:B,MATCH($C915,'Policy Characteristics'!$C:$C,0))),"",INDEX('Policy Characteristics'!B:B,MATCH($C915,'Policy Characteristics'!$C:$C,0)))</f>
        <v>Industry Energy Efficiency Standards</v>
      </c>
      <c r="C915" s="344" t="str">
        <f t="shared" si="40"/>
        <v>Percentage Improvement in Eqpt Efficiency Standards above BAU</v>
      </c>
      <c r="D915" s="9" t="s">
        <v>3212</v>
      </c>
      <c r="E915" s="53" t="s">
        <v>2445</v>
      </c>
      <c r="F915" s="188" t="s">
        <v>3215</v>
      </c>
      <c r="G915" s="53" t="s">
        <v>2453</v>
      </c>
      <c r="H915" s="54">
        <v>1189</v>
      </c>
      <c r="I915" s="53" t="s">
        <v>46</v>
      </c>
      <c r="J915" s="342" t="str">
        <f>IF(ISBLANK(INDEX('Policy Characteristics'!D:D,MATCH($C915,'Policy Characteristics'!$C:$C,0))),"",INDEX('Policy Characteristics'!D:D,MATCH($C915,'Policy Characteristics'!$C:$C,0)))</f>
        <v>Industry Energy Efficiency Standards</v>
      </c>
      <c r="K915" s="340" t="str">
        <f>IF(ISBLANK(INDEX('Policy Characteristics'!E:E,MATCH($C915,'Policy Characteristics'!$C:$C,0))),"",INDEX('Policy Characteristics'!E:E,MATCH($C915,'Policy Characteristics'!$C:$C,0)))</f>
        <v>indst efficiency standards</v>
      </c>
      <c r="L915" s="362">
        <f>IF(ISBLANK(INDEX('Policy Characteristics'!F:F,MATCH($C915,'Policy Characteristics'!$C:$C,0))),"",INDEX('Policy Characteristics'!F:F,MATCH($C915,'Policy Characteristics'!$C:$C,0)))</f>
        <v>0</v>
      </c>
      <c r="M915" s="362">
        <f>IF(ISBLANK(INDEX('Policy Characteristics'!G:G,MATCH($C915,'Policy Characteristics'!$C:$C,0))),"",INDEX('Policy Characteristics'!G:G,MATCH($C915,'Policy Characteristics'!$C:$C,0)))</f>
        <v>0.25</v>
      </c>
      <c r="N915" s="362">
        <f>IF(ISBLANK(INDEX('Policy Characteristics'!H:H,MATCH($C915,'Policy Characteristics'!$C:$C,0))),"",INDEX('Policy Characteristics'!H:H,MATCH($C915,'Policy Characteristics'!$C:$C,0)))</f>
        <v>0.01</v>
      </c>
      <c r="O915" s="340" t="str">
        <f>IF(ISBLANK(INDEX('Policy Characteristics'!I:I,MATCH($C915,'Policy Characteristics'!$C:$C,0))),"",INDEX('Policy Characteristics'!I:I,MATCH($C915,'Policy Characteristics'!$C:$C,0)))</f>
        <v>% reduction in energy use</v>
      </c>
      <c r="P915" s="340"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40" t="str">
        <f>IF(ISBLANK(INDEX('Policy Characteristics'!K:K,MATCH($C915,'Policy Characteristics'!$C:$C,0))),"",INDEX('Policy Characteristics'!K:K,MATCH($C915,'Policy Characteristics'!$C:$C,0)))</f>
        <v>industry-ag-main.html#eff-stds</v>
      </c>
      <c r="R915" s="340" t="str">
        <f>IF(ISBLANK(INDEX('Policy Characteristics'!L:L,MATCH($C915,'Policy Characteristics'!$C:$C,0))),"",INDEX('Policy Characteristics'!L:L,MATCH($C915,'Policy Characteristics'!$C:$C,0)))</f>
        <v>industry-energy-efficiency-standards.html</v>
      </c>
    </row>
    <row r="916" spans="1:18" s="5" customFormat="1" x14ac:dyDescent="0.25">
      <c r="A916" s="340" t="str">
        <f>IF(ISBLANK(INDEX('Policy Characteristics'!A:A,MATCH($C916,'Policy Characteristics'!$C:$C,0))),"",INDEX('Policy Characteristics'!A:A,MATCH($C916,'Policy Characteristics'!$C:$C,0)))</f>
        <v>Industry</v>
      </c>
      <c r="B916" s="340" t="str">
        <f>IF(ISBLANK(INDEX('Policy Characteristics'!B:B,MATCH($C916,'Policy Characteristics'!$C:$C,0))),"",INDEX('Policy Characteristics'!B:B,MATCH($C916,'Policy Characteristics'!$C:$C,0)))</f>
        <v>Industry Energy Efficiency Standards</v>
      </c>
      <c r="C916" s="344" t="str">
        <f t="shared" si="40"/>
        <v>Percentage Improvement in Eqpt Efficiency Standards above BAU</v>
      </c>
      <c r="D916" s="9" t="s">
        <v>3212</v>
      </c>
      <c r="E916" s="53" t="s">
        <v>2446</v>
      </c>
      <c r="F916" s="188" t="s">
        <v>3215</v>
      </c>
      <c r="G916" s="53" t="s">
        <v>2454</v>
      </c>
      <c r="H916" s="54">
        <v>1190</v>
      </c>
      <c r="I916" s="53" t="s">
        <v>46</v>
      </c>
      <c r="J916" s="342" t="str">
        <f>IF(ISBLANK(INDEX('Policy Characteristics'!D:D,MATCH($C916,'Policy Characteristics'!$C:$C,0))),"",INDEX('Policy Characteristics'!D:D,MATCH($C916,'Policy Characteristics'!$C:$C,0)))</f>
        <v>Industry Energy Efficiency Standards</v>
      </c>
      <c r="K916" s="340" t="str">
        <f>IF(ISBLANK(INDEX('Policy Characteristics'!E:E,MATCH($C916,'Policy Characteristics'!$C:$C,0))),"",INDEX('Policy Characteristics'!E:E,MATCH($C916,'Policy Characteristics'!$C:$C,0)))</f>
        <v>indst efficiency standards</v>
      </c>
      <c r="L916" s="362">
        <f>IF(ISBLANK(INDEX('Policy Characteristics'!F:F,MATCH($C916,'Policy Characteristics'!$C:$C,0))),"",INDEX('Policy Characteristics'!F:F,MATCH($C916,'Policy Characteristics'!$C:$C,0)))</f>
        <v>0</v>
      </c>
      <c r="M916" s="362">
        <f>IF(ISBLANK(INDEX('Policy Characteristics'!G:G,MATCH($C916,'Policy Characteristics'!$C:$C,0))),"",INDEX('Policy Characteristics'!G:G,MATCH($C916,'Policy Characteristics'!$C:$C,0)))</f>
        <v>0.25</v>
      </c>
      <c r="N916" s="362">
        <f>IF(ISBLANK(INDEX('Policy Characteristics'!H:H,MATCH($C916,'Policy Characteristics'!$C:$C,0))),"",INDEX('Policy Characteristics'!H:H,MATCH($C916,'Policy Characteristics'!$C:$C,0)))</f>
        <v>0.01</v>
      </c>
      <c r="O916" s="340" t="str">
        <f>IF(ISBLANK(INDEX('Policy Characteristics'!I:I,MATCH($C916,'Policy Characteristics'!$C:$C,0))),"",INDEX('Policy Characteristics'!I:I,MATCH($C916,'Policy Characteristics'!$C:$C,0)))</f>
        <v>% reduction in energy use</v>
      </c>
      <c r="P916" s="340"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40" t="str">
        <f>IF(ISBLANK(INDEX('Policy Characteristics'!K:K,MATCH($C916,'Policy Characteristics'!$C:$C,0))),"",INDEX('Policy Characteristics'!K:K,MATCH($C916,'Policy Characteristics'!$C:$C,0)))</f>
        <v>industry-ag-main.html#eff-stds</v>
      </c>
      <c r="R916" s="340" t="str">
        <f>IF(ISBLANK(INDEX('Policy Characteristics'!L:L,MATCH($C916,'Policy Characteristics'!$C:$C,0))),"",INDEX('Policy Characteristics'!L:L,MATCH($C916,'Policy Characteristics'!$C:$C,0)))</f>
        <v>industry-energy-efficiency-standards.html</v>
      </c>
    </row>
    <row r="917" spans="1:18" s="5" customFormat="1" x14ac:dyDescent="0.25">
      <c r="A917" s="340" t="str">
        <f>IF(ISBLANK(INDEX('Policy Characteristics'!A:A,MATCH($C917,'Policy Characteristics'!$C:$C,0))),"",INDEX('Policy Characteristics'!A:A,MATCH($C917,'Policy Characteristics'!$C:$C,0)))</f>
        <v>Industry</v>
      </c>
      <c r="B917" s="340" t="str">
        <f>IF(ISBLANK(INDEX('Policy Characteristics'!B:B,MATCH($C917,'Policy Characteristics'!$C:$C,0))),"",INDEX('Policy Characteristics'!B:B,MATCH($C917,'Policy Characteristics'!$C:$C,0)))</f>
        <v>Industry Energy Efficiency Standards</v>
      </c>
      <c r="C917" s="344" t="str">
        <f t="shared" si="40"/>
        <v>Percentage Improvement in Eqpt Efficiency Standards above BAU</v>
      </c>
      <c r="D917" s="9" t="s">
        <v>3212</v>
      </c>
      <c r="E917" s="53" t="s">
        <v>2447</v>
      </c>
      <c r="F917" s="188" t="s">
        <v>3215</v>
      </c>
      <c r="G917" s="53" t="s">
        <v>2451</v>
      </c>
      <c r="H917" s="54">
        <v>1191</v>
      </c>
      <c r="I917" s="53" t="s">
        <v>46</v>
      </c>
      <c r="J917" s="342" t="str">
        <f>IF(ISBLANK(INDEX('Policy Characteristics'!D:D,MATCH($C917,'Policy Characteristics'!$C:$C,0))),"",INDEX('Policy Characteristics'!D:D,MATCH($C917,'Policy Characteristics'!$C:$C,0)))</f>
        <v>Industry Energy Efficiency Standards</v>
      </c>
      <c r="K917" s="340" t="str">
        <f>IF(ISBLANK(INDEX('Policy Characteristics'!E:E,MATCH($C917,'Policy Characteristics'!$C:$C,0))),"",INDEX('Policy Characteristics'!E:E,MATCH($C917,'Policy Characteristics'!$C:$C,0)))</f>
        <v>indst efficiency standards</v>
      </c>
      <c r="L917" s="362">
        <f>IF(ISBLANK(INDEX('Policy Characteristics'!F:F,MATCH($C917,'Policy Characteristics'!$C:$C,0))),"",INDEX('Policy Characteristics'!F:F,MATCH($C917,'Policy Characteristics'!$C:$C,0)))</f>
        <v>0</v>
      </c>
      <c r="M917" s="362">
        <f>IF(ISBLANK(INDEX('Policy Characteristics'!G:G,MATCH($C917,'Policy Characteristics'!$C:$C,0))),"",INDEX('Policy Characteristics'!G:G,MATCH($C917,'Policy Characteristics'!$C:$C,0)))</f>
        <v>0.25</v>
      </c>
      <c r="N917" s="362">
        <f>IF(ISBLANK(INDEX('Policy Characteristics'!H:H,MATCH($C917,'Policy Characteristics'!$C:$C,0))),"",INDEX('Policy Characteristics'!H:H,MATCH($C917,'Policy Characteristics'!$C:$C,0)))</f>
        <v>0.01</v>
      </c>
      <c r="O917" s="340" t="str">
        <f>IF(ISBLANK(INDEX('Policy Characteristics'!I:I,MATCH($C917,'Policy Characteristics'!$C:$C,0))),"",INDEX('Policy Characteristics'!I:I,MATCH($C917,'Policy Characteristics'!$C:$C,0)))</f>
        <v>% reduction in energy use</v>
      </c>
      <c r="P917" s="340"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40" t="str">
        <f>IF(ISBLANK(INDEX('Policy Characteristics'!K:K,MATCH($C917,'Policy Characteristics'!$C:$C,0))),"",INDEX('Policy Characteristics'!K:K,MATCH($C917,'Policy Characteristics'!$C:$C,0)))</f>
        <v>industry-ag-main.html#eff-stds</v>
      </c>
      <c r="R917" s="340" t="str">
        <f>IF(ISBLANK(INDEX('Policy Characteristics'!L:L,MATCH($C917,'Policy Characteristics'!$C:$C,0))),"",INDEX('Policy Characteristics'!L:L,MATCH($C917,'Policy Characteristics'!$C:$C,0)))</f>
        <v>industry-energy-efficiency-standards.html</v>
      </c>
    </row>
    <row r="918" spans="1:18" s="5" customFormat="1" x14ac:dyDescent="0.25">
      <c r="A918" s="340" t="str">
        <f>IF(ISBLANK(INDEX('Policy Characteristics'!A:A,MATCH($C918,'Policy Characteristics'!$C:$C,0))),"",INDEX('Policy Characteristics'!A:A,MATCH($C918,'Policy Characteristics'!$C:$C,0)))</f>
        <v>Industry</v>
      </c>
      <c r="B918" s="340" t="str">
        <f>IF(ISBLANK(INDEX('Policy Characteristics'!B:B,MATCH($C918,'Policy Characteristics'!$C:$C,0))),"",INDEX('Policy Characteristics'!B:B,MATCH($C918,'Policy Characteristics'!$C:$C,0)))</f>
        <v>Industry Energy Efficiency Standards</v>
      </c>
      <c r="C918" s="344" t="str">
        <f t="shared" si="40"/>
        <v>Percentage Improvement in Eqpt Efficiency Standards above BAU</v>
      </c>
      <c r="D918" s="9" t="s">
        <v>3212</v>
      </c>
      <c r="E918" s="53" t="s">
        <v>2448</v>
      </c>
      <c r="F918" s="188" t="s">
        <v>3215</v>
      </c>
      <c r="G918" s="53" t="s">
        <v>2452</v>
      </c>
      <c r="H918" s="54">
        <v>1192</v>
      </c>
      <c r="I918" s="53" t="s">
        <v>46</v>
      </c>
      <c r="J918" s="342" t="str">
        <f>IF(ISBLANK(INDEX('Policy Characteristics'!D:D,MATCH($C918,'Policy Characteristics'!$C:$C,0))),"",INDEX('Policy Characteristics'!D:D,MATCH($C918,'Policy Characteristics'!$C:$C,0)))</f>
        <v>Industry Energy Efficiency Standards</v>
      </c>
      <c r="K918" s="340" t="str">
        <f>IF(ISBLANK(INDEX('Policy Characteristics'!E:E,MATCH($C918,'Policy Characteristics'!$C:$C,0))),"",INDEX('Policy Characteristics'!E:E,MATCH($C918,'Policy Characteristics'!$C:$C,0)))</f>
        <v>indst efficiency standards</v>
      </c>
      <c r="L918" s="362">
        <f>IF(ISBLANK(INDEX('Policy Characteristics'!F:F,MATCH($C918,'Policy Characteristics'!$C:$C,0))),"",INDEX('Policy Characteristics'!F:F,MATCH($C918,'Policy Characteristics'!$C:$C,0)))</f>
        <v>0</v>
      </c>
      <c r="M918" s="362">
        <f>IF(ISBLANK(INDEX('Policy Characteristics'!G:G,MATCH($C918,'Policy Characteristics'!$C:$C,0))),"",INDEX('Policy Characteristics'!G:G,MATCH($C918,'Policy Characteristics'!$C:$C,0)))</f>
        <v>0.25</v>
      </c>
      <c r="N918" s="362">
        <f>IF(ISBLANK(INDEX('Policy Characteristics'!H:H,MATCH($C918,'Policy Characteristics'!$C:$C,0))),"",INDEX('Policy Characteristics'!H:H,MATCH($C918,'Policy Characteristics'!$C:$C,0)))</f>
        <v>0.01</v>
      </c>
      <c r="O918" s="340" t="str">
        <f>IF(ISBLANK(INDEX('Policy Characteristics'!I:I,MATCH($C918,'Policy Characteristics'!$C:$C,0))),"",INDEX('Policy Characteristics'!I:I,MATCH($C918,'Policy Characteristics'!$C:$C,0)))</f>
        <v>% reduction in energy use</v>
      </c>
      <c r="P918" s="340"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40" t="str">
        <f>IF(ISBLANK(INDEX('Policy Characteristics'!K:K,MATCH($C918,'Policy Characteristics'!$C:$C,0))),"",INDEX('Policy Characteristics'!K:K,MATCH($C918,'Policy Characteristics'!$C:$C,0)))</f>
        <v>industry-ag-main.html#eff-stds</v>
      </c>
      <c r="R918" s="340" t="str">
        <f>IF(ISBLANK(INDEX('Policy Characteristics'!L:L,MATCH($C918,'Policy Characteristics'!$C:$C,0))),"",INDEX('Policy Characteristics'!L:L,MATCH($C918,'Policy Characteristics'!$C:$C,0)))</f>
        <v>industry-energy-efficiency-standards.html</v>
      </c>
    </row>
    <row r="919" spans="1:18" s="5" customFormat="1" x14ac:dyDescent="0.25">
      <c r="A919" s="340" t="str">
        <f>IF(ISBLANK(INDEX('Policy Characteristics'!A:A,MATCH($C919,'Policy Characteristics'!$C:$C,0))),"",INDEX('Policy Characteristics'!A:A,MATCH($C919,'Policy Characteristics'!$C:$C,0)))</f>
        <v>Industry</v>
      </c>
      <c r="B919" s="340" t="str">
        <f>IF(ISBLANK(INDEX('Policy Characteristics'!B:B,MATCH($C919,'Policy Characteristics'!$C:$C,0))),"",INDEX('Policy Characteristics'!B:B,MATCH($C919,'Policy Characteristics'!$C:$C,0)))</f>
        <v>Industry Energy Efficiency Standards</v>
      </c>
      <c r="C919" s="344" t="str">
        <f t="shared" si="40"/>
        <v>Percentage Improvement in Eqpt Efficiency Standards above BAU</v>
      </c>
      <c r="D919" s="9" t="s">
        <v>3212</v>
      </c>
      <c r="E919" s="53" t="s">
        <v>2449</v>
      </c>
      <c r="F919" s="188" t="s">
        <v>3215</v>
      </c>
      <c r="G919" s="53" t="s">
        <v>2455</v>
      </c>
      <c r="H919" s="54">
        <v>1193</v>
      </c>
      <c r="I919" s="53" t="s">
        <v>46</v>
      </c>
      <c r="J919" s="342" t="str">
        <f>IF(ISBLANK(INDEX('Policy Characteristics'!D:D,MATCH($C919,'Policy Characteristics'!$C:$C,0))),"",INDEX('Policy Characteristics'!D:D,MATCH($C919,'Policy Characteristics'!$C:$C,0)))</f>
        <v>Industry Energy Efficiency Standards</v>
      </c>
      <c r="K919" s="340" t="str">
        <f>IF(ISBLANK(INDEX('Policy Characteristics'!E:E,MATCH($C919,'Policy Characteristics'!$C:$C,0))),"",INDEX('Policy Characteristics'!E:E,MATCH($C919,'Policy Characteristics'!$C:$C,0)))</f>
        <v>indst efficiency standards</v>
      </c>
      <c r="L919" s="362">
        <f>IF(ISBLANK(INDEX('Policy Characteristics'!F:F,MATCH($C919,'Policy Characteristics'!$C:$C,0))),"",INDEX('Policy Characteristics'!F:F,MATCH($C919,'Policy Characteristics'!$C:$C,0)))</f>
        <v>0</v>
      </c>
      <c r="M919" s="362">
        <f>IF(ISBLANK(INDEX('Policy Characteristics'!G:G,MATCH($C919,'Policy Characteristics'!$C:$C,0))),"",INDEX('Policy Characteristics'!G:G,MATCH($C919,'Policy Characteristics'!$C:$C,0)))</f>
        <v>0.25</v>
      </c>
      <c r="N919" s="362">
        <f>IF(ISBLANK(INDEX('Policy Characteristics'!H:H,MATCH($C919,'Policy Characteristics'!$C:$C,0))),"",INDEX('Policy Characteristics'!H:H,MATCH($C919,'Policy Characteristics'!$C:$C,0)))</f>
        <v>0.01</v>
      </c>
      <c r="O919" s="340" t="str">
        <f>IF(ISBLANK(INDEX('Policy Characteristics'!I:I,MATCH($C919,'Policy Characteristics'!$C:$C,0))),"",INDEX('Policy Characteristics'!I:I,MATCH($C919,'Policy Characteristics'!$C:$C,0)))</f>
        <v>% reduction in energy use</v>
      </c>
      <c r="P919" s="340"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40" t="str">
        <f>IF(ISBLANK(INDEX('Policy Characteristics'!K:K,MATCH($C919,'Policy Characteristics'!$C:$C,0))),"",INDEX('Policy Characteristics'!K:K,MATCH($C919,'Policy Characteristics'!$C:$C,0)))</f>
        <v>industry-ag-main.html#eff-stds</v>
      </c>
      <c r="R919" s="340" t="str">
        <f>IF(ISBLANK(INDEX('Policy Characteristics'!L:L,MATCH($C919,'Policy Characteristics'!$C:$C,0))),"",INDEX('Policy Characteristics'!L:L,MATCH($C919,'Policy Characteristics'!$C:$C,0)))</f>
        <v>industry-energy-efficiency-standards.html</v>
      </c>
    </row>
    <row r="920" spans="1:18" s="5" customFormat="1" x14ac:dyDescent="0.25">
      <c r="A920" s="340" t="str">
        <f>IF(ISBLANK(INDEX('Policy Characteristics'!A:A,MATCH($C920,'Policy Characteristics'!$C:$C,0))),"",INDEX('Policy Characteristics'!A:A,MATCH($C920,'Policy Characteristics'!$C:$C,0)))</f>
        <v>Industry</v>
      </c>
      <c r="B920" s="340" t="str">
        <f>IF(ISBLANK(INDEX('Policy Characteristics'!B:B,MATCH($C920,'Policy Characteristics'!$C:$C,0))),"",INDEX('Policy Characteristics'!B:B,MATCH($C920,'Policy Characteristics'!$C:$C,0)))</f>
        <v>Industry Energy Efficiency Standards</v>
      </c>
      <c r="C920" s="344" t="str">
        <f t="shared" si="40"/>
        <v>Percentage Improvement in Eqpt Efficiency Standards above BAU</v>
      </c>
      <c r="D920" s="9" t="s">
        <v>3212</v>
      </c>
      <c r="E920" s="53" t="s">
        <v>2798</v>
      </c>
      <c r="F920" s="188" t="s">
        <v>3215</v>
      </c>
      <c r="G920" s="53" t="s">
        <v>2801</v>
      </c>
      <c r="H920" s="54">
        <v>1194</v>
      </c>
      <c r="I920" s="53" t="s">
        <v>46</v>
      </c>
      <c r="J920" s="342" t="str">
        <f>IF(ISBLANK(INDEX('Policy Characteristics'!D:D,MATCH($C920,'Policy Characteristics'!$C:$C,0))),"",INDEX('Policy Characteristics'!D:D,MATCH($C920,'Policy Characteristics'!$C:$C,0)))</f>
        <v>Industry Energy Efficiency Standards</v>
      </c>
      <c r="K920" s="340" t="str">
        <f>IF(ISBLANK(INDEX('Policy Characteristics'!E:E,MATCH($C920,'Policy Characteristics'!$C:$C,0))),"",INDEX('Policy Characteristics'!E:E,MATCH($C920,'Policy Characteristics'!$C:$C,0)))</f>
        <v>indst efficiency standards</v>
      </c>
      <c r="L920" s="362">
        <f>IF(ISBLANK(INDEX('Policy Characteristics'!F:F,MATCH($C920,'Policy Characteristics'!$C:$C,0))),"",INDEX('Policy Characteristics'!F:F,MATCH($C920,'Policy Characteristics'!$C:$C,0)))</f>
        <v>0</v>
      </c>
      <c r="M920" s="362">
        <f>IF(ISBLANK(INDEX('Policy Characteristics'!G:G,MATCH($C920,'Policy Characteristics'!$C:$C,0))),"",INDEX('Policy Characteristics'!G:G,MATCH($C920,'Policy Characteristics'!$C:$C,0)))</f>
        <v>0.25</v>
      </c>
      <c r="N920" s="362">
        <f>IF(ISBLANK(INDEX('Policy Characteristics'!H:H,MATCH($C920,'Policy Characteristics'!$C:$C,0))),"",INDEX('Policy Characteristics'!H:H,MATCH($C920,'Policy Characteristics'!$C:$C,0)))</f>
        <v>0.01</v>
      </c>
      <c r="O920" s="340" t="str">
        <f>IF(ISBLANK(INDEX('Policy Characteristics'!I:I,MATCH($C920,'Policy Characteristics'!$C:$C,0))),"",INDEX('Policy Characteristics'!I:I,MATCH($C920,'Policy Characteristics'!$C:$C,0)))</f>
        <v>% reduction in energy use</v>
      </c>
      <c r="P920" s="340"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40" t="str">
        <f>IF(ISBLANK(INDEX('Policy Characteristics'!K:K,MATCH($C920,'Policy Characteristics'!$C:$C,0))),"",INDEX('Policy Characteristics'!K:K,MATCH($C920,'Policy Characteristics'!$C:$C,0)))</f>
        <v>industry-ag-main.html#eff-stds</v>
      </c>
      <c r="R920" s="340" t="str">
        <f>IF(ISBLANK(INDEX('Policy Characteristics'!L:L,MATCH($C920,'Policy Characteristics'!$C:$C,0))),"",INDEX('Policy Characteristics'!L:L,MATCH($C920,'Policy Characteristics'!$C:$C,0)))</f>
        <v>industry-energy-efficiency-standards.html</v>
      </c>
    </row>
    <row r="921" spans="1:18" s="5" customFormat="1" ht="30" x14ac:dyDescent="0.25">
      <c r="A921" s="340" t="str">
        <f>IF(ISBLANK(INDEX('Policy Characteristics'!A:A,MATCH($C921,'Policy Characteristics'!$C:$C,0))),"",INDEX('Policy Characteristics'!A:A,MATCH($C921,'Policy Characteristics'!$C:$C,0)))</f>
        <v>Industry</v>
      </c>
      <c r="B921" s="340" t="str">
        <f>IF(ISBLANK(INDEX('Policy Characteristics'!B:B,MATCH($C921,'Policy Characteristics'!$C:$C,0))),"",INDEX('Policy Characteristics'!B:B,MATCH($C921,'Policy Characteristics'!$C:$C,0)))</f>
        <v>Industry Energy Efficiency Standards</v>
      </c>
      <c r="C921" s="344" t="str">
        <f t="shared" si="40"/>
        <v>Percentage Improvement in Eqpt Efficiency Standards above BAU</v>
      </c>
      <c r="D921" s="9" t="s">
        <v>3212</v>
      </c>
      <c r="E921" s="53" t="s">
        <v>2799</v>
      </c>
      <c r="F921" s="188" t="s">
        <v>3215</v>
      </c>
      <c r="G921" s="53" t="s">
        <v>2803</v>
      </c>
      <c r="H921" s="54">
        <v>1195</v>
      </c>
      <c r="I921" s="53" t="s">
        <v>46</v>
      </c>
      <c r="J921" s="342" t="str">
        <f>IF(ISBLANK(INDEX('Policy Characteristics'!D:D,MATCH($C921,'Policy Characteristics'!$C:$C,0))),"",INDEX('Policy Characteristics'!D:D,MATCH($C921,'Policy Characteristics'!$C:$C,0)))</f>
        <v>Industry Energy Efficiency Standards</v>
      </c>
      <c r="K921" s="340" t="str">
        <f>IF(ISBLANK(INDEX('Policy Characteristics'!E:E,MATCH($C921,'Policy Characteristics'!$C:$C,0))),"",INDEX('Policy Characteristics'!E:E,MATCH($C921,'Policy Characteristics'!$C:$C,0)))</f>
        <v>indst efficiency standards</v>
      </c>
      <c r="L921" s="362">
        <f>IF(ISBLANK(INDEX('Policy Characteristics'!F:F,MATCH($C921,'Policy Characteristics'!$C:$C,0))),"",INDEX('Policy Characteristics'!F:F,MATCH($C921,'Policy Characteristics'!$C:$C,0)))</f>
        <v>0</v>
      </c>
      <c r="M921" s="362">
        <f>IF(ISBLANK(INDEX('Policy Characteristics'!G:G,MATCH($C921,'Policy Characteristics'!$C:$C,0))),"",INDEX('Policy Characteristics'!G:G,MATCH($C921,'Policy Characteristics'!$C:$C,0)))</f>
        <v>0.25</v>
      </c>
      <c r="N921" s="362">
        <f>IF(ISBLANK(INDEX('Policy Characteristics'!H:H,MATCH($C921,'Policy Characteristics'!$C:$C,0))),"",INDEX('Policy Characteristics'!H:H,MATCH($C921,'Policy Characteristics'!$C:$C,0)))</f>
        <v>0.01</v>
      </c>
      <c r="O921" s="340" t="str">
        <f>IF(ISBLANK(INDEX('Policy Characteristics'!I:I,MATCH($C921,'Policy Characteristics'!$C:$C,0))),"",INDEX('Policy Characteristics'!I:I,MATCH($C921,'Policy Characteristics'!$C:$C,0)))</f>
        <v>% reduction in energy use</v>
      </c>
      <c r="P921" s="340"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40" t="str">
        <f>IF(ISBLANK(INDEX('Policy Characteristics'!K:K,MATCH($C921,'Policy Characteristics'!$C:$C,0))),"",INDEX('Policy Characteristics'!K:K,MATCH($C921,'Policy Characteristics'!$C:$C,0)))</f>
        <v>industry-ag-main.html#eff-stds</v>
      </c>
      <c r="R921" s="340" t="str">
        <f>IF(ISBLANK(INDEX('Policy Characteristics'!L:L,MATCH($C921,'Policy Characteristics'!$C:$C,0))),"",INDEX('Policy Characteristics'!L:L,MATCH($C921,'Policy Characteristics'!$C:$C,0)))</f>
        <v>industry-energy-efficiency-standards.html</v>
      </c>
    </row>
    <row r="922" spans="1:18" s="5" customFormat="1" ht="30" x14ac:dyDescent="0.25">
      <c r="A922" s="340" t="str">
        <f>IF(ISBLANK(INDEX('Policy Characteristics'!A:A,MATCH($C922,'Policy Characteristics'!$C:$C,0))),"",INDEX('Policy Characteristics'!A:A,MATCH($C922,'Policy Characteristics'!$C:$C,0)))</f>
        <v>Industry</v>
      </c>
      <c r="B922" s="340" t="str">
        <f>IF(ISBLANK(INDEX('Policy Characteristics'!B:B,MATCH($C922,'Policy Characteristics'!$C:$C,0))),"",INDEX('Policy Characteristics'!B:B,MATCH($C922,'Policy Characteristics'!$C:$C,0)))</f>
        <v>Industry Energy Efficiency Standards</v>
      </c>
      <c r="C922" s="344" t="str">
        <f t="shared" si="40"/>
        <v>Percentage Improvement in Eqpt Efficiency Standards above BAU</v>
      </c>
      <c r="D922" s="9" t="s">
        <v>3212</v>
      </c>
      <c r="E922" s="53" t="s">
        <v>2800</v>
      </c>
      <c r="F922" s="188" t="s">
        <v>3215</v>
      </c>
      <c r="G922" s="53" t="s">
        <v>2804</v>
      </c>
      <c r="H922" s="54">
        <v>1196</v>
      </c>
      <c r="I922" s="53" t="s">
        <v>46</v>
      </c>
      <c r="J922" s="342" t="str">
        <f>IF(ISBLANK(INDEX('Policy Characteristics'!D:D,MATCH($C922,'Policy Characteristics'!$C:$C,0))),"",INDEX('Policy Characteristics'!D:D,MATCH($C922,'Policy Characteristics'!$C:$C,0)))</f>
        <v>Industry Energy Efficiency Standards</v>
      </c>
      <c r="K922" s="340" t="str">
        <f>IF(ISBLANK(INDEX('Policy Characteristics'!E:E,MATCH($C922,'Policy Characteristics'!$C:$C,0))),"",INDEX('Policy Characteristics'!E:E,MATCH($C922,'Policy Characteristics'!$C:$C,0)))</f>
        <v>indst efficiency standards</v>
      </c>
      <c r="L922" s="362">
        <f>IF(ISBLANK(INDEX('Policy Characteristics'!F:F,MATCH($C922,'Policy Characteristics'!$C:$C,0))),"",INDEX('Policy Characteristics'!F:F,MATCH($C922,'Policy Characteristics'!$C:$C,0)))</f>
        <v>0</v>
      </c>
      <c r="M922" s="362">
        <f>IF(ISBLANK(INDEX('Policy Characteristics'!G:G,MATCH($C922,'Policy Characteristics'!$C:$C,0))),"",INDEX('Policy Characteristics'!G:G,MATCH($C922,'Policy Characteristics'!$C:$C,0)))</f>
        <v>0.25</v>
      </c>
      <c r="N922" s="362">
        <f>IF(ISBLANK(INDEX('Policy Characteristics'!H:H,MATCH($C922,'Policy Characteristics'!$C:$C,0))),"",INDEX('Policy Characteristics'!H:H,MATCH($C922,'Policy Characteristics'!$C:$C,0)))</f>
        <v>0.01</v>
      </c>
      <c r="O922" s="340" t="str">
        <f>IF(ISBLANK(INDEX('Policy Characteristics'!I:I,MATCH($C922,'Policy Characteristics'!$C:$C,0))),"",INDEX('Policy Characteristics'!I:I,MATCH($C922,'Policy Characteristics'!$C:$C,0)))</f>
        <v>% reduction in energy use</v>
      </c>
      <c r="P922" s="340"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40" t="str">
        <f>IF(ISBLANK(INDEX('Policy Characteristics'!K:K,MATCH($C922,'Policy Characteristics'!$C:$C,0))),"",INDEX('Policy Characteristics'!K:K,MATCH($C922,'Policy Characteristics'!$C:$C,0)))</f>
        <v>industry-ag-main.html#eff-stds</v>
      </c>
      <c r="R922" s="340" t="str">
        <f>IF(ISBLANK(INDEX('Policy Characteristics'!L:L,MATCH($C922,'Policy Characteristics'!$C:$C,0))),"",INDEX('Policy Characteristics'!L:L,MATCH($C922,'Policy Characteristics'!$C:$C,0)))</f>
        <v>industry-energy-efficiency-standards.html</v>
      </c>
    </row>
    <row r="923" spans="1:18" s="5" customFormat="1" x14ac:dyDescent="0.25">
      <c r="A923" s="340" t="str">
        <f>IF(ISBLANK(INDEX('Policy Characteristics'!A:A,MATCH($C923,'Policy Characteristics'!$C:$C,0))),"",INDEX('Policy Characteristics'!A:A,MATCH($C923,'Policy Characteristics'!$C:$C,0)))</f>
        <v>Industry</v>
      </c>
      <c r="B923" s="340" t="str">
        <f>IF(ISBLANK(INDEX('Policy Characteristics'!B:B,MATCH($C923,'Policy Characteristics'!$C:$C,0))),"",INDEX('Policy Characteristics'!B:B,MATCH($C923,'Policy Characteristics'!$C:$C,0)))</f>
        <v>Industry Energy Efficiency Standards</v>
      </c>
      <c r="C923" s="344" t="str">
        <f t="shared" si="40"/>
        <v>Percentage Improvement in Eqpt Efficiency Standards above BAU</v>
      </c>
      <c r="D923" s="9" t="s">
        <v>3212</v>
      </c>
      <c r="E923" s="53" t="s">
        <v>2797</v>
      </c>
      <c r="F923" s="188" t="s">
        <v>3215</v>
      </c>
      <c r="G923" s="53" t="s">
        <v>2802</v>
      </c>
      <c r="H923" s="54">
        <v>1197</v>
      </c>
      <c r="I923" s="53" t="s">
        <v>46</v>
      </c>
      <c r="J923" s="342" t="str">
        <f>IF(ISBLANK(INDEX('Policy Characteristics'!D:D,MATCH($C923,'Policy Characteristics'!$C:$C,0))),"",INDEX('Policy Characteristics'!D:D,MATCH($C923,'Policy Characteristics'!$C:$C,0)))</f>
        <v>Industry Energy Efficiency Standards</v>
      </c>
      <c r="K923" s="340" t="str">
        <f>IF(ISBLANK(INDEX('Policy Characteristics'!E:E,MATCH($C923,'Policy Characteristics'!$C:$C,0))),"",INDEX('Policy Characteristics'!E:E,MATCH($C923,'Policy Characteristics'!$C:$C,0)))</f>
        <v>indst efficiency standards</v>
      </c>
      <c r="L923" s="362">
        <f>IF(ISBLANK(INDEX('Policy Characteristics'!F:F,MATCH($C923,'Policy Characteristics'!$C:$C,0))),"",INDEX('Policy Characteristics'!F:F,MATCH($C923,'Policy Characteristics'!$C:$C,0)))</f>
        <v>0</v>
      </c>
      <c r="M923" s="362">
        <f>IF(ISBLANK(INDEX('Policy Characteristics'!G:G,MATCH($C923,'Policy Characteristics'!$C:$C,0))),"",INDEX('Policy Characteristics'!G:G,MATCH($C923,'Policy Characteristics'!$C:$C,0)))</f>
        <v>0.25</v>
      </c>
      <c r="N923" s="362">
        <f>IF(ISBLANK(INDEX('Policy Characteristics'!H:H,MATCH($C923,'Policy Characteristics'!$C:$C,0))),"",INDEX('Policy Characteristics'!H:H,MATCH($C923,'Policy Characteristics'!$C:$C,0)))</f>
        <v>0.01</v>
      </c>
      <c r="O923" s="340" t="str">
        <f>IF(ISBLANK(INDEX('Policy Characteristics'!I:I,MATCH($C923,'Policy Characteristics'!$C:$C,0))),"",INDEX('Policy Characteristics'!I:I,MATCH($C923,'Policy Characteristics'!$C:$C,0)))</f>
        <v>% reduction in energy use</v>
      </c>
      <c r="P923" s="340"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40" t="str">
        <f>IF(ISBLANK(INDEX('Policy Characteristics'!K:K,MATCH($C923,'Policy Characteristics'!$C:$C,0))),"",INDEX('Policy Characteristics'!K:K,MATCH($C923,'Policy Characteristics'!$C:$C,0)))</f>
        <v>industry-ag-main.html#eff-stds</v>
      </c>
      <c r="R923" s="340" t="str">
        <f>IF(ISBLANK(INDEX('Policy Characteristics'!L:L,MATCH($C923,'Policy Characteristics'!$C:$C,0))),"",INDEX('Policy Characteristics'!L:L,MATCH($C923,'Policy Characteristics'!$C:$C,0)))</f>
        <v>industry-energy-efficiency-standards.html</v>
      </c>
    </row>
    <row r="924" spans="1:18" s="5" customFormat="1" x14ac:dyDescent="0.25">
      <c r="A924" s="340" t="str">
        <f>IF(ISBLANK(INDEX('Policy Characteristics'!A:A,MATCH($C924,'Policy Characteristics'!$C:$C,0))),"",INDEX('Policy Characteristics'!A:A,MATCH($C924,'Policy Characteristics'!$C:$C,0)))</f>
        <v>Industry</v>
      </c>
      <c r="B924" s="340" t="str">
        <f>IF(ISBLANK(INDEX('Policy Characteristics'!B:B,MATCH($C924,'Policy Characteristics'!$C:$C,0))),"",INDEX('Policy Characteristics'!B:B,MATCH($C924,'Policy Characteristics'!$C:$C,0)))</f>
        <v>Industry Energy Efficiency Standards</v>
      </c>
      <c r="C924" s="344" t="str">
        <f t="shared" si="40"/>
        <v>Percentage Improvement in Eqpt Efficiency Standards above BAU</v>
      </c>
      <c r="D924" s="9" t="s">
        <v>3213</v>
      </c>
      <c r="E924" s="53" t="s">
        <v>2444</v>
      </c>
      <c r="F924" s="188" t="s">
        <v>3174</v>
      </c>
      <c r="G924" s="53" t="s">
        <v>2450</v>
      </c>
      <c r="H924" s="54">
        <v>1198</v>
      </c>
      <c r="I924" s="53" t="s">
        <v>45</v>
      </c>
      <c r="J924" s="342" t="str">
        <f>IF(ISBLANK(INDEX('Policy Characteristics'!D:D,MATCH($C924,'Policy Characteristics'!$C:$C,0))),"",INDEX('Policy Characteristics'!D:D,MATCH($C924,'Policy Characteristics'!$C:$C,0)))</f>
        <v>Industry Energy Efficiency Standards</v>
      </c>
      <c r="K924" s="340" t="str">
        <f>IF(ISBLANK(INDEX('Policy Characteristics'!E:E,MATCH($C924,'Policy Characteristics'!$C:$C,0))),"",INDEX('Policy Characteristics'!E:E,MATCH($C924,'Policy Characteristics'!$C:$C,0)))</f>
        <v>indst efficiency standards</v>
      </c>
      <c r="L924" s="362">
        <f>IF(ISBLANK(INDEX('Policy Characteristics'!F:F,MATCH($C924,'Policy Characteristics'!$C:$C,0))),"",INDEX('Policy Characteristics'!F:F,MATCH($C924,'Policy Characteristics'!$C:$C,0)))</f>
        <v>0</v>
      </c>
      <c r="M924" s="362">
        <f>IF(ISBLANK(INDEX('Policy Characteristics'!G:G,MATCH($C924,'Policy Characteristics'!$C:$C,0))),"",INDEX('Policy Characteristics'!G:G,MATCH($C924,'Policy Characteristics'!$C:$C,0)))</f>
        <v>0.25</v>
      </c>
      <c r="N924" s="362">
        <f>IF(ISBLANK(INDEX('Policy Characteristics'!H:H,MATCH($C924,'Policy Characteristics'!$C:$C,0))),"",INDEX('Policy Characteristics'!H:H,MATCH($C924,'Policy Characteristics'!$C:$C,0)))</f>
        <v>0.01</v>
      </c>
      <c r="O924" s="340" t="str">
        <f>IF(ISBLANK(INDEX('Policy Characteristics'!I:I,MATCH($C924,'Policy Characteristics'!$C:$C,0))),"",INDEX('Policy Characteristics'!I:I,MATCH($C924,'Policy Characteristics'!$C:$C,0)))</f>
        <v>% reduction in energy use</v>
      </c>
      <c r="P924" s="340"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40" t="str">
        <f>IF(ISBLANK(INDEX('Policy Characteristics'!K:K,MATCH($C924,'Policy Characteristics'!$C:$C,0))),"",INDEX('Policy Characteristics'!K:K,MATCH($C924,'Policy Characteristics'!$C:$C,0)))</f>
        <v>industry-ag-main.html#eff-stds</v>
      </c>
      <c r="R924" s="340" t="str">
        <f>IF(ISBLANK(INDEX('Policy Characteristics'!L:L,MATCH($C924,'Policy Characteristics'!$C:$C,0))),"",INDEX('Policy Characteristics'!L:L,MATCH($C924,'Policy Characteristics'!$C:$C,0)))</f>
        <v>industry-energy-efficiency-standards.html</v>
      </c>
    </row>
    <row r="925" spans="1:18" s="5" customFormat="1" x14ac:dyDescent="0.25">
      <c r="A925" s="340" t="str">
        <f>IF(ISBLANK(INDEX('Policy Characteristics'!A:A,MATCH($C925,'Policy Characteristics'!$C:$C,0))),"",INDEX('Policy Characteristics'!A:A,MATCH($C925,'Policy Characteristics'!$C:$C,0)))</f>
        <v>Industry</v>
      </c>
      <c r="B925" s="340" t="str">
        <f>IF(ISBLANK(INDEX('Policy Characteristics'!B:B,MATCH($C925,'Policy Characteristics'!$C:$C,0))),"",INDEX('Policy Characteristics'!B:B,MATCH($C925,'Policy Characteristics'!$C:$C,0)))</f>
        <v>Industry Energy Efficiency Standards</v>
      </c>
      <c r="C925" s="344" t="str">
        <f t="shared" si="40"/>
        <v>Percentage Improvement in Eqpt Efficiency Standards above BAU</v>
      </c>
      <c r="D925" s="9" t="s">
        <v>3213</v>
      </c>
      <c r="E925" s="53" t="s">
        <v>2445</v>
      </c>
      <c r="F925" s="188" t="s">
        <v>3174</v>
      </c>
      <c r="G925" s="53" t="s">
        <v>2453</v>
      </c>
      <c r="H925" s="54">
        <v>1199</v>
      </c>
      <c r="I925" s="53" t="s">
        <v>46</v>
      </c>
      <c r="J925" s="342" t="str">
        <f>IF(ISBLANK(INDEX('Policy Characteristics'!D:D,MATCH($C925,'Policy Characteristics'!$C:$C,0))),"",INDEX('Policy Characteristics'!D:D,MATCH($C925,'Policy Characteristics'!$C:$C,0)))</f>
        <v>Industry Energy Efficiency Standards</v>
      </c>
      <c r="K925" s="340" t="str">
        <f>IF(ISBLANK(INDEX('Policy Characteristics'!E:E,MATCH($C925,'Policy Characteristics'!$C:$C,0))),"",INDEX('Policy Characteristics'!E:E,MATCH($C925,'Policy Characteristics'!$C:$C,0)))</f>
        <v>indst efficiency standards</v>
      </c>
      <c r="L925" s="362">
        <f>IF(ISBLANK(INDEX('Policy Characteristics'!F:F,MATCH($C925,'Policy Characteristics'!$C:$C,0))),"",INDEX('Policy Characteristics'!F:F,MATCH($C925,'Policy Characteristics'!$C:$C,0)))</f>
        <v>0</v>
      </c>
      <c r="M925" s="362">
        <f>IF(ISBLANK(INDEX('Policy Characteristics'!G:G,MATCH($C925,'Policy Characteristics'!$C:$C,0))),"",INDEX('Policy Characteristics'!G:G,MATCH($C925,'Policy Characteristics'!$C:$C,0)))</f>
        <v>0.25</v>
      </c>
      <c r="N925" s="362">
        <f>IF(ISBLANK(INDEX('Policy Characteristics'!H:H,MATCH($C925,'Policy Characteristics'!$C:$C,0))),"",INDEX('Policy Characteristics'!H:H,MATCH($C925,'Policy Characteristics'!$C:$C,0)))</f>
        <v>0.01</v>
      </c>
      <c r="O925" s="340" t="str">
        <f>IF(ISBLANK(INDEX('Policy Characteristics'!I:I,MATCH($C925,'Policy Characteristics'!$C:$C,0))),"",INDEX('Policy Characteristics'!I:I,MATCH($C925,'Policy Characteristics'!$C:$C,0)))</f>
        <v>% reduction in energy use</v>
      </c>
      <c r="P925" s="340"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40" t="str">
        <f>IF(ISBLANK(INDEX('Policy Characteristics'!K:K,MATCH($C925,'Policy Characteristics'!$C:$C,0))),"",INDEX('Policy Characteristics'!K:K,MATCH($C925,'Policy Characteristics'!$C:$C,0)))</f>
        <v>industry-ag-main.html#eff-stds</v>
      </c>
      <c r="R925" s="340" t="str">
        <f>IF(ISBLANK(INDEX('Policy Characteristics'!L:L,MATCH($C925,'Policy Characteristics'!$C:$C,0))),"",INDEX('Policy Characteristics'!L:L,MATCH($C925,'Policy Characteristics'!$C:$C,0)))</f>
        <v>industry-energy-efficiency-standards.html</v>
      </c>
    </row>
    <row r="926" spans="1:18" s="5" customFormat="1" x14ac:dyDescent="0.25">
      <c r="A926" s="340" t="str">
        <f>IF(ISBLANK(INDEX('Policy Characteristics'!A:A,MATCH($C926,'Policy Characteristics'!$C:$C,0))),"",INDEX('Policy Characteristics'!A:A,MATCH($C926,'Policy Characteristics'!$C:$C,0)))</f>
        <v>Industry</v>
      </c>
      <c r="B926" s="340" t="str">
        <f>IF(ISBLANK(INDEX('Policy Characteristics'!B:B,MATCH($C926,'Policy Characteristics'!$C:$C,0))),"",INDEX('Policy Characteristics'!B:B,MATCH($C926,'Policy Characteristics'!$C:$C,0)))</f>
        <v>Industry Energy Efficiency Standards</v>
      </c>
      <c r="C926" s="344" t="str">
        <f t="shared" si="40"/>
        <v>Percentage Improvement in Eqpt Efficiency Standards above BAU</v>
      </c>
      <c r="D926" s="9" t="s">
        <v>3213</v>
      </c>
      <c r="E926" s="53" t="s">
        <v>2446</v>
      </c>
      <c r="F926" s="188" t="s">
        <v>3174</v>
      </c>
      <c r="G926" s="53" t="s">
        <v>2454</v>
      </c>
      <c r="H926" s="54">
        <v>1200</v>
      </c>
      <c r="I926" s="53" t="s">
        <v>45</v>
      </c>
      <c r="J926" s="342" t="str">
        <f>IF(ISBLANK(INDEX('Policy Characteristics'!D:D,MATCH($C926,'Policy Characteristics'!$C:$C,0))),"",INDEX('Policy Characteristics'!D:D,MATCH($C926,'Policy Characteristics'!$C:$C,0)))</f>
        <v>Industry Energy Efficiency Standards</v>
      </c>
      <c r="K926" s="340" t="str">
        <f>IF(ISBLANK(INDEX('Policy Characteristics'!E:E,MATCH($C926,'Policy Characteristics'!$C:$C,0))),"",INDEX('Policy Characteristics'!E:E,MATCH($C926,'Policy Characteristics'!$C:$C,0)))</f>
        <v>indst efficiency standards</v>
      </c>
      <c r="L926" s="362">
        <f>IF(ISBLANK(INDEX('Policy Characteristics'!F:F,MATCH($C926,'Policy Characteristics'!$C:$C,0))),"",INDEX('Policy Characteristics'!F:F,MATCH($C926,'Policy Characteristics'!$C:$C,0)))</f>
        <v>0</v>
      </c>
      <c r="M926" s="362">
        <f>IF(ISBLANK(INDEX('Policy Characteristics'!G:G,MATCH($C926,'Policy Characteristics'!$C:$C,0))),"",INDEX('Policy Characteristics'!G:G,MATCH($C926,'Policy Characteristics'!$C:$C,0)))</f>
        <v>0.25</v>
      </c>
      <c r="N926" s="362">
        <f>IF(ISBLANK(INDEX('Policy Characteristics'!H:H,MATCH($C926,'Policy Characteristics'!$C:$C,0))),"",INDEX('Policy Characteristics'!H:H,MATCH($C926,'Policy Characteristics'!$C:$C,0)))</f>
        <v>0.01</v>
      </c>
      <c r="O926" s="340" t="str">
        <f>IF(ISBLANK(INDEX('Policy Characteristics'!I:I,MATCH($C926,'Policy Characteristics'!$C:$C,0))),"",INDEX('Policy Characteristics'!I:I,MATCH($C926,'Policy Characteristics'!$C:$C,0)))</f>
        <v>% reduction in energy use</v>
      </c>
      <c r="P926" s="340"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40" t="str">
        <f>IF(ISBLANK(INDEX('Policy Characteristics'!K:K,MATCH($C926,'Policy Characteristics'!$C:$C,0))),"",INDEX('Policy Characteristics'!K:K,MATCH($C926,'Policy Characteristics'!$C:$C,0)))</f>
        <v>industry-ag-main.html#eff-stds</v>
      </c>
      <c r="R926" s="340" t="str">
        <f>IF(ISBLANK(INDEX('Policy Characteristics'!L:L,MATCH($C926,'Policy Characteristics'!$C:$C,0))),"",INDEX('Policy Characteristics'!L:L,MATCH($C926,'Policy Characteristics'!$C:$C,0)))</f>
        <v>industry-energy-efficiency-standards.html</v>
      </c>
    </row>
    <row r="927" spans="1:18" s="5" customFormat="1" x14ac:dyDescent="0.25">
      <c r="A927" s="340" t="str">
        <f>IF(ISBLANK(INDEX('Policy Characteristics'!A:A,MATCH($C927,'Policy Characteristics'!$C:$C,0))),"",INDEX('Policy Characteristics'!A:A,MATCH($C927,'Policy Characteristics'!$C:$C,0)))</f>
        <v>Industry</v>
      </c>
      <c r="B927" s="340" t="str">
        <f>IF(ISBLANK(INDEX('Policy Characteristics'!B:B,MATCH($C927,'Policy Characteristics'!$C:$C,0))),"",INDEX('Policy Characteristics'!B:B,MATCH($C927,'Policy Characteristics'!$C:$C,0)))</f>
        <v>Industry Energy Efficiency Standards</v>
      </c>
      <c r="C927" s="344" t="str">
        <f t="shared" si="40"/>
        <v>Percentage Improvement in Eqpt Efficiency Standards above BAU</v>
      </c>
      <c r="D927" s="9" t="s">
        <v>3213</v>
      </c>
      <c r="E927" s="53" t="s">
        <v>2447</v>
      </c>
      <c r="F927" s="188" t="s">
        <v>3174</v>
      </c>
      <c r="G927" s="53" t="s">
        <v>2451</v>
      </c>
      <c r="H927" s="54">
        <v>1201</v>
      </c>
      <c r="I927" s="53" t="s">
        <v>46</v>
      </c>
      <c r="J927" s="342" t="str">
        <f>IF(ISBLANK(INDEX('Policy Characteristics'!D:D,MATCH($C927,'Policy Characteristics'!$C:$C,0))),"",INDEX('Policy Characteristics'!D:D,MATCH($C927,'Policy Characteristics'!$C:$C,0)))</f>
        <v>Industry Energy Efficiency Standards</v>
      </c>
      <c r="K927" s="340" t="str">
        <f>IF(ISBLANK(INDEX('Policy Characteristics'!E:E,MATCH($C927,'Policy Characteristics'!$C:$C,0))),"",INDEX('Policy Characteristics'!E:E,MATCH($C927,'Policy Characteristics'!$C:$C,0)))</f>
        <v>indst efficiency standards</v>
      </c>
      <c r="L927" s="362">
        <f>IF(ISBLANK(INDEX('Policy Characteristics'!F:F,MATCH($C927,'Policy Characteristics'!$C:$C,0))),"",INDEX('Policy Characteristics'!F:F,MATCH($C927,'Policy Characteristics'!$C:$C,0)))</f>
        <v>0</v>
      </c>
      <c r="M927" s="362">
        <f>IF(ISBLANK(INDEX('Policy Characteristics'!G:G,MATCH($C927,'Policy Characteristics'!$C:$C,0))),"",INDEX('Policy Characteristics'!G:G,MATCH($C927,'Policy Characteristics'!$C:$C,0)))</f>
        <v>0.25</v>
      </c>
      <c r="N927" s="362">
        <f>IF(ISBLANK(INDEX('Policy Characteristics'!H:H,MATCH($C927,'Policy Characteristics'!$C:$C,0))),"",INDEX('Policy Characteristics'!H:H,MATCH($C927,'Policy Characteristics'!$C:$C,0)))</f>
        <v>0.01</v>
      </c>
      <c r="O927" s="340" t="str">
        <f>IF(ISBLANK(INDEX('Policy Characteristics'!I:I,MATCH($C927,'Policy Characteristics'!$C:$C,0))),"",INDEX('Policy Characteristics'!I:I,MATCH($C927,'Policy Characteristics'!$C:$C,0)))</f>
        <v>% reduction in energy use</v>
      </c>
      <c r="P927" s="340"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40" t="str">
        <f>IF(ISBLANK(INDEX('Policy Characteristics'!K:K,MATCH($C927,'Policy Characteristics'!$C:$C,0))),"",INDEX('Policy Characteristics'!K:K,MATCH($C927,'Policy Characteristics'!$C:$C,0)))</f>
        <v>industry-ag-main.html#eff-stds</v>
      </c>
      <c r="R927" s="340" t="str">
        <f>IF(ISBLANK(INDEX('Policy Characteristics'!L:L,MATCH($C927,'Policy Characteristics'!$C:$C,0))),"",INDEX('Policy Characteristics'!L:L,MATCH($C927,'Policy Characteristics'!$C:$C,0)))</f>
        <v>industry-energy-efficiency-standards.html</v>
      </c>
    </row>
    <row r="928" spans="1:18" s="5" customFormat="1" x14ac:dyDescent="0.25">
      <c r="A928" s="340" t="str">
        <f>IF(ISBLANK(INDEX('Policy Characteristics'!A:A,MATCH($C928,'Policy Characteristics'!$C:$C,0))),"",INDEX('Policy Characteristics'!A:A,MATCH($C928,'Policy Characteristics'!$C:$C,0)))</f>
        <v>Industry</v>
      </c>
      <c r="B928" s="340" t="str">
        <f>IF(ISBLANK(INDEX('Policy Characteristics'!B:B,MATCH($C928,'Policy Characteristics'!$C:$C,0))),"",INDEX('Policy Characteristics'!B:B,MATCH($C928,'Policy Characteristics'!$C:$C,0)))</f>
        <v>Industry Energy Efficiency Standards</v>
      </c>
      <c r="C928" s="344" t="str">
        <f t="shared" si="40"/>
        <v>Percentage Improvement in Eqpt Efficiency Standards above BAU</v>
      </c>
      <c r="D928" s="9" t="s">
        <v>3213</v>
      </c>
      <c r="E928" s="53" t="s">
        <v>2448</v>
      </c>
      <c r="F928" s="188" t="s">
        <v>3174</v>
      </c>
      <c r="G928" s="53" t="s">
        <v>2452</v>
      </c>
      <c r="H928" s="54">
        <v>1202</v>
      </c>
      <c r="I928" s="53" t="s">
        <v>45</v>
      </c>
      <c r="J928" s="342" t="str">
        <f>IF(ISBLANK(INDEX('Policy Characteristics'!D:D,MATCH($C928,'Policy Characteristics'!$C:$C,0))),"",INDEX('Policy Characteristics'!D:D,MATCH($C928,'Policy Characteristics'!$C:$C,0)))</f>
        <v>Industry Energy Efficiency Standards</v>
      </c>
      <c r="K928" s="340" t="str">
        <f>IF(ISBLANK(INDEX('Policy Characteristics'!E:E,MATCH($C928,'Policy Characteristics'!$C:$C,0))),"",INDEX('Policy Characteristics'!E:E,MATCH($C928,'Policy Characteristics'!$C:$C,0)))</f>
        <v>indst efficiency standards</v>
      </c>
      <c r="L928" s="362">
        <f>IF(ISBLANK(INDEX('Policy Characteristics'!F:F,MATCH($C928,'Policy Characteristics'!$C:$C,0))),"",INDEX('Policy Characteristics'!F:F,MATCH($C928,'Policy Characteristics'!$C:$C,0)))</f>
        <v>0</v>
      </c>
      <c r="M928" s="362">
        <f>IF(ISBLANK(INDEX('Policy Characteristics'!G:G,MATCH($C928,'Policy Characteristics'!$C:$C,0))),"",INDEX('Policy Characteristics'!G:G,MATCH($C928,'Policy Characteristics'!$C:$C,0)))</f>
        <v>0.25</v>
      </c>
      <c r="N928" s="362">
        <f>IF(ISBLANK(INDEX('Policy Characteristics'!H:H,MATCH($C928,'Policy Characteristics'!$C:$C,0))),"",INDEX('Policy Characteristics'!H:H,MATCH($C928,'Policy Characteristics'!$C:$C,0)))</f>
        <v>0.01</v>
      </c>
      <c r="O928" s="340" t="str">
        <f>IF(ISBLANK(INDEX('Policy Characteristics'!I:I,MATCH($C928,'Policy Characteristics'!$C:$C,0))),"",INDEX('Policy Characteristics'!I:I,MATCH($C928,'Policy Characteristics'!$C:$C,0)))</f>
        <v>% reduction in energy use</v>
      </c>
      <c r="P928" s="340"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40" t="str">
        <f>IF(ISBLANK(INDEX('Policy Characteristics'!K:K,MATCH($C928,'Policy Characteristics'!$C:$C,0))),"",INDEX('Policy Characteristics'!K:K,MATCH($C928,'Policy Characteristics'!$C:$C,0)))</f>
        <v>industry-ag-main.html#eff-stds</v>
      </c>
      <c r="R928" s="340" t="str">
        <f>IF(ISBLANK(INDEX('Policy Characteristics'!L:L,MATCH($C928,'Policy Characteristics'!$C:$C,0))),"",INDEX('Policy Characteristics'!L:L,MATCH($C928,'Policy Characteristics'!$C:$C,0)))</f>
        <v>industry-energy-efficiency-standards.html</v>
      </c>
    </row>
    <row r="929" spans="1:18" s="5" customFormat="1" x14ac:dyDescent="0.25">
      <c r="A929" s="340" t="str">
        <f>IF(ISBLANK(INDEX('Policy Characteristics'!A:A,MATCH($C929,'Policy Characteristics'!$C:$C,0))),"",INDEX('Policy Characteristics'!A:A,MATCH($C929,'Policy Characteristics'!$C:$C,0)))</f>
        <v>Industry</v>
      </c>
      <c r="B929" s="340" t="str">
        <f>IF(ISBLANK(INDEX('Policy Characteristics'!B:B,MATCH($C929,'Policy Characteristics'!$C:$C,0))),"",INDEX('Policy Characteristics'!B:B,MATCH($C929,'Policy Characteristics'!$C:$C,0)))</f>
        <v>Industry Energy Efficiency Standards</v>
      </c>
      <c r="C929" s="344" t="str">
        <f t="shared" si="40"/>
        <v>Percentage Improvement in Eqpt Efficiency Standards above BAU</v>
      </c>
      <c r="D929" s="9" t="s">
        <v>3213</v>
      </c>
      <c r="E929" s="53" t="s">
        <v>2449</v>
      </c>
      <c r="F929" s="188" t="s">
        <v>3174</v>
      </c>
      <c r="G929" s="53" t="s">
        <v>2455</v>
      </c>
      <c r="H929" s="54">
        <v>1203</v>
      </c>
      <c r="I929" s="53" t="s">
        <v>46</v>
      </c>
      <c r="J929" s="342" t="str">
        <f>IF(ISBLANK(INDEX('Policy Characteristics'!D:D,MATCH($C929,'Policy Characteristics'!$C:$C,0))),"",INDEX('Policy Characteristics'!D:D,MATCH($C929,'Policy Characteristics'!$C:$C,0)))</f>
        <v>Industry Energy Efficiency Standards</v>
      </c>
      <c r="K929" s="340" t="str">
        <f>IF(ISBLANK(INDEX('Policy Characteristics'!E:E,MATCH($C929,'Policy Characteristics'!$C:$C,0))),"",INDEX('Policy Characteristics'!E:E,MATCH($C929,'Policy Characteristics'!$C:$C,0)))</f>
        <v>indst efficiency standards</v>
      </c>
      <c r="L929" s="362">
        <f>IF(ISBLANK(INDEX('Policy Characteristics'!F:F,MATCH($C929,'Policy Characteristics'!$C:$C,0))),"",INDEX('Policy Characteristics'!F:F,MATCH($C929,'Policy Characteristics'!$C:$C,0)))</f>
        <v>0</v>
      </c>
      <c r="M929" s="362">
        <f>IF(ISBLANK(INDEX('Policy Characteristics'!G:G,MATCH($C929,'Policy Characteristics'!$C:$C,0))),"",INDEX('Policy Characteristics'!G:G,MATCH($C929,'Policy Characteristics'!$C:$C,0)))</f>
        <v>0.25</v>
      </c>
      <c r="N929" s="362">
        <f>IF(ISBLANK(INDEX('Policy Characteristics'!H:H,MATCH($C929,'Policy Characteristics'!$C:$C,0))),"",INDEX('Policy Characteristics'!H:H,MATCH($C929,'Policy Characteristics'!$C:$C,0)))</f>
        <v>0.01</v>
      </c>
      <c r="O929" s="340" t="str">
        <f>IF(ISBLANK(INDEX('Policy Characteristics'!I:I,MATCH($C929,'Policy Characteristics'!$C:$C,0))),"",INDEX('Policy Characteristics'!I:I,MATCH($C929,'Policy Characteristics'!$C:$C,0)))</f>
        <v>% reduction in energy use</v>
      </c>
      <c r="P929" s="340"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40" t="str">
        <f>IF(ISBLANK(INDEX('Policy Characteristics'!K:K,MATCH($C929,'Policy Characteristics'!$C:$C,0))),"",INDEX('Policy Characteristics'!K:K,MATCH($C929,'Policy Characteristics'!$C:$C,0)))</f>
        <v>industry-ag-main.html#eff-stds</v>
      </c>
      <c r="R929" s="340" t="str">
        <f>IF(ISBLANK(INDEX('Policy Characteristics'!L:L,MATCH($C929,'Policy Characteristics'!$C:$C,0))),"",INDEX('Policy Characteristics'!L:L,MATCH($C929,'Policy Characteristics'!$C:$C,0)))</f>
        <v>industry-energy-efficiency-standards.html</v>
      </c>
    </row>
    <row r="930" spans="1:18" s="5" customFormat="1" x14ac:dyDescent="0.25">
      <c r="A930" s="340" t="str">
        <f>IF(ISBLANK(INDEX('Policy Characteristics'!A:A,MATCH($C930,'Policy Characteristics'!$C:$C,0))),"",INDEX('Policy Characteristics'!A:A,MATCH($C930,'Policy Characteristics'!$C:$C,0)))</f>
        <v>Industry</v>
      </c>
      <c r="B930" s="340" t="str">
        <f>IF(ISBLANK(INDEX('Policy Characteristics'!B:B,MATCH($C930,'Policy Characteristics'!$C:$C,0))),"",INDEX('Policy Characteristics'!B:B,MATCH($C930,'Policy Characteristics'!$C:$C,0)))</f>
        <v>Industry Energy Efficiency Standards</v>
      </c>
      <c r="C930" s="344" t="str">
        <f t="shared" si="40"/>
        <v>Percentage Improvement in Eqpt Efficiency Standards above BAU</v>
      </c>
      <c r="D930" s="9" t="s">
        <v>3213</v>
      </c>
      <c r="E930" s="53" t="s">
        <v>2798</v>
      </c>
      <c r="F930" s="188" t="s">
        <v>3174</v>
      </c>
      <c r="G930" s="53" t="s">
        <v>2801</v>
      </c>
      <c r="H930" s="54">
        <v>1204</v>
      </c>
      <c r="I930" s="53" t="s">
        <v>46</v>
      </c>
      <c r="J930" s="342" t="str">
        <f>IF(ISBLANK(INDEX('Policy Characteristics'!D:D,MATCH($C930,'Policy Characteristics'!$C:$C,0))),"",INDEX('Policy Characteristics'!D:D,MATCH($C930,'Policy Characteristics'!$C:$C,0)))</f>
        <v>Industry Energy Efficiency Standards</v>
      </c>
      <c r="K930" s="340" t="str">
        <f>IF(ISBLANK(INDEX('Policy Characteristics'!E:E,MATCH($C930,'Policy Characteristics'!$C:$C,0))),"",INDEX('Policy Characteristics'!E:E,MATCH($C930,'Policy Characteristics'!$C:$C,0)))</f>
        <v>indst efficiency standards</v>
      </c>
      <c r="L930" s="362">
        <f>IF(ISBLANK(INDEX('Policy Characteristics'!F:F,MATCH($C930,'Policy Characteristics'!$C:$C,0))),"",INDEX('Policy Characteristics'!F:F,MATCH($C930,'Policy Characteristics'!$C:$C,0)))</f>
        <v>0</v>
      </c>
      <c r="M930" s="362">
        <f>IF(ISBLANK(INDEX('Policy Characteristics'!G:G,MATCH($C930,'Policy Characteristics'!$C:$C,0))),"",INDEX('Policy Characteristics'!G:G,MATCH($C930,'Policy Characteristics'!$C:$C,0)))</f>
        <v>0.25</v>
      </c>
      <c r="N930" s="362">
        <f>IF(ISBLANK(INDEX('Policy Characteristics'!H:H,MATCH($C930,'Policy Characteristics'!$C:$C,0))),"",INDEX('Policy Characteristics'!H:H,MATCH($C930,'Policy Characteristics'!$C:$C,0)))</f>
        <v>0.01</v>
      </c>
      <c r="O930" s="340" t="str">
        <f>IF(ISBLANK(INDEX('Policy Characteristics'!I:I,MATCH($C930,'Policy Characteristics'!$C:$C,0))),"",INDEX('Policy Characteristics'!I:I,MATCH($C930,'Policy Characteristics'!$C:$C,0)))</f>
        <v>% reduction in energy use</v>
      </c>
      <c r="P930" s="340"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40" t="str">
        <f>IF(ISBLANK(INDEX('Policy Characteristics'!K:K,MATCH($C930,'Policy Characteristics'!$C:$C,0))),"",INDEX('Policy Characteristics'!K:K,MATCH($C930,'Policy Characteristics'!$C:$C,0)))</f>
        <v>industry-ag-main.html#eff-stds</v>
      </c>
      <c r="R930" s="340" t="str">
        <f>IF(ISBLANK(INDEX('Policy Characteristics'!L:L,MATCH($C930,'Policy Characteristics'!$C:$C,0))),"",INDEX('Policy Characteristics'!L:L,MATCH($C930,'Policy Characteristics'!$C:$C,0)))</f>
        <v>industry-energy-efficiency-standards.html</v>
      </c>
    </row>
    <row r="931" spans="1:18" s="5" customFormat="1" ht="30" x14ac:dyDescent="0.25">
      <c r="A931" s="340" t="str">
        <f>IF(ISBLANK(INDEX('Policy Characteristics'!A:A,MATCH($C931,'Policy Characteristics'!$C:$C,0))),"",INDEX('Policy Characteristics'!A:A,MATCH($C931,'Policy Characteristics'!$C:$C,0)))</f>
        <v>Industry</v>
      </c>
      <c r="B931" s="340" t="str">
        <f>IF(ISBLANK(INDEX('Policy Characteristics'!B:B,MATCH($C931,'Policy Characteristics'!$C:$C,0))),"",INDEX('Policy Characteristics'!B:B,MATCH($C931,'Policy Characteristics'!$C:$C,0)))</f>
        <v>Industry Energy Efficiency Standards</v>
      </c>
      <c r="C931" s="344" t="str">
        <f t="shared" si="40"/>
        <v>Percentage Improvement in Eqpt Efficiency Standards above BAU</v>
      </c>
      <c r="D931" s="9" t="s">
        <v>3213</v>
      </c>
      <c r="E931" s="53" t="s">
        <v>2799</v>
      </c>
      <c r="F931" s="188" t="s">
        <v>3174</v>
      </c>
      <c r="G931" s="53" t="s">
        <v>2803</v>
      </c>
      <c r="H931" s="54">
        <v>1205</v>
      </c>
      <c r="I931" s="53" t="s">
        <v>45</v>
      </c>
      <c r="J931" s="342" t="str">
        <f>IF(ISBLANK(INDEX('Policy Characteristics'!D:D,MATCH($C931,'Policy Characteristics'!$C:$C,0))),"",INDEX('Policy Characteristics'!D:D,MATCH($C931,'Policy Characteristics'!$C:$C,0)))</f>
        <v>Industry Energy Efficiency Standards</v>
      </c>
      <c r="K931" s="340" t="str">
        <f>IF(ISBLANK(INDEX('Policy Characteristics'!E:E,MATCH($C931,'Policy Characteristics'!$C:$C,0))),"",INDEX('Policy Characteristics'!E:E,MATCH($C931,'Policy Characteristics'!$C:$C,0)))</f>
        <v>indst efficiency standards</v>
      </c>
      <c r="L931" s="362">
        <f>IF(ISBLANK(INDEX('Policy Characteristics'!F:F,MATCH($C931,'Policy Characteristics'!$C:$C,0))),"",INDEX('Policy Characteristics'!F:F,MATCH($C931,'Policy Characteristics'!$C:$C,0)))</f>
        <v>0</v>
      </c>
      <c r="M931" s="362">
        <f>IF(ISBLANK(INDEX('Policy Characteristics'!G:G,MATCH($C931,'Policy Characteristics'!$C:$C,0))),"",INDEX('Policy Characteristics'!G:G,MATCH($C931,'Policy Characteristics'!$C:$C,0)))</f>
        <v>0.25</v>
      </c>
      <c r="N931" s="362">
        <f>IF(ISBLANK(INDEX('Policy Characteristics'!H:H,MATCH($C931,'Policy Characteristics'!$C:$C,0))),"",INDEX('Policy Characteristics'!H:H,MATCH($C931,'Policy Characteristics'!$C:$C,0)))</f>
        <v>0.01</v>
      </c>
      <c r="O931" s="340" t="str">
        <f>IF(ISBLANK(INDEX('Policy Characteristics'!I:I,MATCH($C931,'Policy Characteristics'!$C:$C,0))),"",INDEX('Policy Characteristics'!I:I,MATCH($C931,'Policy Characteristics'!$C:$C,0)))</f>
        <v>% reduction in energy use</v>
      </c>
      <c r="P931" s="340"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40" t="str">
        <f>IF(ISBLANK(INDEX('Policy Characteristics'!K:K,MATCH($C931,'Policy Characteristics'!$C:$C,0))),"",INDEX('Policy Characteristics'!K:K,MATCH($C931,'Policy Characteristics'!$C:$C,0)))</f>
        <v>industry-ag-main.html#eff-stds</v>
      </c>
      <c r="R931" s="340" t="str">
        <f>IF(ISBLANK(INDEX('Policy Characteristics'!L:L,MATCH($C931,'Policy Characteristics'!$C:$C,0))),"",INDEX('Policy Characteristics'!L:L,MATCH($C931,'Policy Characteristics'!$C:$C,0)))</f>
        <v>industry-energy-efficiency-standards.html</v>
      </c>
    </row>
    <row r="932" spans="1:18" s="5" customFormat="1" ht="30" x14ac:dyDescent="0.25">
      <c r="A932" s="340" t="str">
        <f>IF(ISBLANK(INDEX('Policy Characteristics'!A:A,MATCH($C932,'Policy Characteristics'!$C:$C,0))),"",INDEX('Policy Characteristics'!A:A,MATCH($C932,'Policy Characteristics'!$C:$C,0)))</f>
        <v>Industry</v>
      </c>
      <c r="B932" s="340" t="str">
        <f>IF(ISBLANK(INDEX('Policy Characteristics'!B:B,MATCH($C932,'Policy Characteristics'!$C:$C,0))),"",INDEX('Policy Characteristics'!B:B,MATCH($C932,'Policy Characteristics'!$C:$C,0)))</f>
        <v>Industry Energy Efficiency Standards</v>
      </c>
      <c r="C932" s="344" t="str">
        <f t="shared" si="40"/>
        <v>Percentage Improvement in Eqpt Efficiency Standards above BAU</v>
      </c>
      <c r="D932" s="9" t="s">
        <v>3213</v>
      </c>
      <c r="E932" s="53" t="s">
        <v>2800</v>
      </c>
      <c r="F932" s="188" t="s">
        <v>3174</v>
      </c>
      <c r="G932" s="53" t="s">
        <v>2804</v>
      </c>
      <c r="H932" s="54">
        <v>1206</v>
      </c>
      <c r="I932" s="53" t="s">
        <v>45</v>
      </c>
      <c r="J932" s="342" t="str">
        <f>IF(ISBLANK(INDEX('Policy Characteristics'!D:D,MATCH($C932,'Policy Characteristics'!$C:$C,0))),"",INDEX('Policy Characteristics'!D:D,MATCH($C932,'Policy Characteristics'!$C:$C,0)))</f>
        <v>Industry Energy Efficiency Standards</v>
      </c>
      <c r="K932" s="340" t="str">
        <f>IF(ISBLANK(INDEX('Policy Characteristics'!E:E,MATCH($C932,'Policy Characteristics'!$C:$C,0))),"",INDEX('Policy Characteristics'!E:E,MATCH($C932,'Policy Characteristics'!$C:$C,0)))</f>
        <v>indst efficiency standards</v>
      </c>
      <c r="L932" s="362">
        <f>IF(ISBLANK(INDEX('Policy Characteristics'!F:F,MATCH($C932,'Policy Characteristics'!$C:$C,0))),"",INDEX('Policy Characteristics'!F:F,MATCH($C932,'Policy Characteristics'!$C:$C,0)))</f>
        <v>0</v>
      </c>
      <c r="M932" s="362">
        <f>IF(ISBLANK(INDEX('Policy Characteristics'!G:G,MATCH($C932,'Policy Characteristics'!$C:$C,0))),"",INDEX('Policy Characteristics'!G:G,MATCH($C932,'Policy Characteristics'!$C:$C,0)))</f>
        <v>0.25</v>
      </c>
      <c r="N932" s="362">
        <f>IF(ISBLANK(INDEX('Policy Characteristics'!H:H,MATCH($C932,'Policy Characteristics'!$C:$C,0))),"",INDEX('Policy Characteristics'!H:H,MATCH($C932,'Policy Characteristics'!$C:$C,0)))</f>
        <v>0.01</v>
      </c>
      <c r="O932" s="340" t="str">
        <f>IF(ISBLANK(INDEX('Policy Characteristics'!I:I,MATCH($C932,'Policy Characteristics'!$C:$C,0))),"",INDEX('Policy Characteristics'!I:I,MATCH($C932,'Policy Characteristics'!$C:$C,0)))</f>
        <v>% reduction in energy use</v>
      </c>
      <c r="P932" s="340"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40" t="str">
        <f>IF(ISBLANK(INDEX('Policy Characteristics'!K:K,MATCH($C932,'Policy Characteristics'!$C:$C,0))),"",INDEX('Policy Characteristics'!K:K,MATCH($C932,'Policy Characteristics'!$C:$C,0)))</f>
        <v>industry-ag-main.html#eff-stds</v>
      </c>
      <c r="R932" s="340" t="str">
        <f>IF(ISBLANK(INDEX('Policy Characteristics'!L:L,MATCH($C932,'Policy Characteristics'!$C:$C,0))),"",INDEX('Policy Characteristics'!L:L,MATCH($C932,'Policy Characteristics'!$C:$C,0)))</f>
        <v>industry-energy-efficiency-standards.html</v>
      </c>
    </row>
    <row r="933" spans="1:18" s="5" customFormat="1" x14ac:dyDescent="0.25">
      <c r="A933" s="340" t="str">
        <f>IF(ISBLANK(INDEX('Policy Characteristics'!A:A,MATCH($C933,'Policy Characteristics'!$C:$C,0))),"",INDEX('Policy Characteristics'!A:A,MATCH($C933,'Policy Characteristics'!$C:$C,0)))</f>
        <v>Industry</v>
      </c>
      <c r="B933" s="340" t="str">
        <f>IF(ISBLANK(INDEX('Policy Characteristics'!B:B,MATCH($C933,'Policy Characteristics'!$C:$C,0))),"",INDEX('Policy Characteristics'!B:B,MATCH($C933,'Policy Characteristics'!$C:$C,0)))</f>
        <v>Industry Energy Efficiency Standards</v>
      </c>
      <c r="C933" s="344" t="str">
        <f t="shared" si="40"/>
        <v>Percentage Improvement in Eqpt Efficiency Standards above BAU</v>
      </c>
      <c r="D933" s="9" t="s">
        <v>3213</v>
      </c>
      <c r="E933" s="53" t="s">
        <v>2797</v>
      </c>
      <c r="F933" s="188" t="s">
        <v>3174</v>
      </c>
      <c r="G933" s="53" t="s">
        <v>2802</v>
      </c>
      <c r="H933" s="54">
        <v>1207</v>
      </c>
      <c r="I933" s="53" t="s">
        <v>46</v>
      </c>
      <c r="J933" s="342" t="str">
        <f>IF(ISBLANK(INDEX('Policy Characteristics'!D:D,MATCH($C933,'Policy Characteristics'!$C:$C,0))),"",INDEX('Policy Characteristics'!D:D,MATCH($C933,'Policy Characteristics'!$C:$C,0)))</f>
        <v>Industry Energy Efficiency Standards</v>
      </c>
      <c r="K933" s="340" t="str">
        <f>IF(ISBLANK(INDEX('Policy Characteristics'!E:E,MATCH($C933,'Policy Characteristics'!$C:$C,0))),"",INDEX('Policy Characteristics'!E:E,MATCH($C933,'Policy Characteristics'!$C:$C,0)))</f>
        <v>indst efficiency standards</v>
      </c>
      <c r="L933" s="362">
        <f>IF(ISBLANK(INDEX('Policy Characteristics'!F:F,MATCH($C933,'Policy Characteristics'!$C:$C,0))),"",INDEX('Policy Characteristics'!F:F,MATCH($C933,'Policy Characteristics'!$C:$C,0)))</f>
        <v>0</v>
      </c>
      <c r="M933" s="362">
        <f>IF(ISBLANK(INDEX('Policy Characteristics'!G:G,MATCH($C933,'Policy Characteristics'!$C:$C,0))),"",INDEX('Policy Characteristics'!G:G,MATCH($C933,'Policy Characteristics'!$C:$C,0)))</f>
        <v>0.25</v>
      </c>
      <c r="N933" s="362">
        <f>IF(ISBLANK(INDEX('Policy Characteristics'!H:H,MATCH($C933,'Policy Characteristics'!$C:$C,0))),"",INDEX('Policy Characteristics'!H:H,MATCH($C933,'Policy Characteristics'!$C:$C,0)))</f>
        <v>0.01</v>
      </c>
      <c r="O933" s="340" t="str">
        <f>IF(ISBLANK(INDEX('Policy Characteristics'!I:I,MATCH($C933,'Policy Characteristics'!$C:$C,0))),"",INDEX('Policy Characteristics'!I:I,MATCH($C933,'Policy Characteristics'!$C:$C,0)))</f>
        <v>% reduction in energy use</v>
      </c>
      <c r="P933" s="340"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40" t="str">
        <f>IF(ISBLANK(INDEX('Policy Characteristics'!K:K,MATCH($C933,'Policy Characteristics'!$C:$C,0))),"",INDEX('Policy Characteristics'!K:K,MATCH($C933,'Policy Characteristics'!$C:$C,0)))</f>
        <v>industry-ag-main.html#eff-stds</v>
      </c>
      <c r="R933" s="340" t="str">
        <f>IF(ISBLANK(INDEX('Policy Characteristics'!L:L,MATCH($C933,'Policy Characteristics'!$C:$C,0))),"",INDEX('Policy Characteristics'!L:L,MATCH($C933,'Policy Characteristics'!$C:$C,0)))</f>
        <v>industry-energy-efficiency-standards.html</v>
      </c>
    </row>
    <row r="934" spans="1:18" s="5" customFormat="1" ht="45" x14ac:dyDescent="0.25">
      <c r="A934" s="340" t="str">
        <f>IF(ISBLANK(INDEX('Policy Characteristics'!A:A,MATCH($C934,'Policy Characteristics'!$C:$C,0))),"",INDEX('Policy Characteristics'!A:A,MATCH($C934,'Policy Characteristics'!$C:$C,0)))</f>
        <v>Industry</v>
      </c>
      <c r="B934" s="340" t="str">
        <f>IF(ISBLANK(INDEX('Policy Characteristics'!B:B,MATCH($C934,'Policy Characteristics'!$C:$C,0))),"",INDEX('Policy Characteristics'!B:B,MATCH($C934,'Policy Characteristics'!$C:$C,0)))</f>
        <v>Material Efficiency, Longevity, &amp; Re-Use</v>
      </c>
      <c r="C934" s="345" t="s">
        <v>2483</v>
      </c>
      <c r="D934" s="53" t="s">
        <v>3201</v>
      </c>
      <c r="E934" s="53"/>
      <c r="F934" s="9" t="s">
        <v>3164</v>
      </c>
      <c r="G934" s="53"/>
      <c r="H934" s="54">
        <v>429</v>
      </c>
      <c r="I934" s="53" t="s">
        <v>45</v>
      </c>
      <c r="J934" s="342" t="str">
        <f>IF(ISBLANK(INDEX('Policy Characteristics'!D:D,MATCH($C934,'Policy Characteristics'!$C:$C,0))),"",INDEX('Policy Characteristics'!D:D,MATCH($C934,'Policy Characteristics'!$C:$C,0)))</f>
        <v>Material Efficiency, Longevity, &amp; Re-Use</v>
      </c>
      <c r="K934" s="340" t="str">
        <f>IF(ISBLANK(INDEX('Policy Characteristics'!E:E,MATCH($C934,'Policy Characteristics'!$C:$C,0))),"",INDEX('Policy Characteristics'!E:E,MATCH($C934,'Policy Characteristics'!$C:$C,0)))</f>
        <v>indst reduce nonenergy product demand</v>
      </c>
      <c r="L934" s="362">
        <f>IF(ISBLANK(INDEX('Policy Characteristics'!F:F,MATCH($C934,'Policy Characteristics'!$C:$C,0))),"",INDEX('Policy Characteristics'!F:F,MATCH($C934,'Policy Characteristics'!$C:$C,0)))</f>
        <v>0</v>
      </c>
      <c r="M934" s="362">
        <f>IF(ISBLANK(INDEX('Policy Characteristics'!G:G,MATCH($C934,'Policy Characteristics'!$C:$C,0))),"",INDEX('Policy Characteristics'!G:G,MATCH($C934,'Policy Characteristics'!$C:$C,0)))</f>
        <v>1</v>
      </c>
      <c r="N934" s="362">
        <f>IF(ISBLANK(INDEX('Policy Characteristics'!H:H,MATCH($C934,'Policy Characteristics'!$C:$C,0))),"",INDEX('Policy Characteristics'!H:H,MATCH($C934,'Policy Characteristics'!$C:$C,0)))</f>
        <v>0.01</v>
      </c>
      <c r="O934" s="340" t="str">
        <f>IF(ISBLANK(INDEX('Policy Characteristics'!I:I,MATCH($C934,'Policy Characteristics'!$C:$C,0))),"",INDEX('Policy Characteristics'!I:I,MATCH($C934,'Policy Characteristics'!$C:$C,0)))</f>
        <v>% demand reduction</v>
      </c>
      <c r="P934" s="340" t="str">
        <f>IF(ISBLANK(INDEX('Policy Characteristics'!J:J,MATCH($C934,'Policy Characteristics'!$C:$C,0))),"",INDEX('Policy Characteristics'!J:J,MATCH($C934,'Policy Characteristics'!$C:$C,0)))</f>
        <v>**Description:**This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4" s="340" t="str">
        <f>IF(ISBLANK(INDEX('Policy Characteristics'!K:K,MATCH($C934,'Policy Characteristics'!$C:$C,0))),"",INDEX('Policy Characteristics'!K:K,MATCH($C934,'Policy Characteristics'!$C:$C,0)))</f>
        <v/>
      </c>
      <c r="R934" s="340" t="str">
        <f>IF(ISBLANK(INDEX('Policy Characteristics'!L:L,MATCH($C934,'Policy Characteristics'!$C:$C,0))),"",INDEX('Policy Characteristics'!L:L,MATCH($C934,'Policy Characteristics'!$C:$C,0)))</f>
        <v>material-efficiency-longevity-reuse.html</v>
      </c>
    </row>
    <row r="935" spans="1:18" s="5" customFormat="1" x14ac:dyDescent="0.25">
      <c r="A935" s="340" t="str">
        <f>IF(ISBLANK(INDEX('Policy Characteristics'!A:A,MATCH($C935,'Policy Characteristics'!$C:$C,0))),"",INDEX('Policy Characteristics'!A:A,MATCH($C935,'Policy Characteristics'!$C:$C,0)))</f>
        <v>Industry</v>
      </c>
      <c r="B935" s="340" t="str">
        <f>IF(ISBLANK(INDEX('Policy Characteristics'!B:B,MATCH($C935,'Policy Characteristics'!$C:$C,0))),"",INDEX('Policy Characteristics'!B:B,MATCH($C935,'Policy Characteristics'!$C:$C,0)))</f>
        <v>Material Efficiency, Longevity, &amp; Re-Use</v>
      </c>
      <c r="C935" s="344" t="str">
        <f t="shared" ref="C935" si="41">C$934</f>
        <v>Percent Reduction in Nonenergy Nonagriculture Industry Product Demand</v>
      </c>
      <c r="D935" s="9" t="s">
        <v>3202</v>
      </c>
      <c r="E935" s="53"/>
      <c r="F935" s="9" t="s">
        <v>2659</v>
      </c>
      <c r="G935" s="53"/>
      <c r="H935" s="54">
        <v>430</v>
      </c>
      <c r="I935" s="53" t="s">
        <v>45</v>
      </c>
      <c r="J935" s="342" t="str">
        <f>IF(ISBLANK(INDEX('Policy Characteristics'!D:D,MATCH($C935,'Policy Characteristics'!$C:$C,0))),"",INDEX('Policy Characteristics'!D:D,MATCH($C935,'Policy Characteristics'!$C:$C,0)))</f>
        <v>Material Efficiency, Longevity, &amp; Re-Use</v>
      </c>
      <c r="K935" s="340" t="str">
        <f>IF(ISBLANK(INDEX('Policy Characteristics'!E:E,MATCH($C935,'Policy Characteristics'!$C:$C,0))),"",INDEX('Policy Characteristics'!E:E,MATCH($C935,'Policy Characteristics'!$C:$C,0)))</f>
        <v>indst reduce nonenergy product demand</v>
      </c>
      <c r="L935" s="362">
        <f>IF(ISBLANK(INDEX('Policy Characteristics'!F:F,MATCH($C935,'Policy Characteristics'!$C:$C,0))),"",INDEX('Policy Characteristics'!F:F,MATCH($C935,'Policy Characteristics'!$C:$C,0)))</f>
        <v>0</v>
      </c>
      <c r="M935" s="362">
        <f>IF(ISBLANK(INDEX('Policy Characteristics'!G:G,MATCH($C935,'Policy Characteristics'!$C:$C,0))),"",INDEX('Policy Characteristics'!G:G,MATCH($C935,'Policy Characteristics'!$C:$C,0)))</f>
        <v>1</v>
      </c>
      <c r="N935" s="362">
        <f>IF(ISBLANK(INDEX('Policy Characteristics'!H:H,MATCH($C935,'Policy Characteristics'!$C:$C,0))),"",INDEX('Policy Characteristics'!H:H,MATCH($C935,'Policy Characteristics'!$C:$C,0)))</f>
        <v>0.01</v>
      </c>
      <c r="O935" s="340" t="str">
        <f>IF(ISBLANK(INDEX('Policy Characteristics'!I:I,MATCH($C935,'Policy Characteristics'!$C:$C,0))),"",INDEX('Policy Characteristics'!I:I,MATCH($C935,'Policy Characteristics'!$C:$C,0)))</f>
        <v>% demand reduction</v>
      </c>
      <c r="P935" s="340" t="str">
        <f>IF(ISBLANK(INDEX('Policy Characteristics'!J:J,MATCH($C935,'Policy Characteristics'!$C:$C,0))),"",INDEX('Policy Characteristics'!J:J,MATCH($C935,'Policy Characteristics'!$C:$C,0)))</f>
        <v>**Description:**This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5" s="340" t="str">
        <f>IF(ISBLANK(INDEX('Policy Characteristics'!K:K,MATCH($C935,'Policy Characteristics'!$C:$C,0))),"",INDEX('Policy Characteristics'!K:K,MATCH($C935,'Policy Characteristics'!$C:$C,0)))</f>
        <v/>
      </c>
      <c r="R935" s="340" t="str">
        <f>IF(ISBLANK(INDEX('Policy Characteristics'!L:L,MATCH($C935,'Policy Characteristics'!$C:$C,0))),"",INDEX('Policy Characteristics'!L:L,MATCH($C935,'Policy Characteristics'!$C:$C,0)))</f>
        <v>material-efficiency-longevity-reuse.html</v>
      </c>
    </row>
    <row r="936" spans="1:18" s="5" customFormat="1" x14ac:dyDescent="0.25">
      <c r="A936" s="340" t="str">
        <f>IF(ISBLANK(INDEX('Policy Characteristics'!A:A,MATCH($C936,'Policy Characteristics'!$C:$C,0))),"",INDEX('Policy Characteristics'!A:A,MATCH($C936,'Policy Characteristics'!$C:$C,0)))</f>
        <v>Industry</v>
      </c>
      <c r="B936" s="340" t="str">
        <f>IF(ISBLANK(INDEX('Policy Characteristics'!B:B,MATCH($C936,'Policy Characteristics'!$C:$C,0))),"",INDEX('Policy Characteristics'!B:B,MATCH($C936,'Policy Characteristics'!$C:$C,0)))</f>
        <v>Material Efficiency, Longevity, &amp; Re-Use</v>
      </c>
      <c r="C936" s="344" t="str">
        <f t="shared" ref="C936" si="42">C$934</f>
        <v>Percent Reduction in Nonenergy Nonagriculture Industry Product Demand</v>
      </c>
      <c r="D936" s="9" t="s">
        <v>3212</v>
      </c>
      <c r="E936" s="53"/>
      <c r="F936" s="9" t="s">
        <v>3215</v>
      </c>
      <c r="G936" s="53"/>
      <c r="H936" s="54">
        <v>432</v>
      </c>
      <c r="I936" s="53" t="s">
        <v>45</v>
      </c>
      <c r="J936" s="342" t="str">
        <f>IF(ISBLANK(INDEX('Policy Characteristics'!D:D,MATCH($C936,'Policy Characteristics'!$C:$C,0))),"",INDEX('Policy Characteristics'!D:D,MATCH($C936,'Policy Characteristics'!$C:$C,0)))</f>
        <v>Material Efficiency, Longevity, &amp; Re-Use</v>
      </c>
      <c r="K936" s="340" t="str">
        <f>IF(ISBLANK(INDEX('Policy Characteristics'!E:E,MATCH($C936,'Policy Characteristics'!$C:$C,0))),"",INDEX('Policy Characteristics'!E:E,MATCH($C936,'Policy Characteristics'!$C:$C,0)))</f>
        <v>indst reduce nonenergy product demand</v>
      </c>
      <c r="L936" s="362">
        <f>IF(ISBLANK(INDEX('Policy Characteristics'!F:F,MATCH($C936,'Policy Characteristics'!$C:$C,0))),"",INDEX('Policy Characteristics'!F:F,MATCH($C936,'Policy Characteristics'!$C:$C,0)))</f>
        <v>0</v>
      </c>
      <c r="M936" s="362">
        <f>IF(ISBLANK(INDEX('Policy Characteristics'!G:G,MATCH($C936,'Policy Characteristics'!$C:$C,0))),"",INDEX('Policy Characteristics'!G:G,MATCH($C936,'Policy Characteristics'!$C:$C,0)))</f>
        <v>1</v>
      </c>
      <c r="N936" s="362">
        <f>IF(ISBLANK(INDEX('Policy Characteristics'!H:H,MATCH($C936,'Policy Characteristics'!$C:$C,0))),"",INDEX('Policy Characteristics'!H:H,MATCH($C936,'Policy Characteristics'!$C:$C,0)))</f>
        <v>0.01</v>
      </c>
      <c r="O936" s="340" t="str">
        <f>IF(ISBLANK(INDEX('Policy Characteristics'!I:I,MATCH($C936,'Policy Characteristics'!$C:$C,0))),"",INDEX('Policy Characteristics'!I:I,MATCH($C936,'Policy Characteristics'!$C:$C,0)))</f>
        <v>% demand reduction</v>
      </c>
      <c r="P936" s="340" t="str">
        <f>IF(ISBLANK(INDEX('Policy Characteristics'!J:J,MATCH($C936,'Policy Characteristics'!$C:$C,0))),"",INDEX('Policy Characteristics'!J:J,MATCH($C936,'Policy Characteristics'!$C:$C,0)))</f>
        <v>**Description:**This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6" s="340" t="str">
        <f>IF(ISBLANK(INDEX('Policy Characteristics'!K:K,MATCH($C936,'Policy Characteristics'!$C:$C,0))),"",INDEX('Policy Characteristics'!K:K,MATCH($C936,'Policy Characteristics'!$C:$C,0)))</f>
        <v/>
      </c>
      <c r="R936" s="340" t="str">
        <f>IF(ISBLANK(INDEX('Policy Characteristics'!L:L,MATCH($C936,'Policy Characteristics'!$C:$C,0))),"",INDEX('Policy Characteristics'!L:L,MATCH($C936,'Policy Characteristics'!$C:$C,0)))</f>
        <v>material-efficiency-longevity-reuse.html</v>
      </c>
    </row>
    <row r="937" spans="1:18" ht="30" x14ac:dyDescent="0.25">
      <c r="A937" s="340" t="str">
        <f>IF(ISBLANK(INDEX('Policy Characteristics'!A:A,MATCH($C937,'Policy Characteristics'!$C:$C,0))),"",INDEX('Policy Characteristics'!A:A,MATCH($C937,'Policy Characteristics'!$C:$C,0)))</f>
        <v>Industry</v>
      </c>
      <c r="B937" s="340" t="str">
        <f>IF(ISBLANK(INDEX('Policy Characteristics'!B:B,MATCH($C937,'Policy Characteristics'!$C:$C,0))),"",INDEX('Policy Characteristics'!B:B,MATCH($C937,'Policy Characteristics'!$C:$C,0)))</f>
        <v>Methane Capture</v>
      </c>
      <c r="C937" s="345" t="s">
        <v>301</v>
      </c>
      <c r="D937" s="53" t="s">
        <v>3191</v>
      </c>
      <c r="E937" s="53"/>
      <c r="F937" s="188" t="s">
        <v>3155</v>
      </c>
      <c r="G937" s="53"/>
      <c r="H937" s="54">
        <v>1458</v>
      </c>
      <c r="I937" s="53" t="s">
        <v>45</v>
      </c>
      <c r="J937" s="342" t="str">
        <f>IF(ISBLANK(INDEX('Policy Characteristics'!D:D,MATCH($C937,'Policy Characteristics'!$C:$C,0))),"",INDEX('Policy Characteristics'!D:D,MATCH($C937,'Policy Characteristics'!$C:$C,0)))</f>
        <v>Methane Capture and Destruction</v>
      </c>
      <c r="K937" s="340" t="str">
        <f>IF(ISBLANK(INDEX('Policy Characteristics'!E:E,MATCH($C937,'Policy Characteristics'!$C:$C,0))),"",INDEX('Policy Characteristics'!E:E,MATCH($C937,'Policy Characteristics'!$C:$C,0)))</f>
        <v>indst methane capture</v>
      </c>
      <c r="L937" s="362">
        <f>IF(ISBLANK(INDEX('Policy Characteristics'!F:F,MATCH($C937,'Policy Characteristics'!$C:$C,0))),"",INDEX('Policy Characteristics'!F:F,MATCH($C937,'Policy Characteristics'!$C:$C,0)))</f>
        <v>0</v>
      </c>
      <c r="M937" s="362">
        <f>IF(ISBLANK(INDEX('Policy Characteristics'!G:G,MATCH($C937,'Policy Characteristics'!$C:$C,0))),"",INDEX('Policy Characteristics'!G:G,MATCH($C937,'Policy Characteristics'!$C:$C,0)))</f>
        <v>1</v>
      </c>
      <c r="N937" s="362">
        <f>IF(ISBLANK(INDEX('Policy Characteristics'!H:H,MATCH($C937,'Policy Characteristics'!$C:$C,0))),"",INDEX('Policy Characteristics'!H:H,MATCH($C937,'Policy Characteristics'!$C:$C,0)))</f>
        <v>0.01</v>
      </c>
      <c r="O937" s="340" t="str">
        <f>IF(ISBLANK(INDEX('Policy Characteristics'!I:I,MATCH($C937,'Policy Characteristics'!$C:$C,0))),"",INDEX('Policy Characteristics'!I:I,MATCH($C937,'Policy Characteristics'!$C:$C,0)))</f>
        <v>% of potential achieved</v>
      </c>
      <c r="P937" s="340" t="str">
        <f>IF(ISBLANK(INDEX('Policy Characteristics'!J:J,MATCH($C937,'Policy Characteristics'!$C:$C,0))),"",INDEX('Policy Characteristics'!J:J,MATCH($C937,'Policy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37" s="340" t="str">
        <f>IF(ISBLANK(INDEX('Policy Characteristics'!K:K,MATCH($C937,'Policy Characteristics'!$C:$C,0))),"",INDEX('Policy Characteristics'!K:K,MATCH($C937,'Policy Characteristics'!$C:$C,0)))</f>
        <v>industry-ag-main.html#methane-capture</v>
      </c>
      <c r="R937" s="340" t="str">
        <f>IF(ISBLANK(INDEX('Policy Characteristics'!L:L,MATCH($C937,'Policy Characteristics'!$C:$C,0))),"",INDEX('Policy Characteristics'!L:L,MATCH($C937,'Policy Characteristics'!$C:$C,0)))</f>
        <v>methane-capture.html</v>
      </c>
    </row>
    <row r="938" spans="1:18" ht="30" x14ac:dyDescent="0.25">
      <c r="A938" s="340" t="str">
        <f>IF(ISBLANK(INDEX('Policy Characteristics'!A:A,MATCH($C938,'Policy Characteristics'!$C:$C,0))),"",INDEX('Policy Characteristics'!A:A,MATCH($C938,'Policy Characteristics'!$C:$C,0)))</f>
        <v>Industry</v>
      </c>
      <c r="B938" s="340" t="str">
        <f>IF(ISBLANK(INDEX('Policy Characteristics'!B:B,MATCH($C938,'Policy Characteristics'!$C:$C,0))),"",INDEX('Policy Characteristics'!B:B,MATCH($C938,'Policy Characteristics'!$C:$C,0)))</f>
        <v>Methane Capture</v>
      </c>
      <c r="C938" s="344" t="str">
        <f t="shared" ref="C938:C940" si="43">C$937</f>
        <v>Fraction of Methane Capture Opportunities Achieved</v>
      </c>
      <c r="D938" s="53" t="s">
        <v>3211</v>
      </c>
      <c r="E938" s="53"/>
      <c r="F938" s="188" t="s">
        <v>3173</v>
      </c>
      <c r="G938" s="53"/>
      <c r="H938" s="54">
        <v>1459</v>
      </c>
      <c r="I938" s="53" t="s">
        <v>45</v>
      </c>
      <c r="J938" s="342" t="str">
        <f>IF(ISBLANK(INDEX('Policy Characteristics'!D:D,MATCH($C938,'Policy Characteristics'!$C:$C,0))),"",INDEX('Policy Characteristics'!D:D,MATCH($C938,'Policy Characteristics'!$C:$C,0)))</f>
        <v>Methane Capture and Destruction</v>
      </c>
      <c r="K938" s="340" t="str">
        <f>IF(ISBLANK(INDEX('Policy Characteristics'!E:E,MATCH($C938,'Policy Characteristics'!$C:$C,0))),"",INDEX('Policy Characteristics'!E:E,MATCH($C938,'Policy Characteristics'!$C:$C,0)))</f>
        <v>indst methane capture</v>
      </c>
      <c r="L938" s="362">
        <f>IF(ISBLANK(INDEX('Policy Characteristics'!F:F,MATCH($C938,'Policy Characteristics'!$C:$C,0))),"",INDEX('Policy Characteristics'!F:F,MATCH($C938,'Policy Characteristics'!$C:$C,0)))</f>
        <v>0</v>
      </c>
      <c r="M938" s="362">
        <f>IF(ISBLANK(INDEX('Policy Characteristics'!G:G,MATCH($C938,'Policy Characteristics'!$C:$C,0))),"",INDEX('Policy Characteristics'!G:G,MATCH($C938,'Policy Characteristics'!$C:$C,0)))</f>
        <v>1</v>
      </c>
      <c r="N938" s="362">
        <f>IF(ISBLANK(INDEX('Policy Characteristics'!H:H,MATCH($C938,'Policy Characteristics'!$C:$C,0))),"",INDEX('Policy Characteristics'!H:H,MATCH($C938,'Policy Characteristics'!$C:$C,0)))</f>
        <v>0.01</v>
      </c>
      <c r="O938" s="340" t="str">
        <f>IF(ISBLANK(INDEX('Policy Characteristics'!I:I,MATCH($C938,'Policy Characteristics'!$C:$C,0))),"",INDEX('Policy Characteristics'!I:I,MATCH($C938,'Policy Characteristics'!$C:$C,0)))</f>
        <v>% of potential achieved</v>
      </c>
      <c r="P938" s="340" t="str">
        <f>IF(ISBLANK(INDEX('Policy Characteristics'!J:J,MATCH($C938,'Policy Characteristics'!$C:$C,0))),"",INDEX('Policy Characteristics'!J:J,MATCH($C938,'Policy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38" s="340" t="str">
        <f>IF(ISBLANK(INDEX('Policy Characteristics'!K:K,MATCH($C938,'Policy Characteristics'!$C:$C,0))),"",INDEX('Policy Characteristics'!K:K,MATCH($C938,'Policy Characteristics'!$C:$C,0)))</f>
        <v>industry-ag-main.html#methane-capture</v>
      </c>
      <c r="R938" s="340" t="str">
        <f>IF(ISBLANK(INDEX('Policy Characteristics'!L:L,MATCH($C938,'Policy Characteristics'!$C:$C,0))),"",INDEX('Policy Characteristics'!L:L,MATCH($C938,'Policy Characteristics'!$C:$C,0)))</f>
        <v>methane-capture.html</v>
      </c>
    </row>
    <row r="939" spans="1:18" x14ac:dyDescent="0.25">
      <c r="A939" s="340" t="str">
        <f>IF(ISBLANK(INDEX('Policy Characteristics'!A:A,MATCH($C939,'Policy Characteristics'!$C:$C,0))),"",INDEX('Policy Characteristics'!A:A,MATCH($C939,'Policy Characteristics'!$C:$C,0)))</f>
        <v>Industry</v>
      </c>
      <c r="B939" s="340" t="str">
        <f>IF(ISBLANK(INDEX('Policy Characteristics'!B:B,MATCH($C939,'Policy Characteristics'!$C:$C,0))),"",INDEX('Policy Characteristics'!B:B,MATCH($C939,'Policy Characteristics'!$C:$C,0)))</f>
        <v>Methane Capture</v>
      </c>
      <c r="C939" s="344" t="str">
        <f t="shared" si="43"/>
        <v>Fraction of Methane Capture Opportunities Achieved</v>
      </c>
      <c r="D939" s="53" t="s">
        <v>3190</v>
      </c>
      <c r="E939" s="53"/>
      <c r="F939" s="188" t="s">
        <v>2857</v>
      </c>
      <c r="G939" s="53"/>
      <c r="H939" s="54">
        <v>513</v>
      </c>
      <c r="I939" s="53" t="s">
        <v>45</v>
      </c>
      <c r="J939" s="342" t="str">
        <f>IF(ISBLANK(INDEX('Policy Characteristics'!D:D,MATCH($C939,'Policy Characteristics'!$C:$C,0))),"",INDEX('Policy Characteristics'!D:D,MATCH($C939,'Policy Characteristics'!$C:$C,0)))</f>
        <v>Methane Capture and Destruction</v>
      </c>
      <c r="K939" s="340" t="str">
        <f>IF(ISBLANK(INDEX('Policy Characteristics'!E:E,MATCH($C939,'Policy Characteristics'!$C:$C,0))),"",INDEX('Policy Characteristics'!E:E,MATCH($C939,'Policy Characteristics'!$C:$C,0)))</f>
        <v>indst methane capture</v>
      </c>
      <c r="L939" s="362">
        <f>IF(ISBLANK(INDEX('Policy Characteristics'!F:F,MATCH($C939,'Policy Characteristics'!$C:$C,0))),"",INDEX('Policy Characteristics'!F:F,MATCH($C939,'Policy Characteristics'!$C:$C,0)))</f>
        <v>0</v>
      </c>
      <c r="M939" s="362">
        <f>IF(ISBLANK(INDEX('Policy Characteristics'!G:G,MATCH($C939,'Policy Characteristics'!$C:$C,0))),"",INDEX('Policy Characteristics'!G:G,MATCH($C939,'Policy Characteristics'!$C:$C,0)))</f>
        <v>1</v>
      </c>
      <c r="N939" s="362">
        <f>IF(ISBLANK(INDEX('Policy Characteristics'!H:H,MATCH($C939,'Policy Characteristics'!$C:$C,0))),"",INDEX('Policy Characteristics'!H:H,MATCH($C939,'Policy Characteristics'!$C:$C,0)))</f>
        <v>0.01</v>
      </c>
      <c r="O939" s="340" t="str">
        <f>IF(ISBLANK(INDEX('Policy Characteristics'!I:I,MATCH($C939,'Policy Characteristics'!$C:$C,0))),"",INDEX('Policy Characteristics'!I:I,MATCH($C939,'Policy Characteristics'!$C:$C,0)))</f>
        <v>% of potential achieved</v>
      </c>
      <c r="P939" s="340" t="str">
        <f>IF(ISBLANK(INDEX('Policy Characteristics'!J:J,MATCH($C939,'Policy Characteristics'!$C:$C,0))),"",INDEX('Policy Characteristics'!J:J,MATCH($C939,'Policy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39" s="340" t="str">
        <f>IF(ISBLANK(INDEX('Policy Characteristics'!K:K,MATCH($C939,'Policy Characteristics'!$C:$C,0))),"",INDEX('Policy Characteristics'!K:K,MATCH($C939,'Policy Characteristics'!$C:$C,0)))</f>
        <v>industry-ag-main.html#methane-capture</v>
      </c>
      <c r="R939" s="340" t="str">
        <f>IF(ISBLANK(INDEX('Policy Characteristics'!L:L,MATCH($C939,'Policy Characteristics'!$C:$C,0))),"",INDEX('Policy Characteristics'!L:L,MATCH($C939,'Policy Characteristics'!$C:$C,0)))</f>
        <v>methane-capture.html</v>
      </c>
    </row>
    <row r="940" spans="1:18" x14ac:dyDescent="0.25">
      <c r="A940" s="340" t="str">
        <f>IF(ISBLANK(INDEX('Policy Characteristics'!A:A,MATCH($C940,'Policy Characteristics'!$C:$C,0))),"",INDEX('Policy Characteristics'!A:A,MATCH($C940,'Policy Characteristics'!$C:$C,0)))</f>
        <v>Industry</v>
      </c>
      <c r="B940" s="340" t="str">
        <f>IF(ISBLANK(INDEX('Policy Characteristics'!B:B,MATCH($C940,'Policy Characteristics'!$C:$C,0))),"",INDEX('Policy Characteristics'!B:B,MATCH($C940,'Policy Characteristics'!$C:$C,0)))</f>
        <v>Methane Capture</v>
      </c>
      <c r="C940" s="344" t="str">
        <f t="shared" si="43"/>
        <v>Fraction of Methane Capture Opportunities Achieved</v>
      </c>
      <c r="D940" s="53" t="s">
        <v>3212</v>
      </c>
      <c r="E940" s="53"/>
      <c r="F940" s="188" t="s">
        <v>3215</v>
      </c>
      <c r="G940" s="53"/>
      <c r="H940" s="54">
        <v>514</v>
      </c>
      <c r="I940" s="53" t="s">
        <v>45</v>
      </c>
      <c r="J940" s="342" t="str">
        <f>IF(ISBLANK(INDEX('Policy Characteristics'!D:D,MATCH($C940,'Policy Characteristics'!$C:$C,0))),"",INDEX('Policy Characteristics'!D:D,MATCH($C940,'Policy Characteristics'!$C:$C,0)))</f>
        <v>Methane Capture and Destruction</v>
      </c>
      <c r="K940" s="340" t="str">
        <f>IF(ISBLANK(INDEX('Policy Characteristics'!E:E,MATCH($C940,'Policy Characteristics'!$C:$C,0))),"",INDEX('Policy Characteristics'!E:E,MATCH($C940,'Policy Characteristics'!$C:$C,0)))</f>
        <v>indst methane capture</v>
      </c>
      <c r="L940" s="362">
        <f>IF(ISBLANK(INDEX('Policy Characteristics'!F:F,MATCH($C940,'Policy Characteristics'!$C:$C,0))),"",INDEX('Policy Characteristics'!F:F,MATCH($C940,'Policy Characteristics'!$C:$C,0)))</f>
        <v>0</v>
      </c>
      <c r="M940" s="362">
        <f>IF(ISBLANK(INDEX('Policy Characteristics'!G:G,MATCH($C940,'Policy Characteristics'!$C:$C,0))),"",INDEX('Policy Characteristics'!G:G,MATCH($C940,'Policy Characteristics'!$C:$C,0)))</f>
        <v>1</v>
      </c>
      <c r="N940" s="362">
        <f>IF(ISBLANK(INDEX('Policy Characteristics'!H:H,MATCH($C940,'Policy Characteristics'!$C:$C,0))),"",INDEX('Policy Characteristics'!H:H,MATCH($C940,'Policy Characteristics'!$C:$C,0)))</f>
        <v>0.01</v>
      </c>
      <c r="O940" s="340" t="str">
        <f>IF(ISBLANK(INDEX('Policy Characteristics'!I:I,MATCH($C940,'Policy Characteristics'!$C:$C,0))),"",INDEX('Policy Characteristics'!I:I,MATCH($C940,'Policy Characteristics'!$C:$C,0)))</f>
        <v>% of potential achieved</v>
      </c>
      <c r="P940" s="340" t="str">
        <f>IF(ISBLANK(INDEX('Policy Characteristics'!J:J,MATCH($C940,'Policy Characteristics'!$C:$C,0))),"",INDEX('Policy Characteristics'!J:J,MATCH($C940,'Policy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40" s="340" t="str">
        <f>IF(ISBLANK(INDEX('Policy Characteristics'!K:K,MATCH($C940,'Policy Characteristics'!$C:$C,0))),"",INDEX('Policy Characteristics'!K:K,MATCH($C940,'Policy Characteristics'!$C:$C,0)))</f>
        <v>industry-ag-main.html#methane-capture</v>
      </c>
      <c r="R940" s="340" t="str">
        <f>IF(ISBLANK(INDEX('Policy Characteristics'!L:L,MATCH($C940,'Policy Characteristics'!$C:$C,0))),"",INDEX('Policy Characteristics'!L:L,MATCH($C940,'Policy Characteristics'!$C:$C,0)))</f>
        <v>methane-capture.html</v>
      </c>
    </row>
    <row r="941" spans="1:18" ht="30" x14ac:dyDescent="0.25">
      <c r="A941" s="340" t="str">
        <f>IF(ISBLANK(INDEX('Policy Characteristics'!A:A,MATCH($C941,'Policy Characteristics'!$C:$C,0))),"",INDEX('Policy Characteristics'!A:A,MATCH($C941,'Policy Characteristics'!$C:$C,0)))</f>
        <v>Industry</v>
      </c>
      <c r="B941" s="340" t="str">
        <f>IF(ISBLANK(INDEX('Policy Characteristics'!B:B,MATCH($C941,'Policy Characteristics'!$C:$C,0))),"",INDEX('Policy Characteristics'!B:B,MATCH($C941,'Policy Characteristics'!$C:$C,0)))</f>
        <v>Methane Destruction</v>
      </c>
      <c r="C941" s="345" t="s">
        <v>302</v>
      </c>
      <c r="D941" s="53" t="s">
        <v>3191</v>
      </c>
      <c r="E941" s="53"/>
      <c r="F941" s="188" t="s">
        <v>3155</v>
      </c>
      <c r="G941" s="53"/>
      <c r="H941" s="54">
        <v>1460</v>
      </c>
      <c r="I941" s="53" t="s">
        <v>45</v>
      </c>
      <c r="J941" s="342" t="str">
        <f>IF(ISBLANK(INDEX('Policy Characteristics'!D:D,MATCH($C941,'Policy Characteristics'!$C:$C,0))),"",INDEX('Policy Characteristics'!D:D,MATCH($C941,'Policy Characteristics'!$C:$C,0)))</f>
        <v>Methane Capture and Destruction</v>
      </c>
      <c r="K941" s="340" t="str">
        <f>IF(ISBLANK(INDEX('Policy Characteristics'!E:E,MATCH($C941,'Policy Characteristics'!$C:$C,0))),"",INDEX('Policy Characteristics'!E:E,MATCH($C941,'Policy Characteristics'!$C:$C,0)))</f>
        <v>indst methane destruction</v>
      </c>
      <c r="L941" s="362">
        <f>IF(ISBLANK(INDEX('Policy Characteristics'!F:F,MATCH($C941,'Policy Characteristics'!$C:$C,0))),"",INDEX('Policy Characteristics'!F:F,MATCH($C941,'Policy Characteristics'!$C:$C,0)))</f>
        <v>0</v>
      </c>
      <c r="M941" s="362">
        <f>IF(ISBLANK(INDEX('Policy Characteristics'!G:G,MATCH($C941,'Policy Characteristics'!$C:$C,0))),"",INDEX('Policy Characteristics'!G:G,MATCH($C941,'Policy Characteristics'!$C:$C,0)))</f>
        <v>1</v>
      </c>
      <c r="N941" s="362">
        <f>IF(ISBLANK(INDEX('Policy Characteristics'!H:H,MATCH($C941,'Policy Characteristics'!$C:$C,0))),"",INDEX('Policy Characteristics'!H:H,MATCH($C941,'Policy Characteristics'!$C:$C,0)))</f>
        <v>0.01</v>
      </c>
      <c r="O941" s="340" t="str">
        <f>IF(ISBLANK(INDEX('Policy Characteristics'!I:I,MATCH($C941,'Policy Characteristics'!$C:$C,0))),"",INDEX('Policy Characteristics'!I:I,MATCH($C941,'Policy Characteristics'!$C:$C,0)))</f>
        <v>% of potential achieved</v>
      </c>
      <c r="P941" s="340" t="str">
        <f>IF(ISBLANK(INDEX('Policy Characteristics'!J:J,MATCH($C941,'Policy Characteristics'!$C:$C,0))),"",INDEX('Policy Characteristics'!J:J,MATCH($C941,'Policy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41" s="340" t="str">
        <f>IF(ISBLANK(INDEX('Policy Characteristics'!K:K,MATCH($C941,'Policy Characteristics'!$C:$C,0))),"",INDEX('Policy Characteristics'!K:K,MATCH($C941,'Policy Characteristics'!$C:$C,0)))</f>
        <v>industry-ag-main.html#methane-destr</v>
      </c>
      <c r="R941" s="340" t="str">
        <f>IF(ISBLANK(INDEX('Policy Characteristics'!L:L,MATCH($C941,'Policy Characteristics'!$C:$C,0))),"",INDEX('Policy Characteristics'!L:L,MATCH($C941,'Policy Characteristics'!$C:$C,0)))</f>
        <v>methane-destruction.html</v>
      </c>
    </row>
    <row r="942" spans="1:18" ht="30" x14ac:dyDescent="0.25">
      <c r="A942" s="340" t="str">
        <f>IF(ISBLANK(INDEX('Policy Characteristics'!A:A,MATCH($C942,'Policy Characteristics'!$C:$C,0))),"",INDEX('Policy Characteristics'!A:A,MATCH($C942,'Policy Characteristics'!$C:$C,0)))</f>
        <v>Industry</v>
      </c>
      <c r="B942" s="340" t="str">
        <f>IF(ISBLANK(INDEX('Policy Characteristics'!B:B,MATCH($C942,'Policy Characteristics'!$C:$C,0))),"",INDEX('Policy Characteristics'!B:B,MATCH($C942,'Policy Characteristics'!$C:$C,0)))</f>
        <v>Methane Destruction</v>
      </c>
      <c r="C942" s="344" t="str">
        <f t="shared" ref="C942:C944" si="44">C$941</f>
        <v>Fraction of Methane Destruction Opportunities Achieved</v>
      </c>
      <c r="D942" s="53" t="s">
        <v>3211</v>
      </c>
      <c r="E942" s="53"/>
      <c r="F942" s="188" t="s">
        <v>3173</v>
      </c>
      <c r="G942" s="53"/>
      <c r="H942" s="54">
        <v>1461</v>
      </c>
      <c r="I942" s="53" t="s">
        <v>45</v>
      </c>
      <c r="J942" s="342" t="str">
        <f>IF(ISBLANK(INDEX('Policy Characteristics'!D:D,MATCH($C942,'Policy Characteristics'!$C:$C,0))),"",INDEX('Policy Characteristics'!D:D,MATCH($C942,'Policy Characteristics'!$C:$C,0)))</f>
        <v>Methane Capture and Destruction</v>
      </c>
      <c r="K942" s="340" t="str">
        <f>IF(ISBLANK(INDEX('Policy Characteristics'!E:E,MATCH($C942,'Policy Characteristics'!$C:$C,0))),"",INDEX('Policy Characteristics'!E:E,MATCH($C942,'Policy Characteristics'!$C:$C,0)))</f>
        <v>indst methane destruction</v>
      </c>
      <c r="L942" s="362">
        <f>IF(ISBLANK(INDEX('Policy Characteristics'!F:F,MATCH($C942,'Policy Characteristics'!$C:$C,0))),"",INDEX('Policy Characteristics'!F:F,MATCH($C942,'Policy Characteristics'!$C:$C,0)))</f>
        <v>0</v>
      </c>
      <c r="M942" s="362">
        <f>IF(ISBLANK(INDEX('Policy Characteristics'!G:G,MATCH($C942,'Policy Characteristics'!$C:$C,0))),"",INDEX('Policy Characteristics'!G:G,MATCH($C942,'Policy Characteristics'!$C:$C,0)))</f>
        <v>1</v>
      </c>
      <c r="N942" s="362">
        <f>IF(ISBLANK(INDEX('Policy Characteristics'!H:H,MATCH($C942,'Policy Characteristics'!$C:$C,0))),"",INDEX('Policy Characteristics'!H:H,MATCH($C942,'Policy Characteristics'!$C:$C,0)))</f>
        <v>0.01</v>
      </c>
      <c r="O942" s="340" t="str">
        <f>IF(ISBLANK(INDEX('Policy Characteristics'!I:I,MATCH($C942,'Policy Characteristics'!$C:$C,0))),"",INDEX('Policy Characteristics'!I:I,MATCH($C942,'Policy Characteristics'!$C:$C,0)))</f>
        <v>% of potential achieved</v>
      </c>
      <c r="P942" s="340" t="str">
        <f>IF(ISBLANK(INDEX('Policy Characteristics'!J:J,MATCH($C942,'Policy Characteristics'!$C:$C,0))),"",INDEX('Policy Characteristics'!J:J,MATCH($C942,'Policy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42" s="340" t="str">
        <f>IF(ISBLANK(INDEX('Policy Characteristics'!K:K,MATCH($C942,'Policy Characteristics'!$C:$C,0))),"",INDEX('Policy Characteristics'!K:K,MATCH($C942,'Policy Characteristics'!$C:$C,0)))</f>
        <v>industry-ag-main.html#methane-destr</v>
      </c>
      <c r="R942" s="340" t="str">
        <f>IF(ISBLANK(INDEX('Policy Characteristics'!L:L,MATCH($C942,'Policy Characteristics'!$C:$C,0))),"",INDEX('Policy Characteristics'!L:L,MATCH($C942,'Policy Characteristics'!$C:$C,0)))</f>
        <v>methane-destruction.html</v>
      </c>
    </row>
    <row r="943" spans="1:18" x14ac:dyDescent="0.25">
      <c r="A943" s="340" t="str">
        <f>IF(ISBLANK(INDEX('Policy Characteristics'!A:A,MATCH($C943,'Policy Characteristics'!$C:$C,0))),"",INDEX('Policy Characteristics'!A:A,MATCH($C943,'Policy Characteristics'!$C:$C,0)))</f>
        <v>Industry</v>
      </c>
      <c r="B943" s="340" t="str">
        <f>IF(ISBLANK(INDEX('Policy Characteristics'!B:B,MATCH($C943,'Policy Characteristics'!$C:$C,0))),"",INDEX('Policy Characteristics'!B:B,MATCH($C943,'Policy Characteristics'!$C:$C,0)))</f>
        <v>Methane Destruction</v>
      </c>
      <c r="C943" s="344" t="str">
        <f t="shared" si="44"/>
        <v>Fraction of Methane Destruction Opportunities Achieved</v>
      </c>
      <c r="D943" s="53" t="s">
        <v>3190</v>
      </c>
      <c r="E943" s="53"/>
      <c r="F943" s="188" t="s">
        <v>2857</v>
      </c>
      <c r="G943" s="53"/>
      <c r="H943" s="54">
        <v>515</v>
      </c>
      <c r="I943" s="53" t="s">
        <v>45</v>
      </c>
      <c r="J943" s="342" t="str">
        <f>IF(ISBLANK(INDEX('Policy Characteristics'!D:D,MATCH($C943,'Policy Characteristics'!$C:$C,0))),"",INDEX('Policy Characteristics'!D:D,MATCH($C943,'Policy Characteristics'!$C:$C,0)))</f>
        <v>Methane Capture and Destruction</v>
      </c>
      <c r="K943" s="340" t="str">
        <f>IF(ISBLANK(INDEX('Policy Characteristics'!E:E,MATCH($C943,'Policy Characteristics'!$C:$C,0))),"",INDEX('Policy Characteristics'!E:E,MATCH($C943,'Policy Characteristics'!$C:$C,0)))</f>
        <v>indst methane destruction</v>
      </c>
      <c r="L943" s="362">
        <f>IF(ISBLANK(INDEX('Policy Characteristics'!F:F,MATCH($C943,'Policy Characteristics'!$C:$C,0))),"",INDEX('Policy Characteristics'!F:F,MATCH($C943,'Policy Characteristics'!$C:$C,0)))</f>
        <v>0</v>
      </c>
      <c r="M943" s="362">
        <f>IF(ISBLANK(INDEX('Policy Characteristics'!G:G,MATCH($C943,'Policy Characteristics'!$C:$C,0))),"",INDEX('Policy Characteristics'!G:G,MATCH($C943,'Policy Characteristics'!$C:$C,0)))</f>
        <v>1</v>
      </c>
      <c r="N943" s="362">
        <f>IF(ISBLANK(INDEX('Policy Characteristics'!H:H,MATCH($C943,'Policy Characteristics'!$C:$C,0))),"",INDEX('Policy Characteristics'!H:H,MATCH($C943,'Policy Characteristics'!$C:$C,0)))</f>
        <v>0.01</v>
      </c>
      <c r="O943" s="340" t="str">
        <f>IF(ISBLANK(INDEX('Policy Characteristics'!I:I,MATCH($C943,'Policy Characteristics'!$C:$C,0))),"",INDEX('Policy Characteristics'!I:I,MATCH($C943,'Policy Characteristics'!$C:$C,0)))</f>
        <v>% of potential achieved</v>
      </c>
      <c r="P943" s="340" t="str">
        <f>IF(ISBLANK(INDEX('Policy Characteristics'!J:J,MATCH($C943,'Policy Characteristics'!$C:$C,0))),"",INDEX('Policy Characteristics'!J:J,MATCH($C943,'Policy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43" s="340" t="str">
        <f>IF(ISBLANK(INDEX('Policy Characteristics'!K:K,MATCH($C943,'Policy Characteristics'!$C:$C,0))),"",INDEX('Policy Characteristics'!K:K,MATCH($C943,'Policy Characteristics'!$C:$C,0)))</f>
        <v>industry-ag-main.html#methane-destr</v>
      </c>
      <c r="R943" s="340" t="str">
        <f>IF(ISBLANK(INDEX('Policy Characteristics'!L:L,MATCH($C943,'Policy Characteristics'!$C:$C,0))),"",INDEX('Policy Characteristics'!L:L,MATCH($C943,'Policy Characteristics'!$C:$C,0)))</f>
        <v>methane-destruction.html</v>
      </c>
    </row>
    <row r="944" spans="1:18" x14ac:dyDescent="0.25">
      <c r="A944" s="340" t="str">
        <f>IF(ISBLANK(INDEX('Policy Characteristics'!A:A,MATCH($C944,'Policy Characteristics'!$C:$C,0))),"",INDEX('Policy Characteristics'!A:A,MATCH($C944,'Policy Characteristics'!$C:$C,0)))</f>
        <v>Industry</v>
      </c>
      <c r="B944" s="340" t="str">
        <f>IF(ISBLANK(INDEX('Policy Characteristics'!B:B,MATCH($C944,'Policy Characteristics'!$C:$C,0))),"",INDEX('Policy Characteristics'!B:B,MATCH($C944,'Policy Characteristics'!$C:$C,0)))</f>
        <v>Methane Destruction</v>
      </c>
      <c r="C944" s="344" t="str">
        <f t="shared" si="44"/>
        <v>Fraction of Methane Destruction Opportunities Achieved</v>
      </c>
      <c r="D944" s="53" t="s">
        <v>3212</v>
      </c>
      <c r="E944" s="53"/>
      <c r="F944" s="188" t="s">
        <v>3215</v>
      </c>
      <c r="G944" s="53"/>
      <c r="H944" s="54">
        <v>516</v>
      </c>
      <c r="I944" s="53" t="s">
        <v>45</v>
      </c>
      <c r="J944" s="342" t="str">
        <f>IF(ISBLANK(INDEX('Policy Characteristics'!D:D,MATCH($C944,'Policy Characteristics'!$C:$C,0))),"",INDEX('Policy Characteristics'!D:D,MATCH($C944,'Policy Characteristics'!$C:$C,0)))</f>
        <v>Methane Capture and Destruction</v>
      </c>
      <c r="K944" s="340" t="str">
        <f>IF(ISBLANK(INDEX('Policy Characteristics'!E:E,MATCH($C944,'Policy Characteristics'!$C:$C,0))),"",INDEX('Policy Characteristics'!E:E,MATCH($C944,'Policy Characteristics'!$C:$C,0)))</f>
        <v>indst methane destruction</v>
      </c>
      <c r="L944" s="362">
        <f>IF(ISBLANK(INDEX('Policy Characteristics'!F:F,MATCH($C944,'Policy Characteristics'!$C:$C,0))),"",INDEX('Policy Characteristics'!F:F,MATCH($C944,'Policy Characteristics'!$C:$C,0)))</f>
        <v>0</v>
      </c>
      <c r="M944" s="362">
        <f>IF(ISBLANK(INDEX('Policy Characteristics'!G:G,MATCH($C944,'Policy Characteristics'!$C:$C,0))),"",INDEX('Policy Characteristics'!G:G,MATCH($C944,'Policy Characteristics'!$C:$C,0)))</f>
        <v>1</v>
      </c>
      <c r="N944" s="362">
        <f>IF(ISBLANK(INDEX('Policy Characteristics'!H:H,MATCH($C944,'Policy Characteristics'!$C:$C,0))),"",INDEX('Policy Characteristics'!H:H,MATCH($C944,'Policy Characteristics'!$C:$C,0)))</f>
        <v>0.01</v>
      </c>
      <c r="O944" s="340" t="str">
        <f>IF(ISBLANK(INDEX('Policy Characteristics'!I:I,MATCH($C944,'Policy Characteristics'!$C:$C,0))),"",INDEX('Policy Characteristics'!I:I,MATCH($C944,'Policy Characteristics'!$C:$C,0)))</f>
        <v>% of potential achieved</v>
      </c>
      <c r="P944" s="340" t="str">
        <f>IF(ISBLANK(INDEX('Policy Characteristics'!J:J,MATCH($C944,'Policy Characteristics'!$C:$C,0))),"",INDEX('Policy Characteristics'!J:J,MATCH($C944,'Policy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44" s="340" t="str">
        <f>IF(ISBLANK(INDEX('Policy Characteristics'!K:K,MATCH($C944,'Policy Characteristics'!$C:$C,0))),"",INDEX('Policy Characteristics'!K:K,MATCH($C944,'Policy Characteristics'!$C:$C,0)))</f>
        <v>industry-ag-main.html#methane-destr</v>
      </c>
      <c r="R944" s="340" t="str">
        <f>IF(ISBLANK(INDEX('Policy Characteristics'!L:L,MATCH($C944,'Policy Characteristics'!$C:$C,0))),"",INDEX('Policy Characteristics'!L:L,MATCH($C944,'Policy Characteristics'!$C:$C,0)))</f>
        <v>methane-destruction.html</v>
      </c>
    </row>
    <row r="945" spans="1:18" x14ac:dyDescent="0.25">
      <c r="A945" s="340" t="str">
        <f>IF(ISBLANK(INDEX('Policy Characteristics'!A:A,MATCH($C945,'Policy Characteristics'!$C:$C,0))),"",INDEX('Policy Characteristics'!A:A,MATCH($C945,'Policy Characteristics'!$C:$C,0)))</f>
        <v>Industry</v>
      </c>
      <c r="B945" s="365" t="str">
        <f>IF(ISBLANK(INDEX('Policy Characteristics'!B:B,MATCH($C945,'Policy Characteristics'!$C:$C,0))),"",INDEX('Policy Characteristics'!B:B,MATCH($C945,'Policy Characteristics'!$C:$C,0)))</f>
        <v>N2O Abatement</v>
      </c>
      <c r="C945" s="4" t="s">
        <v>3360</v>
      </c>
      <c r="D945" s="53"/>
      <c r="E945" s="53"/>
      <c r="F945" s="188"/>
      <c r="G945" s="53"/>
      <c r="H945" s="54">
        <v>1562</v>
      </c>
      <c r="I945" s="53" t="s">
        <v>45</v>
      </c>
      <c r="J945" s="342" t="str">
        <f>IF(ISBLANK(INDEX('Policy Characteristics'!D:D,MATCH($C945,'Policy Characteristics'!$C:$C,0))),"",INDEX('Policy Characteristics'!D:D,MATCH($C945,'Policy Characteristics'!$C:$C,0)))</f>
        <v>N2O Abatement</v>
      </c>
      <c r="K945" s="340" t="str">
        <f>IF(ISBLANK(INDEX('Policy Characteristics'!E:E,MATCH($C945,'Policy Characteristics'!$C:$C,0))),"",INDEX('Policy Characteristics'!E:E,MATCH($C945,'Policy Characteristics'!$C:$C,0)))</f>
        <v>indst N2O abatement</v>
      </c>
      <c r="L945" s="362">
        <f>IF(ISBLANK(INDEX('Policy Characteristics'!F:F,MATCH($C945,'Policy Characteristics'!$C:$C,0))),"",INDEX('Policy Characteristics'!F:F,MATCH($C945,'Policy Characteristics'!$C:$C,0)))</f>
        <v>0</v>
      </c>
      <c r="M945" s="362">
        <f>IF(ISBLANK(INDEX('Policy Characteristics'!G:G,MATCH($C945,'Policy Characteristics'!$C:$C,0))),"",INDEX('Policy Characteristics'!G:G,MATCH($C945,'Policy Characteristics'!$C:$C,0)))</f>
        <v>1</v>
      </c>
      <c r="N945" s="362">
        <f>IF(ISBLANK(INDEX('Policy Characteristics'!H:H,MATCH($C945,'Policy Characteristics'!$C:$C,0))),"",INDEX('Policy Characteristics'!H:H,MATCH($C945,'Policy Characteristics'!$C:$C,0)))</f>
        <v>0.01</v>
      </c>
      <c r="O945" s="340" t="str">
        <f>IF(ISBLANK(INDEX('Policy Characteristics'!I:I,MATCH($C945,'Policy Characteristics'!$C:$C,0))),"",INDEX('Policy Characteristics'!I:I,MATCH($C945,'Policy Characteristics'!$C:$C,0)))</f>
        <v>% of potential achieved</v>
      </c>
      <c r="P945" s="340" t="str">
        <f>IF(ISBLANK(INDEX('Policy Characteristics'!J:J,MATCH($C945,'Policy Characteristics'!$C:$C,0))),"",INDEX('Policy Characteristics'!J:J,MATCH($C945,'Policy Characteristics'!$C:$C,0)))</f>
        <v>**Description:** This policy reduces nitrous oxide (N2O) process emissions from the chemicals industry (primarily from the production of nitric acid and adipic acid) by destroying the N2O rather than venting it to the atmosphere.</v>
      </c>
      <c r="Q945" s="340" t="str">
        <f>IF(ISBLANK(INDEX('Policy Characteristics'!K:K,MATCH($C945,'Policy Characteristics'!$C:$C,0))),"",INDEX('Policy Characteristics'!K:K,MATCH($C945,'Policy Characteristics'!$C:$C,0)))</f>
        <v/>
      </c>
      <c r="R945" s="340" t="str">
        <f>IF(ISBLANK(INDEX('Policy Characteristics'!L:L,MATCH($C945,'Policy Characteristics'!$C:$C,0))),"",INDEX('Policy Characteristics'!L:L,MATCH($C945,'Policy Characteristics'!$C:$C,0)))</f>
        <v/>
      </c>
    </row>
    <row r="946" spans="1:18" x14ac:dyDescent="0.25">
      <c r="A946" s="340" t="str">
        <f>IF(ISBLANK(INDEX('Policy Characteristics'!A:A,MATCH($C946,'Policy Characteristics'!$C:$C,0))),"",INDEX('Policy Characteristics'!A:A,MATCH($C946,'Policy Characteristics'!$C:$C,0)))</f>
        <v>Industry</v>
      </c>
      <c r="B946" s="340" t="str">
        <f>IF(ISBLANK(INDEX('Policy Characteristics'!B:B,MATCH($C946,'Policy Characteristics'!$C:$C,0))),"",INDEX('Policy Characteristics'!B:B,MATCH($C946,'Policy Characteristics'!$C:$C,0)))</f>
        <v>Reduce Fossil Fuel Exports</v>
      </c>
      <c r="C946" s="345" t="s">
        <v>2545</v>
      </c>
      <c r="D946" s="9" t="s">
        <v>472</v>
      </c>
      <c r="E946" s="53"/>
      <c r="F946" s="9" t="s">
        <v>469</v>
      </c>
      <c r="G946" s="53"/>
      <c r="H946" s="54">
        <v>451</v>
      </c>
      <c r="I946" s="53" t="s">
        <v>45</v>
      </c>
      <c r="J946" s="342" t="str">
        <f>IF(ISBLANK(INDEX('Policy Characteristics'!D:D,MATCH($C946,'Policy Characteristics'!$C:$C,0))),"",INDEX('Policy Characteristics'!D:D,MATCH($C946,'Policy Characteristics'!$C:$C,0)))</f>
        <v>Percent Reduction in Fossil Fuel Exports</v>
      </c>
      <c r="K946" s="340" t="str">
        <f>IF(ISBLANK(INDEX('Policy Characteristics'!E:E,MATCH($C946,'Policy Characteristics'!$C:$C,0))),"",INDEX('Policy Characteristics'!E:E,MATCH($C946,'Policy Characteristics'!$C:$C,0)))</f>
        <v>indst reduce fossil fuel exports</v>
      </c>
      <c r="L946" s="362">
        <f>IF(ISBLANK(INDEX('Policy Characteristics'!F:F,MATCH($C946,'Policy Characteristics'!$C:$C,0))),"",INDEX('Policy Characteristics'!F:F,MATCH($C946,'Policy Characteristics'!$C:$C,0)))</f>
        <v>0</v>
      </c>
      <c r="M946" s="362">
        <f>IF(ISBLANK(INDEX('Policy Characteristics'!G:G,MATCH($C946,'Policy Characteristics'!$C:$C,0))),"",INDEX('Policy Characteristics'!G:G,MATCH($C946,'Policy Characteristics'!$C:$C,0)))</f>
        <v>1</v>
      </c>
      <c r="N946" s="362">
        <f>IF(ISBLANK(INDEX('Policy Characteristics'!H:H,MATCH($C946,'Policy Characteristics'!$C:$C,0))),"",INDEX('Policy Characteristics'!H:H,MATCH($C946,'Policy Characteristics'!$C:$C,0)))</f>
        <v>0.01</v>
      </c>
      <c r="O946" s="340" t="str">
        <f>IF(ISBLANK(INDEX('Policy Characteristics'!I:I,MATCH($C946,'Policy Characteristics'!$C:$C,0))),"",INDEX('Policy Characteristics'!I:I,MATCH($C946,'Policy Characteristics'!$C:$C,0)))</f>
        <v>% reduction in exports</v>
      </c>
      <c r="P946" s="340" t="str">
        <f>IF(ISBLANK(INDEX('Policy Characteristics'!J:J,MATCH($C946,'Policy Characteristics'!$C:$C,0))),"",INDEX('Policy Characteristics'!J:J,MATCH($C946,'Policy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46" s="340" t="str">
        <f>IF(ISBLANK(INDEX('Policy Characteristics'!K:K,MATCH($C946,'Policy Characteristics'!$C:$C,0))),"",INDEX('Policy Characteristics'!K:K,MATCH($C946,'Policy Characteristics'!$C:$C,0)))</f>
        <v/>
      </c>
      <c r="R946" s="340" t="str">
        <f>IF(ISBLANK(INDEX('Policy Characteristics'!L:L,MATCH($C946,'Policy Characteristics'!$C:$C,0))),"",INDEX('Policy Characteristics'!L:L,MATCH($C946,'Policy Characteristics'!$C:$C,0)))</f>
        <v>reduce-fuel-exports.html</v>
      </c>
    </row>
    <row r="947" spans="1:18" x14ac:dyDescent="0.25">
      <c r="A947" s="340" t="str">
        <f>IF(ISBLANK(INDEX('Policy Characteristics'!A:A,MATCH($C947,'Policy Characteristics'!$C:$C,0))),"",INDEX('Policy Characteristics'!A:A,MATCH($C947,'Policy Characteristics'!$C:$C,0)))</f>
        <v>Industry</v>
      </c>
      <c r="B947" s="340" t="str">
        <f>IF(ISBLANK(INDEX('Policy Characteristics'!B:B,MATCH($C947,'Policy Characteristics'!$C:$C,0))),"",INDEX('Policy Characteristics'!B:B,MATCH($C947,'Policy Characteristics'!$C:$C,0)))</f>
        <v>Reduce Fossil Fuel Exports</v>
      </c>
      <c r="C947" s="344" t="str">
        <f t="shared" ref="C947:C954" si="45">C$946</f>
        <v>Percent Reduction in Fossil Fuel Exports</v>
      </c>
      <c r="D947" s="9" t="s">
        <v>48</v>
      </c>
      <c r="E947" s="53"/>
      <c r="F947" s="9" t="s">
        <v>92</v>
      </c>
      <c r="G947" s="53"/>
      <c r="H947" s="54">
        <v>452</v>
      </c>
      <c r="I947" s="53" t="s">
        <v>45</v>
      </c>
      <c r="J947" s="342" t="str">
        <f>IF(ISBLANK(INDEX('Policy Characteristics'!D:D,MATCH($C947,'Policy Characteristics'!$C:$C,0))),"",INDEX('Policy Characteristics'!D:D,MATCH($C947,'Policy Characteristics'!$C:$C,0)))</f>
        <v>Percent Reduction in Fossil Fuel Exports</v>
      </c>
      <c r="K947" s="340" t="str">
        <f>IF(ISBLANK(INDEX('Policy Characteristics'!E:E,MATCH($C947,'Policy Characteristics'!$C:$C,0))),"",INDEX('Policy Characteristics'!E:E,MATCH($C947,'Policy Characteristics'!$C:$C,0)))</f>
        <v>indst reduce fossil fuel exports</v>
      </c>
      <c r="L947" s="362">
        <f>IF(ISBLANK(INDEX('Policy Characteristics'!F:F,MATCH($C947,'Policy Characteristics'!$C:$C,0))),"",INDEX('Policy Characteristics'!F:F,MATCH($C947,'Policy Characteristics'!$C:$C,0)))</f>
        <v>0</v>
      </c>
      <c r="M947" s="362">
        <f>IF(ISBLANK(INDEX('Policy Characteristics'!G:G,MATCH($C947,'Policy Characteristics'!$C:$C,0))),"",INDEX('Policy Characteristics'!G:G,MATCH($C947,'Policy Characteristics'!$C:$C,0)))</f>
        <v>1</v>
      </c>
      <c r="N947" s="362">
        <f>IF(ISBLANK(INDEX('Policy Characteristics'!H:H,MATCH($C947,'Policy Characteristics'!$C:$C,0))),"",INDEX('Policy Characteristics'!H:H,MATCH($C947,'Policy Characteristics'!$C:$C,0)))</f>
        <v>0.01</v>
      </c>
      <c r="O947" s="340" t="str">
        <f>IF(ISBLANK(INDEX('Policy Characteristics'!I:I,MATCH($C947,'Policy Characteristics'!$C:$C,0))),"",INDEX('Policy Characteristics'!I:I,MATCH($C947,'Policy Characteristics'!$C:$C,0)))</f>
        <v>% reduction in exports</v>
      </c>
      <c r="P947" s="340" t="str">
        <f>IF(ISBLANK(INDEX('Policy Characteristics'!J:J,MATCH($C947,'Policy Characteristics'!$C:$C,0))),"",INDEX('Policy Characteristics'!J:J,MATCH($C947,'Policy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47" s="340" t="str">
        <f>IF(ISBLANK(INDEX('Policy Characteristics'!K:K,MATCH($C947,'Policy Characteristics'!$C:$C,0))),"",INDEX('Policy Characteristics'!K:K,MATCH($C947,'Policy Characteristics'!$C:$C,0)))</f>
        <v/>
      </c>
      <c r="R947" s="340" t="str">
        <f>IF(ISBLANK(INDEX('Policy Characteristics'!L:L,MATCH($C947,'Policy Characteristics'!$C:$C,0))),"",INDEX('Policy Characteristics'!L:L,MATCH($C947,'Policy Characteristics'!$C:$C,0)))</f>
        <v>reduce-fuel-exports.html</v>
      </c>
    </row>
    <row r="948" spans="1:18" x14ac:dyDescent="0.25">
      <c r="A948" s="340" t="str">
        <f>IF(ISBLANK(INDEX('Policy Characteristics'!A:A,MATCH($C948,'Policy Characteristics'!$C:$C,0))),"",INDEX('Policy Characteristics'!A:A,MATCH($C948,'Policy Characteristics'!$C:$C,0)))</f>
        <v>Industry</v>
      </c>
      <c r="B948" s="340" t="str">
        <f>IF(ISBLANK(INDEX('Policy Characteristics'!B:B,MATCH($C948,'Policy Characteristics'!$C:$C,0))),"",INDEX('Policy Characteristics'!B:B,MATCH($C948,'Policy Characteristics'!$C:$C,0)))</f>
        <v>Reduce Fossil Fuel Exports</v>
      </c>
      <c r="C948" s="344" t="str">
        <f t="shared" si="45"/>
        <v>Percent Reduction in Fossil Fuel Exports</v>
      </c>
      <c r="D948" s="9" t="s">
        <v>55</v>
      </c>
      <c r="E948" s="53"/>
      <c r="F948" s="9" t="s">
        <v>100</v>
      </c>
      <c r="G948" s="53"/>
      <c r="H948" s="54">
        <v>453</v>
      </c>
      <c r="I948" s="53" t="s">
        <v>45</v>
      </c>
      <c r="J948" s="342" t="str">
        <f>IF(ISBLANK(INDEX('Policy Characteristics'!D:D,MATCH($C948,'Policy Characteristics'!$C:$C,0))),"",INDEX('Policy Characteristics'!D:D,MATCH($C948,'Policy Characteristics'!$C:$C,0)))</f>
        <v>Percent Reduction in Fossil Fuel Exports</v>
      </c>
      <c r="K948" s="340" t="str">
        <f>IF(ISBLANK(INDEX('Policy Characteristics'!E:E,MATCH($C948,'Policy Characteristics'!$C:$C,0))),"",INDEX('Policy Characteristics'!E:E,MATCH($C948,'Policy Characteristics'!$C:$C,0)))</f>
        <v>indst reduce fossil fuel exports</v>
      </c>
      <c r="L948" s="362">
        <f>IF(ISBLANK(INDEX('Policy Characteristics'!F:F,MATCH($C948,'Policy Characteristics'!$C:$C,0))),"",INDEX('Policy Characteristics'!F:F,MATCH($C948,'Policy Characteristics'!$C:$C,0)))</f>
        <v>0</v>
      </c>
      <c r="M948" s="362">
        <f>IF(ISBLANK(INDEX('Policy Characteristics'!G:G,MATCH($C948,'Policy Characteristics'!$C:$C,0))),"",INDEX('Policy Characteristics'!G:G,MATCH($C948,'Policy Characteristics'!$C:$C,0)))</f>
        <v>1</v>
      </c>
      <c r="N948" s="362">
        <f>IF(ISBLANK(INDEX('Policy Characteristics'!H:H,MATCH($C948,'Policy Characteristics'!$C:$C,0))),"",INDEX('Policy Characteristics'!H:H,MATCH($C948,'Policy Characteristics'!$C:$C,0)))</f>
        <v>0.01</v>
      </c>
      <c r="O948" s="340" t="str">
        <f>IF(ISBLANK(INDEX('Policy Characteristics'!I:I,MATCH($C948,'Policy Characteristics'!$C:$C,0))),"",INDEX('Policy Characteristics'!I:I,MATCH($C948,'Policy Characteristics'!$C:$C,0)))</f>
        <v>% reduction in exports</v>
      </c>
      <c r="P948" s="340" t="str">
        <f>IF(ISBLANK(INDEX('Policy Characteristics'!J:J,MATCH($C948,'Policy Characteristics'!$C:$C,0))),"",INDEX('Policy Characteristics'!J:J,MATCH($C948,'Policy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48" s="340" t="str">
        <f>IF(ISBLANK(INDEX('Policy Characteristics'!K:K,MATCH($C948,'Policy Characteristics'!$C:$C,0))),"",INDEX('Policy Characteristics'!K:K,MATCH($C948,'Policy Characteristics'!$C:$C,0)))</f>
        <v/>
      </c>
      <c r="R948" s="340" t="str">
        <f>IF(ISBLANK(INDEX('Policy Characteristics'!L:L,MATCH($C948,'Policy Characteristics'!$C:$C,0))),"",INDEX('Policy Characteristics'!L:L,MATCH($C948,'Policy Characteristics'!$C:$C,0)))</f>
        <v>reduce-fuel-exports.html</v>
      </c>
    </row>
    <row r="949" spans="1:18" x14ac:dyDescent="0.25">
      <c r="A949" s="340" t="str">
        <f>IF(ISBLANK(INDEX('Policy Characteristics'!A:A,MATCH($C949,'Policy Characteristics'!$C:$C,0))),"",INDEX('Policy Characteristics'!A:A,MATCH($C949,'Policy Characteristics'!$C:$C,0)))</f>
        <v>Industry</v>
      </c>
      <c r="B949" s="340" t="str">
        <f>IF(ISBLANK(INDEX('Policy Characteristics'!B:B,MATCH($C949,'Policy Characteristics'!$C:$C,0))),"",INDEX('Policy Characteristics'!B:B,MATCH($C949,'Policy Characteristics'!$C:$C,0)))</f>
        <v>Reduce Fossil Fuel Exports</v>
      </c>
      <c r="C949" s="344" t="str">
        <f t="shared" si="45"/>
        <v>Percent Reduction in Fossil Fuel Exports</v>
      </c>
      <c r="D949" s="9" t="s">
        <v>56</v>
      </c>
      <c r="E949" s="53"/>
      <c r="F949" s="9" t="s">
        <v>101</v>
      </c>
      <c r="G949" s="53"/>
      <c r="H949" s="54">
        <v>454</v>
      </c>
      <c r="I949" s="53" t="s">
        <v>45</v>
      </c>
      <c r="J949" s="342" t="str">
        <f>IF(ISBLANK(INDEX('Policy Characteristics'!D:D,MATCH($C949,'Policy Characteristics'!$C:$C,0))),"",INDEX('Policy Characteristics'!D:D,MATCH($C949,'Policy Characteristics'!$C:$C,0)))</f>
        <v>Percent Reduction in Fossil Fuel Exports</v>
      </c>
      <c r="K949" s="340" t="str">
        <f>IF(ISBLANK(INDEX('Policy Characteristics'!E:E,MATCH($C949,'Policy Characteristics'!$C:$C,0))),"",INDEX('Policy Characteristics'!E:E,MATCH($C949,'Policy Characteristics'!$C:$C,0)))</f>
        <v>indst reduce fossil fuel exports</v>
      </c>
      <c r="L949" s="362">
        <f>IF(ISBLANK(INDEX('Policy Characteristics'!F:F,MATCH($C949,'Policy Characteristics'!$C:$C,0))),"",INDEX('Policy Characteristics'!F:F,MATCH($C949,'Policy Characteristics'!$C:$C,0)))</f>
        <v>0</v>
      </c>
      <c r="M949" s="362">
        <f>IF(ISBLANK(INDEX('Policy Characteristics'!G:G,MATCH($C949,'Policy Characteristics'!$C:$C,0))),"",INDEX('Policy Characteristics'!G:G,MATCH($C949,'Policy Characteristics'!$C:$C,0)))</f>
        <v>1</v>
      </c>
      <c r="N949" s="362">
        <f>IF(ISBLANK(INDEX('Policy Characteristics'!H:H,MATCH($C949,'Policy Characteristics'!$C:$C,0))),"",INDEX('Policy Characteristics'!H:H,MATCH($C949,'Policy Characteristics'!$C:$C,0)))</f>
        <v>0.01</v>
      </c>
      <c r="O949" s="340" t="str">
        <f>IF(ISBLANK(INDEX('Policy Characteristics'!I:I,MATCH($C949,'Policy Characteristics'!$C:$C,0))),"",INDEX('Policy Characteristics'!I:I,MATCH($C949,'Policy Characteristics'!$C:$C,0)))</f>
        <v>% reduction in exports</v>
      </c>
      <c r="P949" s="340" t="str">
        <f>IF(ISBLANK(INDEX('Policy Characteristics'!J:J,MATCH($C949,'Policy Characteristics'!$C:$C,0))),"",INDEX('Policy Characteristics'!J:J,MATCH($C949,'Policy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49" s="340" t="str">
        <f>IF(ISBLANK(INDEX('Policy Characteristics'!K:K,MATCH($C949,'Policy Characteristics'!$C:$C,0))),"",INDEX('Policy Characteristics'!K:K,MATCH($C949,'Policy Characteristics'!$C:$C,0)))</f>
        <v/>
      </c>
      <c r="R949" s="340" t="str">
        <f>IF(ISBLANK(INDEX('Policy Characteristics'!L:L,MATCH($C949,'Policy Characteristics'!$C:$C,0))),"",INDEX('Policy Characteristics'!L:L,MATCH($C949,'Policy Characteristics'!$C:$C,0)))</f>
        <v>reduce-fuel-exports.html</v>
      </c>
    </row>
    <row r="950" spans="1:18" x14ac:dyDescent="0.25">
      <c r="A950" s="340" t="str">
        <f>IF(ISBLANK(INDEX('Policy Characteristics'!A:A,MATCH($C950,'Policy Characteristics'!$C:$C,0))),"",INDEX('Policy Characteristics'!A:A,MATCH($C950,'Policy Characteristics'!$C:$C,0)))</f>
        <v>Industry</v>
      </c>
      <c r="B950" s="340" t="str">
        <f>IF(ISBLANK(INDEX('Policy Characteristics'!B:B,MATCH($C950,'Policy Characteristics'!$C:$C,0))),"",INDEX('Policy Characteristics'!B:B,MATCH($C950,'Policy Characteristics'!$C:$C,0)))</f>
        <v>Reduce Fossil Fuel Exports</v>
      </c>
      <c r="C950" s="344" t="str">
        <f t="shared" si="45"/>
        <v>Percent Reduction in Fossil Fuel Exports</v>
      </c>
      <c r="D950" s="9" t="s">
        <v>2527</v>
      </c>
      <c r="E950" s="53"/>
      <c r="F950" s="9" t="s">
        <v>2528</v>
      </c>
      <c r="G950" s="53"/>
      <c r="H950" s="54">
        <v>455</v>
      </c>
      <c r="I950" s="53" t="s">
        <v>45</v>
      </c>
      <c r="J950" s="342" t="str">
        <f>IF(ISBLANK(INDEX('Policy Characteristics'!D:D,MATCH($C950,'Policy Characteristics'!$C:$C,0))),"",INDEX('Policy Characteristics'!D:D,MATCH($C950,'Policy Characteristics'!$C:$C,0)))</f>
        <v>Percent Reduction in Fossil Fuel Exports</v>
      </c>
      <c r="K950" s="340" t="str">
        <f>IF(ISBLANK(INDEX('Policy Characteristics'!E:E,MATCH($C950,'Policy Characteristics'!$C:$C,0))),"",INDEX('Policy Characteristics'!E:E,MATCH($C950,'Policy Characteristics'!$C:$C,0)))</f>
        <v>indst reduce fossil fuel exports</v>
      </c>
      <c r="L950" s="362">
        <f>IF(ISBLANK(INDEX('Policy Characteristics'!F:F,MATCH($C950,'Policy Characteristics'!$C:$C,0))),"",INDEX('Policy Characteristics'!F:F,MATCH($C950,'Policy Characteristics'!$C:$C,0)))</f>
        <v>0</v>
      </c>
      <c r="M950" s="362">
        <f>IF(ISBLANK(INDEX('Policy Characteristics'!G:G,MATCH($C950,'Policy Characteristics'!$C:$C,0))),"",INDEX('Policy Characteristics'!G:G,MATCH($C950,'Policy Characteristics'!$C:$C,0)))</f>
        <v>1</v>
      </c>
      <c r="N950" s="362">
        <f>IF(ISBLANK(INDEX('Policy Characteristics'!H:H,MATCH($C950,'Policy Characteristics'!$C:$C,0))),"",INDEX('Policy Characteristics'!H:H,MATCH($C950,'Policy Characteristics'!$C:$C,0)))</f>
        <v>0.01</v>
      </c>
      <c r="O950" s="340" t="str">
        <f>IF(ISBLANK(INDEX('Policy Characteristics'!I:I,MATCH($C950,'Policy Characteristics'!$C:$C,0))),"",INDEX('Policy Characteristics'!I:I,MATCH($C950,'Policy Characteristics'!$C:$C,0)))</f>
        <v>% reduction in exports</v>
      </c>
      <c r="P950" s="340" t="str">
        <f>IF(ISBLANK(INDEX('Policy Characteristics'!J:J,MATCH($C950,'Policy Characteristics'!$C:$C,0))),"",INDEX('Policy Characteristics'!J:J,MATCH($C950,'Policy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0" s="340" t="str">
        <f>IF(ISBLANK(INDEX('Policy Characteristics'!K:K,MATCH($C950,'Policy Characteristics'!$C:$C,0))),"",INDEX('Policy Characteristics'!K:K,MATCH($C950,'Policy Characteristics'!$C:$C,0)))</f>
        <v/>
      </c>
      <c r="R950" s="340" t="str">
        <f>IF(ISBLANK(INDEX('Policy Characteristics'!L:L,MATCH($C950,'Policy Characteristics'!$C:$C,0))),"",INDEX('Policy Characteristics'!L:L,MATCH($C950,'Policy Characteristics'!$C:$C,0)))</f>
        <v>reduce-fuel-exports.html</v>
      </c>
    </row>
    <row r="951" spans="1:18" x14ac:dyDescent="0.25">
      <c r="A951" s="340" t="str">
        <f>IF(ISBLANK(INDEX('Policy Characteristics'!A:A,MATCH($C951,'Policy Characteristics'!$C:$C,0))),"",INDEX('Policy Characteristics'!A:A,MATCH($C951,'Policy Characteristics'!$C:$C,0)))</f>
        <v>Industry</v>
      </c>
      <c r="B951" s="340" t="str">
        <f>IF(ISBLANK(INDEX('Policy Characteristics'!B:B,MATCH($C951,'Policy Characteristics'!$C:$C,0))),"",INDEX('Policy Characteristics'!B:B,MATCH($C951,'Policy Characteristics'!$C:$C,0)))</f>
        <v>Reduce Fossil Fuel Exports</v>
      </c>
      <c r="C951" s="344" t="str">
        <f t="shared" si="45"/>
        <v>Percent Reduction in Fossil Fuel Exports</v>
      </c>
      <c r="D951" s="9" t="s">
        <v>465</v>
      </c>
      <c r="E951" s="53"/>
      <c r="F951" s="9" t="s">
        <v>466</v>
      </c>
      <c r="G951" s="53"/>
      <c r="H951" s="54">
        <v>456</v>
      </c>
      <c r="I951" s="9" t="s">
        <v>46</v>
      </c>
      <c r="J951" s="342" t="str">
        <f>IF(ISBLANK(INDEX('Policy Characteristics'!D:D,MATCH($C951,'Policy Characteristics'!$C:$C,0))),"",INDEX('Policy Characteristics'!D:D,MATCH($C951,'Policy Characteristics'!$C:$C,0)))</f>
        <v>Percent Reduction in Fossil Fuel Exports</v>
      </c>
      <c r="K951" s="340" t="str">
        <f>IF(ISBLANK(INDEX('Policy Characteristics'!E:E,MATCH($C951,'Policy Characteristics'!$C:$C,0))),"",INDEX('Policy Characteristics'!E:E,MATCH($C951,'Policy Characteristics'!$C:$C,0)))</f>
        <v>indst reduce fossil fuel exports</v>
      </c>
      <c r="L951" s="362">
        <f>IF(ISBLANK(INDEX('Policy Characteristics'!F:F,MATCH($C951,'Policy Characteristics'!$C:$C,0))),"",INDEX('Policy Characteristics'!F:F,MATCH($C951,'Policy Characteristics'!$C:$C,0)))</f>
        <v>0</v>
      </c>
      <c r="M951" s="362">
        <f>IF(ISBLANK(INDEX('Policy Characteristics'!G:G,MATCH($C951,'Policy Characteristics'!$C:$C,0))),"",INDEX('Policy Characteristics'!G:G,MATCH($C951,'Policy Characteristics'!$C:$C,0)))</f>
        <v>1</v>
      </c>
      <c r="N951" s="362">
        <f>IF(ISBLANK(INDEX('Policy Characteristics'!H:H,MATCH($C951,'Policy Characteristics'!$C:$C,0))),"",INDEX('Policy Characteristics'!H:H,MATCH($C951,'Policy Characteristics'!$C:$C,0)))</f>
        <v>0.01</v>
      </c>
      <c r="O951" s="340" t="str">
        <f>IF(ISBLANK(INDEX('Policy Characteristics'!I:I,MATCH($C951,'Policy Characteristics'!$C:$C,0))),"",INDEX('Policy Characteristics'!I:I,MATCH($C951,'Policy Characteristics'!$C:$C,0)))</f>
        <v>% reduction in exports</v>
      </c>
      <c r="P951" s="340" t="str">
        <f>IF(ISBLANK(INDEX('Policy Characteristics'!J:J,MATCH($C951,'Policy Characteristics'!$C:$C,0))),"",INDEX('Policy Characteristics'!J:J,MATCH($C951,'Policy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1" s="340" t="str">
        <f>IF(ISBLANK(INDEX('Policy Characteristics'!K:K,MATCH($C951,'Policy Characteristics'!$C:$C,0))),"",INDEX('Policy Characteristics'!K:K,MATCH($C951,'Policy Characteristics'!$C:$C,0)))</f>
        <v/>
      </c>
      <c r="R951" s="340" t="str">
        <f>IF(ISBLANK(INDEX('Policy Characteristics'!L:L,MATCH($C951,'Policy Characteristics'!$C:$C,0))),"",INDEX('Policy Characteristics'!L:L,MATCH($C951,'Policy Characteristics'!$C:$C,0)))</f>
        <v>reduce-fuel-exports.html</v>
      </c>
    </row>
    <row r="952" spans="1:18" x14ac:dyDescent="0.25">
      <c r="A952" s="340" t="str">
        <f>IF(ISBLANK(INDEX('Policy Characteristics'!A:A,MATCH($C952,'Policy Characteristics'!$C:$C,0))),"",INDEX('Policy Characteristics'!A:A,MATCH($C952,'Policy Characteristics'!$C:$C,0)))</f>
        <v>Industry</v>
      </c>
      <c r="B952" s="340" t="str">
        <f>IF(ISBLANK(INDEX('Policy Characteristics'!B:B,MATCH($C952,'Policy Characteristics'!$C:$C,0))),"",INDEX('Policy Characteristics'!B:B,MATCH($C952,'Policy Characteristics'!$C:$C,0)))</f>
        <v>Reduce Fossil Fuel Exports</v>
      </c>
      <c r="C952" s="344" t="str">
        <f t="shared" si="45"/>
        <v>Percent Reduction in Fossil Fuel Exports</v>
      </c>
      <c r="D952" s="9" t="s">
        <v>2519</v>
      </c>
      <c r="E952" s="53"/>
      <c r="F952" s="9" t="s">
        <v>2523</v>
      </c>
      <c r="G952" s="53"/>
      <c r="H952" s="54">
        <v>457</v>
      </c>
      <c r="I952" s="53" t="s">
        <v>45</v>
      </c>
      <c r="J952" s="342" t="str">
        <f>IF(ISBLANK(INDEX('Policy Characteristics'!D:D,MATCH($C952,'Policy Characteristics'!$C:$C,0))),"",INDEX('Policy Characteristics'!D:D,MATCH($C952,'Policy Characteristics'!$C:$C,0)))</f>
        <v>Percent Reduction in Fossil Fuel Exports</v>
      </c>
      <c r="K952" s="340" t="str">
        <f>IF(ISBLANK(INDEX('Policy Characteristics'!E:E,MATCH($C952,'Policy Characteristics'!$C:$C,0))),"",INDEX('Policy Characteristics'!E:E,MATCH($C952,'Policy Characteristics'!$C:$C,0)))</f>
        <v>indst reduce fossil fuel exports</v>
      </c>
      <c r="L952" s="362">
        <f>IF(ISBLANK(INDEX('Policy Characteristics'!F:F,MATCH($C952,'Policy Characteristics'!$C:$C,0))),"",INDEX('Policy Characteristics'!F:F,MATCH($C952,'Policy Characteristics'!$C:$C,0)))</f>
        <v>0</v>
      </c>
      <c r="M952" s="362">
        <f>IF(ISBLANK(INDEX('Policy Characteristics'!G:G,MATCH($C952,'Policy Characteristics'!$C:$C,0))),"",INDEX('Policy Characteristics'!G:G,MATCH($C952,'Policy Characteristics'!$C:$C,0)))</f>
        <v>1</v>
      </c>
      <c r="N952" s="362">
        <f>IF(ISBLANK(INDEX('Policy Characteristics'!H:H,MATCH($C952,'Policy Characteristics'!$C:$C,0))),"",INDEX('Policy Characteristics'!H:H,MATCH($C952,'Policy Characteristics'!$C:$C,0)))</f>
        <v>0.01</v>
      </c>
      <c r="O952" s="340" t="str">
        <f>IF(ISBLANK(INDEX('Policy Characteristics'!I:I,MATCH($C952,'Policy Characteristics'!$C:$C,0))),"",INDEX('Policy Characteristics'!I:I,MATCH($C952,'Policy Characteristics'!$C:$C,0)))</f>
        <v>% reduction in exports</v>
      </c>
      <c r="P952" s="340" t="str">
        <f>IF(ISBLANK(INDEX('Policy Characteristics'!J:J,MATCH($C952,'Policy Characteristics'!$C:$C,0))),"",INDEX('Policy Characteristics'!J:J,MATCH($C952,'Policy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2" s="340" t="str">
        <f>IF(ISBLANK(INDEX('Policy Characteristics'!K:K,MATCH($C952,'Policy Characteristics'!$C:$C,0))),"",INDEX('Policy Characteristics'!K:K,MATCH($C952,'Policy Characteristics'!$C:$C,0)))</f>
        <v/>
      </c>
      <c r="R952" s="340" t="str">
        <f>IF(ISBLANK(INDEX('Policy Characteristics'!L:L,MATCH($C952,'Policy Characteristics'!$C:$C,0))),"",INDEX('Policy Characteristics'!L:L,MATCH($C952,'Policy Characteristics'!$C:$C,0)))</f>
        <v>reduce-fuel-exports.html</v>
      </c>
    </row>
    <row r="953" spans="1:18" ht="30" x14ac:dyDescent="0.25">
      <c r="A953" s="340" t="str">
        <f>IF(ISBLANK(INDEX('Policy Characteristics'!A:A,MATCH($C953,'Policy Characteristics'!$C:$C,0))),"",INDEX('Policy Characteristics'!A:A,MATCH($C953,'Policy Characteristics'!$C:$C,0)))</f>
        <v>Industry</v>
      </c>
      <c r="B953" s="340" t="str">
        <f>IF(ISBLANK(INDEX('Policy Characteristics'!B:B,MATCH($C953,'Policy Characteristics'!$C:$C,0))),"",INDEX('Policy Characteristics'!B:B,MATCH($C953,'Policy Characteristics'!$C:$C,0)))</f>
        <v>Reduce Fossil Fuel Exports</v>
      </c>
      <c r="C953" s="344" t="str">
        <f t="shared" si="45"/>
        <v>Percent Reduction in Fossil Fuel Exports</v>
      </c>
      <c r="D953" s="9" t="s">
        <v>2529</v>
      </c>
      <c r="E953" s="53"/>
      <c r="F953" s="9" t="s">
        <v>2530</v>
      </c>
      <c r="G953" s="53"/>
      <c r="H953" s="54">
        <v>458</v>
      </c>
      <c r="I953" s="53" t="s">
        <v>45</v>
      </c>
      <c r="J953" s="342" t="str">
        <f>IF(ISBLANK(INDEX('Policy Characteristics'!D:D,MATCH($C953,'Policy Characteristics'!$C:$C,0))),"",INDEX('Policy Characteristics'!D:D,MATCH($C953,'Policy Characteristics'!$C:$C,0)))</f>
        <v>Percent Reduction in Fossil Fuel Exports</v>
      </c>
      <c r="K953" s="340" t="str">
        <f>IF(ISBLANK(INDEX('Policy Characteristics'!E:E,MATCH($C953,'Policy Characteristics'!$C:$C,0))),"",INDEX('Policy Characteristics'!E:E,MATCH($C953,'Policy Characteristics'!$C:$C,0)))</f>
        <v>indst reduce fossil fuel exports</v>
      </c>
      <c r="L953" s="362">
        <f>IF(ISBLANK(INDEX('Policy Characteristics'!F:F,MATCH($C953,'Policy Characteristics'!$C:$C,0))),"",INDEX('Policy Characteristics'!F:F,MATCH($C953,'Policy Characteristics'!$C:$C,0)))</f>
        <v>0</v>
      </c>
      <c r="M953" s="362">
        <f>IF(ISBLANK(INDEX('Policy Characteristics'!G:G,MATCH($C953,'Policy Characteristics'!$C:$C,0))),"",INDEX('Policy Characteristics'!G:G,MATCH($C953,'Policy Characteristics'!$C:$C,0)))</f>
        <v>1</v>
      </c>
      <c r="N953" s="362">
        <f>IF(ISBLANK(INDEX('Policy Characteristics'!H:H,MATCH($C953,'Policy Characteristics'!$C:$C,0))),"",INDEX('Policy Characteristics'!H:H,MATCH($C953,'Policy Characteristics'!$C:$C,0)))</f>
        <v>0.01</v>
      </c>
      <c r="O953" s="340" t="str">
        <f>IF(ISBLANK(INDEX('Policy Characteristics'!I:I,MATCH($C953,'Policy Characteristics'!$C:$C,0))),"",INDEX('Policy Characteristics'!I:I,MATCH($C953,'Policy Characteristics'!$C:$C,0)))</f>
        <v>% reduction in exports</v>
      </c>
      <c r="P953" s="340" t="str">
        <f>IF(ISBLANK(INDEX('Policy Characteristics'!J:J,MATCH($C953,'Policy Characteristics'!$C:$C,0))),"",INDEX('Policy Characteristics'!J:J,MATCH($C953,'Policy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3" s="340" t="str">
        <f>IF(ISBLANK(INDEX('Policy Characteristics'!K:K,MATCH($C953,'Policy Characteristics'!$C:$C,0))),"",INDEX('Policy Characteristics'!K:K,MATCH($C953,'Policy Characteristics'!$C:$C,0)))</f>
        <v/>
      </c>
      <c r="R953" s="340" t="str">
        <f>IF(ISBLANK(INDEX('Policy Characteristics'!L:L,MATCH($C953,'Policy Characteristics'!$C:$C,0))),"",INDEX('Policy Characteristics'!L:L,MATCH($C953,'Policy Characteristics'!$C:$C,0)))</f>
        <v>reduce-fuel-exports.html</v>
      </c>
    </row>
    <row r="954" spans="1:18" x14ac:dyDescent="0.25">
      <c r="A954" s="340" t="str">
        <f>IF(ISBLANK(INDEX('Policy Characteristics'!A:A,MATCH($C954,'Policy Characteristics'!$C:$C,0))),"",INDEX('Policy Characteristics'!A:A,MATCH($C954,'Policy Characteristics'!$C:$C,0)))</f>
        <v>Industry</v>
      </c>
      <c r="B954" s="340" t="str">
        <f>IF(ISBLANK(INDEX('Policy Characteristics'!B:B,MATCH($C954,'Policy Characteristics'!$C:$C,0))),"",INDEX('Policy Characteristics'!B:B,MATCH($C954,'Policy Characteristics'!$C:$C,0)))</f>
        <v>Reduce Fossil Fuel Exports</v>
      </c>
      <c r="C954" s="344" t="str">
        <f t="shared" si="45"/>
        <v>Percent Reduction in Fossil Fuel Exports</v>
      </c>
      <c r="D954" s="9" t="s">
        <v>2520</v>
      </c>
      <c r="E954" s="53"/>
      <c r="F954" s="9" t="s">
        <v>2524</v>
      </c>
      <c r="G954" s="53"/>
      <c r="H954" s="54">
        <v>459</v>
      </c>
      <c r="I954" s="53" t="s">
        <v>45</v>
      </c>
      <c r="J954" s="342" t="str">
        <f>IF(ISBLANK(INDEX('Policy Characteristics'!D:D,MATCH($C954,'Policy Characteristics'!$C:$C,0))),"",INDEX('Policy Characteristics'!D:D,MATCH($C954,'Policy Characteristics'!$C:$C,0)))</f>
        <v>Percent Reduction in Fossil Fuel Exports</v>
      </c>
      <c r="K954" s="340" t="str">
        <f>IF(ISBLANK(INDEX('Policy Characteristics'!E:E,MATCH($C954,'Policy Characteristics'!$C:$C,0))),"",INDEX('Policy Characteristics'!E:E,MATCH($C954,'Policy Characteristics'!$C:$C,0)))</f>
        <v>indst reduce fossil fuel exports</v>
      </c>
      <c r="L954" s="362">
        <f>IF(ISBLANK(INDEX('Policy Characteristics'!F:F,MATCH($C954,'Policy Characteristics'!$C:$C,0))),"",INDEX('Policy Characteristics'!F:F,MATCH($C954,'Policy Characteristics'!$C:$C,0)))</f>
        <v>0</v>
      </c>
      <c r="M954" s="362">
        <f>IF(ISBLANK(INDEX('Policy Characteristics'!G:G,MATCH($C954,'Policy Characteristics'!$C:$C,0))),"",INDEX('Policy Characteristics'!G:G,MATCH($C954,'Policy Characteristics'!$C:$C,0)))</f>
        <v>1</v>
      </c>
      <c r="N954" s="362">
        <f>IF(ISBLANK(INDEX('Policy Characteristics'!H:H,MATCH($C954,'Policy Characteristics'!$C:$C,0))),"",INDEX('Policy Characteristics'!H:H,MATCH($C954,'Policy Characteristics'!$C:$C,0)))</f>
        <v>0.01</v>
      </c>
      <c r="O954" s="340" t="str">
        <f>IF(ISBLANK(INDEX('Policy Characteristics'!I:I,MATCH($C954,'Policy Characteristics'!$C:$C,0))),"",INDEX('Policy Characteristics'!I:I,MATCH($C954,'Policy Characteristics'!$C:$C,0)))</f>
        <v>% reduction in exports</v>
      </c>
      <c r="P954" s="340" t="str">
        <f>IF(ISBLANK(INDEX('Policy Characteristics'!J:J,MATCH($C954,'Policy Characteristics'!$C:$C,0))),"",INDEX('Policy Characteristics'!J:J,MATCH($C954,'Policy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4" s="340" t="str">
        <f>IF(ISBLANK(INDEX('Policy Characteristics'!K:K,MATCH($C954,'Policy Characteristics'!$C:$C,0))),"",INDEX('Policy Characteristics'!K:K,MATCH($C954,'Policy Characteristics'!$C:$C,0)))</f>
        <v/>
      </c>
      <c r="R954" s="340" t="str">
        <f>IF(ISBLANK(INDEX('Policy Characteristics'!L:L,MATCH($C954,'Policy Characteristics'!$C:$C,0))),"",INDEX('Policy Characteristics'!L:L,MATCH($C954,'Policy Characteristics'!$C:$C,0)))</f>
        <v>reduce-fuel-exports.html</v>
      </c>
    </row>
    <row r="955" spans="1:18" x14ac:dyDescent="0.25">
      <c r="A955" s="340" t="str">
        <f>IF(ISBLANK(INDEX('Policy Characteristics'!A:A,MATCH($C955,'Policy Characteristics'!$C:$C,0))),"",INDEX('Policy Characteristics'!A:A,MATCH($C955,'Policy Characteristics'!$C:$C,0)))</f>
        <v>Agriculture, Land Use, and Forestry</v>
      </c>
      <c r="B955" s="340" t="str">
        <f>IF(ISBLANK(INDEX('Policy Characteristics'!B:B,MATCH($C955,'Policy Characteristics'!$C:$C,0))),"",INDEX('Policy Characteristics'!B:B,MATCH($C955,'Policy Characteristics'!$C:$C,0)))</f>
        <v>Riparian Reforestation</v>
      </c>
      <c r="C955" s="345" t="s">
        <v>453</v>
      </c>
      <c r="D955" s="53"/>
      <c r="E955" s="53"/>
      <c r="F955" s="53"/>
      <c r="G955" s="53"/>
      <c r="H955" s="54">
        <v>60</v>
      </c>
      <c r="I955" s="53" t="s">
        <v>45</v>
      </c>
      <c r="J955" s="342" t="str">
        <f>IF(ISBLANK(INDEX('Policy Characteristics'!D:D,MATCH($C955,'Policy Characteristics'!$C:$C,0))),"",INDEX('Policy Characteristics'!D:D,MATCH($C955,'Policy Characteristics'!$C:$C,0)))</f>
        <v>Riparian Reforestation</v>
      </c>
      <c r="K955" s="340" t="str">
        <f>IF(ISBLANK(INDEX('Policy Characteristics'!E:E,MATCH($C955,'Policy Characteristics'!$C:$C,0))),"",INDEX('Policy Characteristics'!E:E,MATCH($C955,'Policy Characteristics'!$C:$C,0)))</f>
        <v>land afforestation and reforestation</v>
      </c>
      <c r="L955" s="362">
        <f>IF(ISBLANK(INDEX('Policy Characteristics'!F:F,MATCH($C955,'Policy Characteristics'!$C:$C,0))),"",INDEX('Policy Characteristics'!F:F,MATCH($C955,'Policy Characteristics'!$C:$C,0)))</f>
        <v>0</v>
      </c>
      <c r="M955" s="362">
        <f>IF(ISBLANK(INDEX('Policy Characteristics'!G:G,MATCH($C955,'Policy Characteristics'!$C:$C,0))),"",INDEX('Policy Characteristics'!G:G,MATCH($C955,'Policy Characteristics'!$C:$C,0)))</f>
        <v>1</v>
      </c>
      <c r="N955" s="362">
        <f>IF(ISBLANK(INDEX('Policy Characteristics'!H:H,MATCH($C955,'Policy Characteristics'!$C:$C,0))),"",INDEX('Policy Characteristics'!H:H,MATCH($C955,'Policy Characteristics'!$C:$C,0)))</f>
        <v>0.01</v>
      </c>
      <c r="O955" s="340" t="str">
        <f>IF(ISBLANK(INDEX('Policy Characteristics'!I:I,MATCH($C955,'Policy Characteristics'!$C:$C,0))),"",INDEX('Policy Characteristics'!I:I,MATCH($C955,'Policy Characteristics'!$C:$C,0)))</f>
        <v>% of potential achieved</v>
      </c>
      <c r="P955" s="340" t="str">
        <f>IF(ISBLANK(INDEX('Policy Characteristics'!J:J,MATCH($C955,'Policy Characteristics'!$C:$C,0))),"",INDEX('Policy Characteristics'!J:J,MATCH($C955,'Policy Characteristics'!$C:$C,0)))</f>
        <v>**Description:** This policy increases the sequestration of CO2 by restoring forests to riparian ecosystems, using the potential outlined in the Graves et al, study "Potential greenhouse gas reductions from Natural Climate Solutions in Oregon, USA." // **Guidance for setting values: ** If this policy is fully implemented in every year, it results in 1.86 MMT reduction of CO2 annually by 2050.</v>
      </c>
      <c r="Q955" s="340" t="str">
        <f>IF(ISBLANK(INDEX('Policy Characteristics'!K:K,MATCH($C955,'Policy Characteristics'!$C:$C,0))),"",INDEX('Policy Characteristics'!K:K,MATCH($C955,'Policy Characteristics'!$C:$C,0)))</f>
        <v>lulucf.html#aff-ref</v>
      </c>
      <c r="R955" s="340" t="str">
        <f>IF(ISBLANK(INDEX('Policy Characteristics'!L:L,MATCH($C955,'Policy Characteristics'!$C:$C,0))),"",INDEX('Policy Characteristics'!L:L,MATCH($C955,'Policy Characteristics'!$C:$C,0)))</f>
        <v>afforestation-and-reforestation.html</v>
      </c>
    </row>
    <row r="956" spans="1:18" x14ac:dyDescent="0.25">
      <c r="A956" s="340" t="str">
        <f>IF(ISBLANK(INDEX('Policy Characteristics'!A:A,MATCH($C956,'Policy Characteristics'!$C:$C,0))),"",INDEX('Policy Characteristics'!A:A,MATCH($C956,'Policy Characteristics'!$C:$C,0)))</f>
        <v>Agriculture, Land Use, and Forestry</v>
      </c>
      <c r="B956" s="340" t="str">
        <f>IF(ISBLANK(INDEX('Policy Characteristics'!B:B,MATCH($C956,'Policy Characteristics'!$C:$C,0))),"",INDEX('Policy Characteristics'!B:B,MATCH($C956,'Policy Characteristics'!$C:$C,0)))</f>
        <v>Avoided Forest Conversion</v>
      </c>
      <c r="C956" s="345" t="s">
        <v>460</v>
      </c>
      <c r="D956" s="53"/>
      <c r="E956" s="53"/>
      <c r="F956" s="53"/>
      <c r="G956" s="53"/>
      <c r="H956" s="54">
        <v>705</v>
      </c>
      <c r="I956" s="9" t="s">
        <v>45</v>
      </c>
      <c r="J956" s="342" t="str">
        <f>IF(ISBLANK(INDEX('Policy Characteristics'!D:D,MATCH($C956,'Policy Characteristics'!$C:$C,0))),"",INDEX('Policy Characteristics'!D:D,MATCH($C956,'Policy Characteristics'!$C:$C,0)))</f>
        <v>Avoided Forest Conversion</v>
      </c>
      <c r="K956" s="340" t="str">
        <f>IF(ISBLANK(INDEX('Policy Characteristics'!E:E,MATCH($C956,'Policy Characteristics'!$C:$C,0))),"",INDEX('Policy Characteristics'!E:E,MATCH($C956,'Policy Characteristics'!$C:$C,0)))</f>
        <v>land avoid deforestation</v>
      </c>
      <c r="L956" s="362">
        <f>IF(ISBLANK(INDEX('Policy Characteristics'!F:F,MATCH($C956,'Policy Characteristics'!$C:$C,0))),"",INDEX('Policy Characteristics'!F:F,MATCH($C956,'Policy Characteristics'!$C:$C,0)))</f>
        <v>0</v>
      </c>
      <c r="M956" s="362">
        <f>IF(ISBLANK(INDEX('Policy Characteristics'!G:G,MATCH($C956,'Policy Characteristics'!$C:$C,0))),"",INDEX('Policy Characteristics'!G:G,MATCH($C956,'Policy Characteristics'!$C:$C,0)))</f>
        <v>1</v>
      </c>
      <c r="N956" s="362">
        <f>IF(ISBLANK(INDEX('Policy Characteristics'!H:H,MATCH($C956,'Policy Characteristics'!$C:$C,0))),"",INDEX('Policy Characteristics'!H:H,MATCH($C956,'Policy Characteristics'!$C:$C,0)))</f>
        <v>0.01</v>
      </c>
      <c r="O956" s="340" t="str">
        <f>IF(ISBLANK(INDEX('Policy Characteristics'!I:I,MATCH($C956,'Policy Characteristics'!$C:$C,0))),"",INDEX('Policy Characteristics'!I:I,MATCH($C956,'Policy Characteristics'!$C:$C,0)))</f>
        <v>% of potential achieved</v>
      </c>
      <c r="P956" s="340" t="str">
        <f>IF(ISBLANK(INDEX('Policy Characteristics'!J:J,MATCH($C956,'Policy Characteristics'!$C:$C,0))),"",INDEX('Policy Characteristics'!J:J,MATCH($C956,'Policy Characteristics'!$C:$C,0)))</f>
        <v>**Description:** This policy increases the sequestration of CO2 by avoiding conversion of private forest land to other uses (urban, low-density residential, or agricultural use), using the potential outlined in the Graves et al, study "Potential greenhouse gas reductions from Natural Climate Solutions in Oregon, USA." // **Guidance for setting values: ** If this policy is fully implemented in every year, it results in 0.52 MMT reduction of CO2 annually by 2050.</v>
      </c>
      <c r="Q956" s="340" t="str">
        <f>IF(ISBLANK(INDEX('Policy Characteristics'!K:K,MATCH($C956,'Policy Characteristics'!$C:$C,0))),"",INDEX('Policy Characteristics'!K:K,MATCH($C956,'Policy Characteristics'!$C:$C,0)))</f>
        <v>lulucf.html#avoid-def</v>
      </c>
      <c r="R956" s="340" t="str">
        <f>IF(ISBLANK(INDEX('Policy Characteristics'!L:L,MATCH($C956,'Policy Characteristics'!$C:$C,0))),"",INDEX('Policy Characteristics'!L:L,MATCH($C956,'Policy Characteristics'!$C:$C,0)))</f>
        <v>avoid-deforestation.html</v>
      </c>
    </row>
    <row r="957" spans="1:18" x14ac:dyDescent="0.25">
      <c r="A957" s="340" t="str">
        <f>IF(ISBLANK(INDEX('Policy Characteristics'!A:A,MATCH($C957,'Policy Characteristics'!$C:$C,0))),"",INDEX('Policy Characteristics'!A:A,MATCH($C957,'Policy Characteristics'!$C:$C,0)))</f>
        <v>Agriculture, Land Use, and Forestry</v>
      </c>
      <c r="B957" s="340" t="str">
        <f>IF(ISBLANK(INDEX('Policy Characteristics'!B:B,MATCH($C957,'Policy Characteristics'!$C:$C,0))),"",INDEX('Policy Characteristics'!B:B,MATCH($C957,'Policy Characteristics'!$C:$C,0)))</f>
        <v>Post-Wildfire Replanting</v>
      </c>
      <c r="C957" s="345" t="s">
        <v>457</v>
      </c>
      <c r="D957" s="53"/>
      <c r="E957" s="53"/>
      <c r="F957" s="53"/>
      <c r="G957" s="53"/>
      <c r="H957" s="54">
        <v>177</v>
      </c>
      <c r="I957" s="9" t="s">
        <v>45</v>
      </c>
      <c r="J957" s="342" t="str">
        <f>IF(ISBLANK(INDEX('Policy Characteristics'!D:D,MATCH($C957,'Policy Characteristics'!$C:$C,0))),"",INDEX('Policy Characteristics'!D:D,MATCH($C957,'Policy Characteristics'!$C:$C,0)))</f>
        <v>Post-Wildfire Replanting</v>
      </c>
      <c r="K957" s="340" t="str">
        <f>IF(ISBLANK(INDEX('Policy Characteristics'!E:E,MATCH($C957,'Policy Characteristics'!$C:$C,0))),"",INDEX('Policy Characteristics'!E:E,MATCH($C957,'Policy Characteristics'!$C:$C,0)))</f>
        <v>land forest restoration</v>
      </c>
      <c r="L957" s="362">
        <f>IF(ISBLANK(INDEX('Policy Characteristics'!F:F,MATCH($C957,'Policy Characteristics'!$C:$C,0))),"",INDEX('Policy Characteristics'!F:F,MATCH($C957,'Policy Characteristics'!$C:$C,0)))</f>
        <v>0</v>
      </c>
      <c r="M957" s="362">
        <f>IF(ISBLANK(INDEX('Policy Characteristics'!G:G,MATCH($C957,'Policy Characteristics'!$C:$C,0))),"",INDEX('Policy Characteristics'!G:G,MATCH($C957,'Policy Characteristics'!$C:$C,0)))</f>
        <v>1</v>
      </c>
      <c r="N957" s="362">
        <f>IF(ISBLANK(INDEX('Policy Characteristics'!H:H,MATCH($C957,'Policy Characteristics'!$C:$C,0))),"",INDEX('Policy Characteristics'!H:H,MATCH($C957,'Policy Characteristics'!$C:$C,0)))</f>
        <v>0.01</v>
      </c>
      <c r="O957" s="340" t="str">
        <f>IF(ISBLANK(INDEX('Policy Characteristics'!I:I,MATCH($C957,'Policy Characteristics'!$C:$C,0))),"",INDEX('Policy Characteristics'!I:I,MATCH($C957,'Policy Characteristics'!$C:$C,0)))</f>
        <v>% of potential achieved</v>
      </c>
      <c r="P957" s="340" t="str">
        <f>IF(ISBLANK(INDEX('Policy Characteristics'!J:J,MATCH($C957,'Policy Characteristics'!$C:$C,0))),"",INDEX('Policy Characteristics'!J:J,MATCH($C957,'Policy Characteristics'!$C:$C,0)))</f>
        <v>**Description:** This policy increases the sequestration of CO2 by replanting forests on federal lands after wildfires, using the potential outlined in the Graves et al, study "Potential greenhouse gas reductions from Natural Climate Solutions in Oregon, USA." // **Guidance for setting values: ** If this policy is fully implemented in every year, it results in 0.45 MMT reduction of CO2 annually by 2050.</v>
      </c>
      <c r="Q957" s="340" t="str">
        <f>IF(ISBLANK(INDEX('Policy Characteristics'!K:K,MATCH($C957,'Policy Characteristics'!$C:$C,0))),"",INDEX('Policy Characteristics'!K:K,MATCH($C957,'Policy Characteristics'!$C:$C,0)))</f>
        <v/>
      </c>
      <c r="R957" s="340" t="str">
        <f>IF(ISBLANK(INDEX('Policy Characteristics'!L:L,MATCH($C957,'Policy Characteristics'!$C:$C,0))),"",INDEX('Policy Characteristics'!L:L,MATCH($C957,'Policy Characteristics'!$C:$C,0)))</f>
        <v>forest-restoration.html</v>
      </c>
    </row>
    <row r="958" spans="1:18" x14ac:dyDescent="0.25">
      <c r="A958" s="340" t="str">
        <f>IF(ISBLANK(INDEX('Policy Characteristics'!A:A,MATCH($C958,'Policy Characteristics'!$C:$C,0))),"",INDEX('Policy Characteristics'!A:A,MATCH($C958,'Policy Characteristics'!$C:$C,0)))</f>
        <v>Agriculture, Land Use, and Forestry</v>
      </c>
      <c r="B958" s="340" t="str">
        <f>IF(ISBLANK(INDEX('Policy Characteristics'!B:B,MATCH($C958,'Policy Characteristics'!$C:$C,0))),"",INDEX('Policy Characteristics'!B:B,MATCH($C958,'Policy Characteristics'!$C:$C,0)))</f>
        <v>Deferred Timber Harvest</v>
      </c>
      <c r="C958" s="345" t="s">
        <v>454</v>
      </c>
      <c r="D958" s="53"/>
      <c r="E958" s="53"/>
      <c r="F958" s="53"/>
      <c r="G958" s="53"/>
      <c r="H958" s="54">
        <v>61</v>
      </c>
      <c r="I958" s="53" t="s">
        <v>45</v>
      </c>
      <c r="J958" s="342" t="str">
        <f>IF(ISBLANK(INDEX('Policy Characteristics'!D:D,MATCH($C958,'Policy Characteristics'!$C:$C,0))),"",INDEX('Policy Characteristics'!D:D,MATCH($C958,'Policy Characteristics'!$C:$C,0)))</f>
        <v>Deferred Timber Harvest</v>
      </c>
      <c r="K958" s="340" t="str">
        <f>IF(ISBLANK(INDEX('Policy Characteristics'!E:E,MATCH($C958,'Policy Characteristics'!$C:$C,0))),"",INDEX('Policy Characteristics'!E:E,MATCH($C958,'Policy Characteristics'!$C:$C,0)))</f>
        <v>land forest set asides</v>
      </c>
      <c r="L958" s="362">
        <f>IF(ISBLANK(INDEX('Policy Characteristics'!F:F,MATCH($C958,'Policy Characteristics'!$C:$C,0))),"",INDEX('Policy Characteristics'!F:F,MATCH($C958,'Policy Characteristics'!$C:$C,0)))</f>
        <v>0</v>
      </c>
      <c r="M958" s="362">
        <f>IF(ISBLANK(INDEX('Policy Characteristics'!G:G,MATCH($C958,'Policy Characteristics'!$C:$C,0))),"",INDEX('Policy Characteristics'!G:G,MATCH($C958,'Policy Characteristics'!$C:$C,0)))</f>
        <v>1</v>
      </c>
      <c r="N958" s="362">
        <f>IF(ISBLANK(INDEX('Policy Characteristics'!H:H,MATCH($C958,'Policy Characteristics'!$C:$C,0))),"",INDEX('Policy Characteristics'!H:H,MATCH($C958,'Policy Characteristics'!$C:$C,0)))</f>
        <v>0.01</v>
      </c>
      <c r="O958" s="340" t="str">
        <f>IF(ISBLANK(INDEX('Policy Characteristics'!I:I,MATCH($C958,'Policy Characteristics'!$C:$C,0))),"",INDEX('Policy Characteristics'!I:I,MATCH($C958,'Policy Characteristics'!$C:$C,0)))</f>
        <v>% of potential achieved</v>
      </c>
      <c r="P958" s="340" t="str">
        <f>IF(ISBLANK(INDEX('Policy Characteristics'!J:J,MATCH($C958,'Policy Characteristics'!$C:$C,0))),"",INDEX('Policy Characteristics'!J:J,MATCH($C958,'Policy Characteristics'!$C:$C,0)))</f>
        <v>**Description:** This policy increases the sequestration of CO2 by delaying timber harvest through the deferment of a percentage of annual harvest in Oregon (deferred for at least 30 years), using the potential outlined in the Graves et al, study "Potential greenhouse gas reductions from Natural Climate Solutions in Oregon, USA."  Planted forests are assumed to be managed with best practices and are not used for timber harvesting. // **Guidance for setting values: ** If this policy is fully implemented in every year, it results in 5.2 MMT reduction of CO2 annually by 2050.</v>
      </c>
      <c r="Q958" s="340" t="str">
        <f>IF(ISBLANK(INDEX('Policy Characteristics'!K:K,MATCH($C958,'Policy Characteristics'!$C:$C,0))),"",INDEX('Policy Characteristics'!K:K,MATCH($C958,'Policy Characteristics'!$C:$C,0)))</f>
        <v>lulucf.html#set-asides</v>
      </c>
      <c r="R958" s="340" t="str">
        <f>IF(ISBLANK(INDEX('Policy Characteristics'!L:L,MATCH($C958,'Policy Characteristics'!$C:$C,0))),"",INDEX('Policy Characteristics'!L:L,MATCH($C958,'Policy Characteristics'!$C:$C,0)))</f>
        <v>forest-set-asides.html</v>
      </c>
    </row>
    <row r="959" spans="1:18" x14ac:dyDescent="0.25">
      <c r="A959" s="340" t="str">
        <f>IF(ISBLANK(INDEX('Policy Characteristics'!A:A,MATCH($C959,'Policy Characteristics'!$C:$C,0))),"",INDEX('Policy Characteristics'!A:A,MATCH($C959,'Policy Characteristics'!$C:$C,0)))</f>
        <v>Agriculture, Land Use, and Forestry</v>
      </c>
      <c r="B959" s="340" t="str">
        <f>IF(ISBLANK(INDEX('Policy Characteristics'!B:B,MATCH($C959,'Policy Characteristics'!$C:$C,0))),"",INDEX('Policy Characteristics'!B:B,MATCH($C959,'Policy Characteristics'!$C:$C,0)))</f>
        <v>Cropland and Rice Measures</v>
      </c>
      <c r="C959" s="345" t="s">
        <v>2872</v>
      </c>
      <c r="D959" s="53"/>
      <c r="E959" s="53"/>
      <c r="F959" s="53"/>
      <c r="G959" s="53"/>
      <c r="H959" s="54">
        <v>62</v>
      </c>
      <c r="I959" s="53" t="s">
        <v>45</v>
      </c>
      <c r="J959" s="342" t="str">
        <f>IF(ISBLANK(INDEX('Policy Characteristics'!D:D,MATCH($C959,'Policy Characteristics'!$C:$C,0))),"",INDEX('Policy Characteristics'!D:D,MATCH($C959,'Policy Characteristics'!$C:$C,0)))</f>
        <v>Cropland and Rice Measures</v>
      </c>
      <c r="K959" s="340" t="str">
        <f>IF(ISBLANK(INDEX('Policy Characteristics'!E:E,MATCH($C959,'Policy Characteristics'!$C:$C,0))),"",INDEX('Policy Characteristics'!E:E,MATCH($C959,'Policy Characteristics'!$C:$C,0)))</f>
        <v>indst cropland and rice measures</v>
      </c>
      <c r="L959" s="362">
        <f>IF(ISBLANK(INDEX('Policy Characteristics'!F:F,MATCH($C959,'Policy Characteristics'!$C:$C,0))),"",INDEX('Policy Characteristics'!F:F,MATCH($C959,'Policy Characteristics'!$C:$C,0)))</f>
        <v>0</v>
      </c>
      <c r="M959" s="362">
        <f>IF(ISBLANK(INDEX('Policy Characteristics'!G:G,MATCH($C959,'Policy Characteristics'!$C:$C,0))),"",INDEX('Policy Characteristics'!G:G,MATCH($C959,'Policy Characteristics'!$C:$C,0)))</f>
        <v>1</v>
      </c>
      <c r="N959" s="362">
        <f>IF(ISBLANK(INDEX('Policy Characteristics'!H:H,MATCH($C959,'Policy Characteristics'!$C:$C,0))),"",INDEX('Policy Characteristics'!H:H,MATCH($C959,'Policy Characteristics'!$C:$C,0)))</f>
        <v>0.01</v>
      </c>
      <c r="O959" s="340" t="str">
        <f>IF(ISBLANK(INDEX('Policy Characteristics'!I:I,MATCH($C959,'Policy Characteristics'!$C:$C,0))),"",INDEX('Policy Characteristics'!I:I,MATCH($C959,'Policy Characteristics'!$C:$C,0)))</f>
        <v>% of potential achieved</v>
      </c>
      <c r="P959" s="340" t="str">
        <f>IF(ISBLANK(INDEX('Policy Characteristics'!J:J,MATCH($C959,'Policy Characteristics'!$C:$C,0))),"",INDEX('Policy Characteristics'!J:J,MATCH($C959,'Policy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c r="Q959" s="340" t="str">
        <f>IF(ISBLANK(INDEX('Policy Characteristics'!K:K,MATCH($C959,'Policy Characteristics'!$C:$C,0))),"",INDEX('Policy Characteristics'!K:K,MATCH($C959,'Policy Characteristics'!$C:$C,0)))</f>
        <v>industry-ag-main.html#cropland</v>
      </c>
      <c r="R959" s="340" t="str">
        <f>IF(ISBLANK(INDEX('Policy Characteristics'!L:L,MATCH($C959,'Policy Characteristics'!$C:$C,0))),"",INDEX('Policy Characteristics'!L:L,MATCH($C959,'Policy Characteristics'!$C:$C,0)))</f>
        <v>cropland-management.html</v>
      </c>
    </row>
    <row r="960" spans="1:18" x14ac:dyDescent="0.25">
      <c r="A960" s="340" t="str">
        <f>IF(ISBLANK(INDEX('Policy Characteristics'!A:A,MATCH($C960,'Policy Characteristics'!$C:$C,0))),"",INDEX('Policy Characteristics'!A:A,MATCH($C960,'Policy Characteristics'!$C:$C,0)))</f>
        <v>Agriculture, Land Use, and Forestry</v>
      </c>
      <c r="B960" s="340" t="str">
        <f>IF(ISBLANK(INDEX('Policy Characteristics'!B:B,MATCH($C960,'Policy Characteristics'!$C:$C,0))),"",INDEX('Policy Characteristics'!B:B,MATCH($C960,'Policy Characteristics'!$C:$C,0)))</f>
        <v>Improved Forest Management</v>
      </c>
      <c r="C960" s="345" t="s">
        <v>455</v>
      </c>
      <c r="D960" s="53"/>
      <c r="E960" s="53"/>
      <c r="F960" s="53"/>
      <c r="G960" s="53"/>
      <c r="H960" s="54">
        <v>63</v>
      </c>
      <c r="I960" s="53" t="s">
        <v>46</v>
      </c>
      <c r="J960" s="342" t="str">
        <f>IF(ISBLANK(INDEX('Policy Characteristics'!D:D,MATCH($C960,'Policy Characteristics'!$C:$C,0))),"",INDEX('Policy Characteristics'!D:D,MATCH($C960,'Policy Characteristics'!$C:$C,0)))</f>
        <v>Improved Forest Management</v>
      </c>
      <c r="K960" s="340" t="str">
        <f>IF(ISBLANK(INDEX('Policy Characteristics'!E:E,MATCH($C960,'Policy Characteristics'!$C:$C,0))),"",INDEX('Policy Characteristics'!E:E,MATCH($C960,'Policy Characteristics'!$C:$C,0)))</f>
        <v>land forest management</v>
      </c>
      <c r="L960" s="362">
        <f>IF(ISBLANK(INDEX('Policy Characteristics'!F:F,MATCH($C960,'Policy Characteristics'!$C:$C,0))),"",INDEX('Policy Characteristics'!F:F,MATCH($C960,'Policy Characteristics'!$C:$C,0)))</f>
        <v>0</v>
      </c>
      <c r="M960" s="362">
        <f>IF(ISBLANK(INDEX('Policy Characteristics'!G:G,MATCH($C960,'Policy Characteristics'!$C:$C,0))),"",INDEX('Policy Characteristics'!G:G,MATCH($C960,'Policy Characteristics'!$C:$C,0)))</f>
        <v>1</v>
      </c>
      <c r="N960" s="362">
        <f>IF(ISBLANK(INDEX('Policy Characteristics'!H:H,MATCH($C960,'Policy Characteristics'!$C:$C,0))),"",INDEX('Policy Characteristics'!H:H,MATCH($C960,'Policy Characteristics'!$C:$C,0)))</f>
        <v>0.01</v>
      </c>
      <c r="O960" s="340" t="str">
        <f>IF(ISBLANK(INDEX('Policy Characteristics'!I:I,MATCH($C960,'Policy Characteristics'!$C:$C,0))),"",INDEX('Policy Characteristics'!I:I,MATCH($C960,'Policy Characteristics'!$C:$C,0)))</f>
        <v>% of potential achieved</v>
      </c>
      <c r="P960" s="340" t="str">
        <f>IF(ISBLANK(INDEX('Policy Characteristics'!J:J,MATCH($C960,'Policy Characteristics'!$C:$C,0))),"",INDEX('Policy Characteristics'!J:J,MATCH($C960,'Policy Characteristics'!$C:$C,0)))</f>
        <v>**Description:**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v>
      </c>
      <c r="Q960" s="340" t="str">
        <f>IF(ISBLANK(INDEX('Policy Characteristics'!K:K,MATCH($C960,'Policy Characteristics'!$C:$C,0))),"",INDEX('Policy Characteristics'!K:K,MATCH($C960,'Policy Characteristics'!$C:$C,0)))</f>
        <v>lulucf.html#forest-mgmt</v>
      </c>
      <c r="R960" s="340" t="str">
        <f>IF(ISBLANK(INDEX('Policy Characteristics'!L:L,MATCH($C960,'Policy Characteristics'!$C:$C,0))),"",INDEX('Policy Characteristics'!L:L,MATCH($C960,'Policy Characteristics'!$C:$C,0)))</f>
        <v>improved-forest-management.html</v>
      </c>
    </row>
    <row r="961" spans="1:18" x14ac:dyDescent="0.25">
      <c r="A961" s="340" t="str">
        <f>IF(ISBLANK(INDEX('Policy Characteristics'!A:A,MATCH($C961,'Policy Characteristics'!$C:$C,0))),"",INDEX('Policy Characteristics'!A:A,MATCH($C961,'Policy Characteristics'!$C:$C,0)))</f>
        <v>Agriculture, Land Use, and Forestry</v>
      </c>
      <c r="B961" s="340" t="str">
        <f>IF(ISBLANK(INDEX('Policy Characteristics'!B:B,MATCH($C961,'Policy Characteristics'!$C:$C,0))),"",INDEX('Policy Characteristics'!B:B,MATCH($C961,'Policy Characteristics'!$C:$C,0)))</f>
        <v>Livestock Measures</v>
      </c>
      <c r="C961" s="345" t="s">
        <v>2904</v>
      </c>
      <c r="D961" s="53"/>
      <c r="E961" s="53"/>
      <c r="F961" s="53"/>
      <c r="G961" s="53"/>
      <c r="H961" s="54">
        <v>64</v>
      </c>
      <c r="I961" s="53" t="s">
        <v>45</v>
      </c>
      <c r="J961" s="342" t="str">
        <f>IF(ISBLANK(INDEX('Policy Characteristics'!D:D,MATCH($C961,'Policy Characteristics'!$C:$C,0))),"",INDEX('Policy Characteristics'!D:D,MATCH($C961,'Policy Characteristics'!$C:$C,0)))</f>
        <v>Livestock Measures</v>
      </c>
      <c r="K961" s="340" t="str">
        <f>IF(ISBLANK(INDEX('Policy Characteristics'!E:E,MATCH($C961,'Policy Characteristics'!$C:$C,0))),"",INDEX('Policy Characteristics'!E:E,MATCH($C961,'Policy Characteristics'!$C:$C,0)))</f>
        <v>indst livestock measures</v>
      </c>
      <c r="L961" s="362">
        <f>IF(ISBLANK(INDEX('Policy Characteristics'!F:F,MATCH($C961,'Policy Characteristics'!$C:$C,0))),"",INDEX('Policy Characteristics'!F:F,MATCH($C961,'Policy Characteristics'!$C:$C,0)))</f>
        <v>0</v>
      </c>
      <c r="M961" s="362">
        <f>IF(ISBLANK(INDEX('Policy Characteristics'!G:G,MATCH($C961,'Policy Characteristics'!$C:$C,0))),"",INDEX('Policy Characteristics'!G:G,MATCH($C961,'Policy Characteristics'!$C:$C,0)))</f>
        <v>1</v>
      </c>
      <c r="N961" s="362">
        <f>IF(ISBLANK(INDEX('Policy Characteristics'!H:H,MATCH($C961,'Policy Characteristics'!$C:$C,0))),"",INDEX('Policy Characteristics'!H:H,MATCH($C961,'Policy Characteristics'!$C:$C,0)))</f>
        <v>0.01</v>
      </c>
      <c r="O961" s="340" t="str">
        <f>IF(ISBLANK(INDEX('Policy Characteristics'!I:I,MATCH($C961,'Policy Characteristics'!$C:$C,0))),"",INDEX('Policy Characteristics'!I:I,MATCH($C961,'Policy Characteristics'!$C:$C,0)))</f>
        <v>% of potential achieved</v>
      </c>
      <c r="P961" s="340" t="str">
        <f>IF(ISBLANK(INDEX('Policy Characteristics'!J:J,MATCH($C961,'Policy Characteristics'!$C:$C,0))),"",INDEX('Policy Characteristics'!J:J,MATCH($C961,'Policy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c r="Q961" s="340" t="str">
        <f>IF(ISBLANK(INDEX('Policy Characteristics'!K:K,MATCH($C961,'Policy Characteristics'!$C:$C,0))),"",INDEX('Policy Characteristics'!K:K,MATCH($C961,'Policy Characteristics'!$C:$C,0)))</f>
        <v>industry-ag-main.html#livestock</v>
      </c>
      <c r="R961" s="340" t="str">
        <f>IF(ISBLANK(INDEX('Policy Characteristics'!L:L,MATCH($C961,'Policy Characteristics'!$C:$C,0))),"",INDEX('Policy Characteristics'!L:L,MATCH($C961,'Policy Characteristics'!$C:$C,0)))</f>
        <v>livestock-measures.html</v>
      </c>
    </row>
    <row r="962" spans="1:18" x14ac:dyDescent="0.25">
      <c r="A962" s="340" t="str">
        <f>IF(ISBLANK(INDEX('Policy Characteristics'!A:A,MATCH($C962,'Policy Characteristics'!$C:$C,0))),"",INDEX('Policy Characteristics'!A:A,MATCH($C962,'Policy Characteristics'!$C:$C,0)))</f>
        <v>Agriculture, Land Use, and Forestry</v>
      </c>
      <c r="B962" s="340" t="str">
        <f>IF(ISBLANK(INDEX('Policy Characteristics'!B:B,MATCH($C962,'Policy Characteristics'!$C:$C,0))),"",INDEX('Policy Characteristics'!B:B,MATCH($C962,'Policy Characteristics'!$C:$C,0)))</f>
        <v>Avoided Sagebrush Conversion</v>
      </c>
      <c r="C962" s="345" t="s">
        <v>456</v>
      </c>
      <c r="D962" s="53"/>
      <c r="E962" s="53"/>
      <c r="F962" s="53"/>
      <c r="G962" s="53"/>
      <c r="H962" s="54">
        <v>178</v>
      </c>
      <c r="I962" s="53" t="s">
        <v>45</v>
      </c>
      <c r="J962" s="342" t="str">
        <f>IF(ISBLANK(INDEX('Policy Characteristics'!D:D,MATCH($C962,'Policy Characteristics'!$C:$C,0))),"",INDEX('Policy Characteristics'!D:D,MATCH($C962,'Policy Characteristics'!$C:$C,0)))</f>
        <v>Avoided Sagebrush Conversion</v>
      </c>
      <c r="K962" s="340" t="str">
        <f>IF(ISBLANK(INDEX('Policy Characteristics'!E:E,MATCH($C962,'Policy Characteristics'!$C:$C,0))),"",INDEX('Policy Characteristics'!E:E,MATCH($C962,'Policy Characteristics'!$C:$C,0)))</f>
        <v>land peatland restoration</v>
      </c>
      <c r="L962" s="362">
        <f>IF(ISBLANK(INDEX('Policy Characteristics'!F:F,MATCH($C962,'Policy Characteristics'!$C:$C,0))),"",INDEX('Policy Characteristics'!F:F,MATCH($C962,'Policy Characteristics'!$C:$C,0)))</f>
        <v>0</v>
      </c>
      <c r="M962" s="362">
        <f>IF(ISBLANK(INDEX('Policy Characteristics'!G:G,MATCH($C962,'Policy Characteristics'!$C:$C,0))),"",INDEX('Policy Characteristics'!G:G,MATCH($C962,'Policy Characteristics'!$C:$C,0)))</f>
        <v>1</v>
      </c>
      <c r="N962" s="362">
        <f>IF(ISBLANK(INDEX('Policy Characteristics'!H:H,MATCH($C962,'Policy Characteristics'!$C:$C,0))),"",INDEX('Policy Characteristics'!H:H,MATCH($C962,'Policy Characteristics'!$C:$C,0)))</f>
        <v>1.01</v>
      </c>
      <c r="O962" s="340" t="str">
        <f>IF(ISBLANK(INDEX('Policy Characteristics'!I:I,MATCH($C962,'Policy Characteristics'!$C:$C,0))),"",INDEX('Policy Characteristics'!I:I,MATCH($C962,'Policy Characteristics'!$C:$C,0)))</f>
        <v>% of potential achieved</v>
      </c>
      <c r="P962" s="340" t="str">
        <f>IF(ISBLANK(INDEX('Policy Characteristics'!J:J,MATCH($C962,'Policy Characteristics'!$C:$C,0))),"",INDEX('Policy Characteristics'!J:J,MATCH($C962,'Policy Characteristics'!$C:$C,0)))</f>
        <v>**Description:** This policy increases the sequestration of CO2 by avoiding the conversion of sagebrush-steppe to invasive grasses, using the potential outlined in the Graves et al, study "Potential greenhouse gas reductions from Natural Climate Solutions in Oregon, USA."  Planted forests are assumed to be managed with best practices and are not used for timber harvesting. // **Guidance for setting values: ** If this policy is fully implemented in every year, it results in 0.35 MMT reduction of CO2 annually by 2050.</v>
      </c>
      <c r="Q962" s="340" t="str">
        <f>IF(ISBLANK(INDEX('Policy Characteristics'!K:K,MATCH($C962,'Policy Characteristics'!$C:$C,0))),"",INDEX('Policy Characteristics'!K:K,MATCH($C962,'Policy Characteristics'!$C:$C,0)))</f>
        <v/>
      </c>
      <c r="R962" s="340" t="str">
        <f>IF(ISBLANK(INDEX('Policy Characteristics'!L:L,MATCH($C962,'Policy Characteristics'!$C:$C,0))),"",INDEX('Policy Characteristics'!L:L,MATCH($C962,'Policy Characteristics'!$C:$C,0)))</f>
        <v>peatland-restoration.html</v>
      </c>
    </row>
    <row r="963" spans="1:18" x14ac:dyDescent="0.25">
      <c r="A963" s="340" t="str">
        <f>IF(ISBLANK(INDEX('Policy Characteristics'!A:A,MATCH($C963,'Policy Characteristics'!$C:$C,0))),"",INDEX('Policy Characteristics'!A:A,MATCH($C963,'Policy Characteristics'!$C:$C,0)))</f>
        <v>Agriculture, Land Use, and Forestry</v>
      </c>
      <c r="B963" s="340" t="str">
        <f>IF(ISBLANK(INDEX('Policy Characteristics'!B:B,MATCH($C963,'Policy Characteristics'!$C:$C,0))),"",INDEX('Policy Characteristics'!B:B,MATCH($C963,'Policy Characteristics'!$C:$C,0)))</f>
        <v>Shift to Non-Animal Products</v>
      </c>
      <c r="C963" s="345" t="s">
        <v>2489</v>
      </c>
      <c r="D963" s="53"/>
      <c r="E963" s="53"/>
      <c r="F963" s="53"/>
      <c r="G963" s="53"/>
      <c r="H963" s="54">
        <v>434</v>
      </c>
      <c r="I963" s="53" t="s">
        <v>45</v>
      </c>
      <c r="J963" s="342" t="str">
        <f>IF(ISBLANK(INDEX('Policy Characteristics'!D:D,MATCH($C963,'Policy Characteristics'!$C:$C,0))),"",INDEX('Policy Characteristics'!D:D,MATCH($C963,'Policy Characteristics'!$C:$C,0)))</f>
        <v>Shift to Non-Animal Products</v>
      </c>
      <c r="K963" s="340" t="str">
        <f>IF(ISBLANK(INDEX('Policy Characteristics'!E:E,MATCH($C963,'Policy Characteristics'!$C:$C,0))),"",INDEX('Policy Characteristics'!E:E,MATCH($C963,'Policy Characteristics'!$C:$C,0)))</f>
        <v>indst shift to nonanimal products</v>
      </c>
      <c r="L963" s="362">
        <f>IF(ISBLANK(INDEX('Policy Characteristics'!F:F,MATCH($C963,'Policy Characteristics'!$C:$C,0))),"",INDEX('Policy Characteristics'!F:F,MATCH($C963,'Policy Characteristics'!$C:$C,0)))</f>
        <v>0</v>
      </c>
      <c r="M963" s="362">
        <f>IF(ISBLANK(INDEX('Policy Characteristics'!G:G,MATCH($C963,'Policy Characteristics'!$C:$C,0))),"",INDEX('Policy Characteristics'!G:G,MATCH($C963,'Policy Characteristics'!$C:$C,0)))</f>
        <v>1</v>
      </c>
      <c r="N963" s="362">
        <f>IF(ISBLANK(INDEX('Policy Characteristics'!H:H,MATCH($C963,'Policy Characteristics'!$C:$C,0))),"",INDEX('Policy Characteristics'!H:H,MATCH($C963,'Policy Characteristics'!$C:$C,0)))</f>
        <v>0.01</v>
      </c>
      <c r="O963" s="340" t="str">
        <f>IF(ISBLANK(INDEX('Policy Characteristics'!I:I,MATCH($C963,'Policy Characteristics'!$C:$C,0))),"",INDEX('Policy Characteristics'!I:I,MATCH($C963,'Policy Characteristics'!$C:$C,0)))</f>
        <v>% reduction in animal products</v>
      </c>
      <c r="P963" s="340" t="str">
        <f>IF(ISBLANK(INDEX('Policy Characteristics'!J:J,MATCH($C963,'Policy Characteristics'!$C:$C,0))),"",INDEX('Policy Characteristics'!J:J,MATCH($C963,'Policy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963" s="340" t="str">
        <f>IF(ISBLANK(INDEX('Policy Characteristics'!K:K,MATCH($C963,'Policy Characteristics'!$C:$C,0))),"",INDEX('Policy Characteristics'!K:K,MATCH($C963,'Policy Characteristics'!$C:$C,0)))</f>
        <v/>
      </c>
      <c r="R963" s="340" t="str">
        <f>IF(ISBLANK(INDEX('Policy Characteristics'!L:L,MATCH($C963,'Policy Characteristics'!$C:$C,0))),"",INDEX('Policy Characteristics'!L:L,MATCH($C963,'Policy Characteristics'!$C:$C,0)))</f>
        <v>shift-to-non-animal-products.html</v>
      </c>
    </row>
    <row r="964" spans="1:18" s="2" customFormat="1" x14ac:dyDescent="0.25">
      <c r="A964" s="340" t="str">
        <f>IF(ISBLANK(INDEX('Policy Characteristics'!A:A,MATCH($C964,'Policy Characteristics'!$C:$C,0))),"",INDEX('Policy Characteristics'!A:A,MATCH($C964,'Policy Characteristics'!$C:$C,0)))</f>
        <v>District Heat and Hydrogen</v>
      </c>
      <c r="B964" s="340" t="str">
        <f>IF(ISBLANK(INDEX('Policy Characteristics'!B:B,MATCH($C964,'Policy Characteristics'!$C:$C,0))),"",INDEX('Policy Characteristics'!B:B,MATCH($C964,'Policy Characteristics'!$C:$C,0)))</f>
        <v>Use CHP for District Heat</v>
      </c>
      <c r="C964" s="343" t="s">
        <v>303</v>
      </c>
      <c r="D964" s="9"/>
      <c r="E964" s="9"/>
      <c r="F964" s="9"/>
      <c r="G964" s="9"/>
      <c r="H964" s="54">
        <v>68</v>
      </c>
      <c r="I964" s="9" t="s">
        <v>45</v>
      </c>
      <c r="J964" s="342" t="str">
        <f>IF(ISBLANK(INDEX('Policy Characteristics'!D:D,MATCH($C964,'Policy Characteristics'!$C:$C,0))),"",INDEX('Policy Characteristics'!D:D,MATCH($C964,'Policy Characteristics'!$C:$C,0)))</f>
        <v>District Heat CHP</v>
      </c>
      <c r="K964" s="340" t="str">
        <f>IF(ISBLANK(INDEX('Policy Characteristics'!E:E,MATCH($C964,'Policy Characteristics'!$C:$C,0))),"",INDEX('Policy Characteristics'!E:E,MATCH($C964,'Policy Characteristics'!$C:$C,0)))</f>
        <v>heat convert heat to CHP</v>
      </c>
      <c r="L964" s="362">
        <f>IF(ISBLANK(INDEX('Policy Characteristics'!F:F,MATCH($C964,'Policy Characteristics'!$C:$C,0))),"",INDEX('Policy Characteristics'!F:F,MATCH($C964,'Policy Characteristics'!$C:$C,0)))</f>
        <v>0</v>
      </c>
      <c r="M964" s="362">
        <f>IF(ISBLANK(INDEX('Policy Characteristics'!G:G,MATCH($C964,'Policy Characteristics'!$C:$C,0))),"",INDEX('Policy Characteristics'!G:G,MATCH($C964,'Policy Characteristics'!$C:$C,0)))</f>
        <v>1</v>
      </c>
      <c r="N964" s="362">
        <f>IF(ISBLANK(INDEX('Policy Characteristics'!H:H,MATCH($C964,'Policy Characteristics'!$C:$C,0))),"",INDEX('Policy Characteristics'!H:H,MATCH($C964,'Policy Characteristics'!$C:$C,0)))</f>
        <v>0.01</v>
      </c>
      <c r="O964" s="340" t="str">
        <f>IF(ISBLANK(INDEX('Policy Characteristics'!I:I,MATCH($C964,'Policy Characteristics'!$C:$C,0))),"",INDEX('Policy Characteristics'!I:I,MATCH($C964,'Policy Characteristics'!$C:$C,0)))</f>
        <v>% non-CHP heat converted</v>
      </c>
      <c r="P964" s="340" t="str">
        <f>IF(ISBLANK(INDEX('Policy Characteristics'!J:J,MATCH($C964,'Policy Characteristics'!$C:$C,0))),"",INDEX('Policy Characteristics'!J:J,MATCH($C964,'Policy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v>
      </c>
      <c r="Q964" s="340" t="str">
        <f>IF(ISBLANK(INDEX('Policy Characteristics'!K:K,MATCH($C964,'Policy Characteristics'!$C:$C,0))),"",INDEX('Policy Characteristics'!K:K,MATCH($C964,'Policy Characteristics'!$C:$C,0)))</f>
        <v>district-heating.html#chp</v>
      </c>
      <c r="R964" s="340" t="str">
        <f>IF(ISBLANK(INDEX('Policy Characteristics'!L:L,MATCH($C964,'Policy Characteristics'!$C:$C,0))),"",INDEX('Policy Characteristics'!L:L,MATCH($C964,'Policy Characteristics'!$C:$C,0)))</f>
        <v>convert-non-chp-heat-production.html</v>
      </c>
    </row>
    <row r="965" spans="1:18" s="2" customFormat="1" x14ac:dyDescent="0.25">
      <c r="A965" s="340" t="str">
        <f>IF(ISBLANK(INDEX('Policy Characteristics'!A:A,MATCH($C965,'Policy Characteristics'!$C:$C,0))),"",INDEX('Policy Characteristics'!A:A,MATCH($C965,'Policy Characteristics'!$C:$C,0)))</f>
        <v>District Heat and Hydrogen</v>
      </c>
      <c r="B965" s="340" t="str">
        <f>IF(ISBLANK(INDEX('Policy Characteristics'!B:B,MATCH($C965,'Policy Characteristics'!$C:$C,0))),"",INDEX('Policy Characteristics'!B:B,MATCH($C965,'Policy Characteristics'!$C:$C,0)))</f>
        <v>Produce District Heat with Hydrogen</v>
      </c>
      <c r="C965" s="343" t="s">
        <v>2831</v>
      </c>
      <c r="D965" s="9"/>
      <c r="E965" s="9"/>
      <c r="F965" s="9"/>
      <c r="G965" s="9"/>
      <c r="H965" s="54">
        <v>176</v>
      </c>
      <c r="I965" s="9" t="s">
        <v>45</v>
      </c>
      <c r="J965" s="342" t="str">
        <f>IF(ISBLANK(INDEX('Policy Characteristics'!D:D,MATCH($C965,'Policy Characteristics'!$C:$C,0))),"",INDEX('Policy Characteristics'!D:D,MATCH($C965,'Policy Characteristics'!$C:$C,0)))</f>
        <v>District Heat Fuel Switching</v>
      </c>
      <c r="K965" s="340" t="str">
        <f>IF(ISBLANK(INDEX('Policy Characteristics'!E:E,MATCH($C965,'Policy Characteristics'!$C:$C,0))),"",INDEX('Policy Characteristics'!E:E,MATCH($C965,'Policy Characteristics'!$C:$C,0)))</f>
        <v>heat fuel type shifting</v>
      </c>
      <c r="L965" s="362">
        <f>IF(ISBLANK(INDEX('Policy Characteristics'!F:F,MATCH($C965,'Policy Characteristics'!$C:$C,0))),"",INDEX('Policy Characteristics'!F:F,MATCH($C965,'Policy Characteristics'!$C:$C,0)))</f>
        <v>0</v>
      </c>
      <c r="M965" s="362">
        <f>IF(ISBLANK(INDEX('Policy Characteristics'!G:G,MATCH($C965,'Policy Characteristics'!$C:$C,0))),"",INDEX('Policy Characteristics'!G:G,MATCH($C965,'Policy Characteristics'!$C:$C,0)))</f>
        <v>1</v>
      </c>
      <c r="N965" s="362">
        <f>IF(ISBLANK(INDEX('Policy Characteristics'!H:H,MATCH($C965,'Policy Characteristics'!$C:$C,0))),"",INDEX('Policy Characteristics'!H:H,MATCH($C965,'Policy Characteristics'!$C:$C,0)))</f>
        <v>0.01</v>
      </c>
      <c r="O965" s="340" t="str">
        <f>IF(ISBLANK(INDEX('Policy Characteristics'!I:I,MATCH($C965,'Policy Characteristics'!$C:$C,0))),"",INDEX('Policy Characteristics'!I:I,MATCH($C965,'Policy Characteristics'!$C:$C,0)))</f>
        <v>% of fuel use</v>
      </c>
      <c r="P965" s="340" t="str">
        <f>IF(ISBLANK(INDEX('Policy Characteristics'!J:J,MATCH($C965,'Policy Characteristics'!$C:$C,0))),"",INDEX('Policy Characteristics'!J:J,MATCH($C965,'Policy Characteristics'!$C:$C,0)))</f>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Oregon. Hydrogen technologies are still emerging, and it is not yet clear if it will be more economical to electrify end uses of heat (ceasing to use district heat), or if decarbonizing district heat facilities will be an economical pathway.</v>
      </c>
      <c r="Q965" s="340" t="str">
        <f>IF(ISBLANK(INDEX('Policy Characteristics'!K:K,MATCH($C965,'Policy Characteristics'!$C:$C,0))),"",INDEX('Policy Characteristics'!K:K,MATCH($C965,'Policy Characteristics'!$C:$C,0)))</f>
        <v>district-heating.html#convert-coal</v>
      </c>
      <c r="R965" s="340" t="str">
        <f>IF(ISBLANK(INDEX('Policy Characteristics'!L:L,MATCH($C965,'Policy Characteristics'!$C:$C,0))),"",INDEX('Policy Characteristics'!L:L,MATCH($C965,'Policy Characteristics'!$C:$C,0)))</f>
        <v>district-heat-fuel-switching.html</v>
      </c>
    </row>
    <row r="966" spans="1:18" s="2" customFormat="1" x14ac:dyDescent="0.25">
      <c r="A966" s="340" t="str">
        <f>IF(ISBLANK(INDEX('Policy Characteristics'!A:A,MATCH($C966,'Policy Characteristics'!$C:$C,0))),"",INDEX('Policy Characteristics'!A:A,MATCH($C966,'Policy Characteristics'!$C:$C,0)))</f>
        <v>District Heat and Hydrogen</v>
      </c>
      <c r="B966" s="340" t="str">
        <f>IF(ISBLANK(INDEX('Policy Characteristics'!B:B,MATCH($C966,'Policy Characteristics'!$C:$C,0))),"",INDEX('Policy Characteristics'!B:B,MATCH($C966,'Policy Characteristics'!$C:$C,0)))</f>
        <v>Shift Hydrogen Production to Electrolysis</v>
      </c>
      <c r="C966" s="343" t="s">
        <v>2533</v>
      </c>
      <c r="D966" s="9"/>
      <c r="E966" s="9"/>
      <c r="F966" s="9"/>
      <c r="G966" s="9"/>
      <c r="H966" s="54">
        <v>450</v>
      </c>
      <c r="I966" s="9" t="s">
        <v>45</v>
      </c>
      <c r="J966" s="342" t="str">
        <f>IF(ISBLANK(INDEX('Policy Characteristics'!D:D,MATCH($C966,'Policy Characteristics'!$C:$C,0))),"",INDEX('Policy Characteristics'!D:D,MATCH($C966,'Policy Characteristics'!$C:$C,0)))</f>
        <v>Hydrogen Electrolysis</v>
      </c>
      <c r="K966" s="340" t="str">
        <f>IF(ISBLANK(INDEX('Policy Characteristics'!E:E,MATCH($C966,'Policy Characteristics'!$C:$C,0))),"",INDEX('Policy Characteristics'!E:E,MATCH($C966,'Policy Characteristics'!$C:$C,0)))</f>
        <v>hydgn shift production pathways</v>
      </c>
      <c r="L966" s="362">
        <f>IF(ISBLANK(INDEX('Policy Characteristics'!F:F,MATCH($C966,'Policy Characteristics'!$C:$C,0))),"",INDEX('Policy Characteristics'!F:F,MATCH($C966,'Policy Characteristics'!$C:$C,0)))</f>
        <v>0</v>
      </c>
      <c r="M966" s="362">
        <f>IF(ISBLANK(INDEX('Policy Characteristics'!G:G,MATCH($C966,'Policy Characteristics'!$C:$C,0))),"",INDEX('Policy Characteristics'!G:G,MATCH($C966,'Policy Characteristics'!$C:$C,0)))</f>
        <v>1</v>
      </c>
      <c r="N966" s="362">
        <f>IF(ISBLANK(INDEX('Policy Characteristics'!H:H,MATCH($C966,'Policy Characteristics'!$C:$C,0))),"",INDEX('Policy Characteristics'!H:H,MATCH($C966,'Policy Characteristics'!$C:$C,0)))</f>
        <v>0.01</v>
      </c>
      <c r="O966" s="340" t="str">
        <f>IF(ISBLANK(INDEX('Policy Characteristics'!I:I,MATCH($C966,'Policy Characteristics'!$C:$C,0))),"",INDEX('Policy Characteristics'!I:I,MATCH($C966,'Policy Characteristics'!$C:$C,0)))</f>
        <v>% of hydrogen production</v>
      </c>
      <c r="P966" s="340" t="str">
        <f>IF(ISBLANK(INDEX('Policy Characteristics'!J:J,MATCH($C966,'Policy Characteristics'!$C:$C,0))),"",INDEX('Policy Characteristics'!J:J,MATCH($C966,'Policy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c r="Q966" s="340" t="str">
        <f>IF(ISBLANK(INDEX('Policy Characteristics'!K:K,MATCH($C966,'Policy Characteristics'!$C:$C,0))),"",INDEX('Policy Characteristics'!K:K,MATCH($C966,'Policy Characteristics'!$C:$C,0)))</f>
        <v/>
      </c>
      <c r="R966" s="340" t="str">
        <f>IF(ISBLANK(INDEX('Policy Characteristics'!L:L,MATCH($C966,'Policy Characteristics'!$C:$C,0))),"",INDEX('Policy Characteristics'!L:L,MATCH($C966,'Policy Characteristics'!$C:$C,0)))</f>
        <v>switch-hydrogen-production-pathway.html</v>
      </c>
    </row>
    <row r="967" spans="1:18" s="5" customFormat="1" x14ac:dyDescent="0.25">
      <c r="A967" s="340" t="str">
        <f>IF(ISBLANK(INDEX('Policy Characteristics'!A:A,MATCH($C967,'Policy Characteristics'!$C:$C,0))),"",INDEX('Policy Characteristics'!A:A,MATCH($C967,'Policy Characteristics'!$C:$C,0)))</f>
        <v>Cross-Sector</v>
      </c>
      <c r="B967" s="340" t="str">
        <f>IF(ISBLANK(INDEX('Policy Characteristics'!B:B,MATCH($C967,'Policy Characteristics'!$C:$C,0))),"",INDEX('Policy Characteristics'!B:B,MATCH($C967,'Policy Characteristics'!$C:$C,0)))</f>
        <v>Carbon Price</v>
      </c>
      <c r="C967" s="345" t="s">
        <v>2458</v>
      </c>
      <c r="D967" s="53" t="s">
        <v>354</v>
      </c>
      <c r="E967" s="53"/>
      <c r="F967" s="53" t="s">
        <v>358</v>
      </c>
      <c r="G967" s="53"/>
      <c r="H967" s="54">
        <v>171</v>
      </c>
      <c r="I967" s="53" t="s">
        <v>45</v>
      </c>
      <c r="J967" s="342" t="str">
        <f>IF(ISBLANK(INDEX('Policy Characteristics'!D:D,MATCH($C967,'Policy Characteristics'!$C:$C,0))),"",INDEX('Policy Characteristics'!D:D,MATCH($C967,'Policy Characteristics'!$C:$C,0)))</f>
        <v>Carbon Price</v>
      </c>
      <c r="K967" s="340" t="str">
        <f>IF(ISBLANK(INDEX('Policy Characteristics'!E:E,MATCH($C967,'Policy Characteristics'!$C:$C,0))),"",INDEX('Policy Characteristics'!E:E,MATCH($C967,'Policy Characteristics'!$C:$C,0)))</f>
        <v>cross carbon tax</v>
      </c>
      <c r="L967" s="340">
        <f>IF(ISBLANK(INDEX('Policy Characteristics'!F:F,MATCH($C967,'Policy Characteristics'!$C:$C,0))),"",INDEX('Policy Characteristics'!F:F,MATCH($C967,'Policy Characteristics'!$C:$C,0)))</f>
        <v>0</v>
      </c>
      <c r="M967" s="340">
        <f>IF(ISBLANK(INDEX('Policy Characteristics'!G:G,MATCH($C967,'Policy Characteristics'!$C:$C,0))),"",INDEX('Policy Characteristics'!G:G,MATCH($C967,'Policy Characteristics'!$C:$C,0)))</f>
        <v>300</v>
      </c>
      <c r="N967" s="340">
        <f>IF(ISBLANK(INDEX('Policy Characteristics'!H:H,MATCH($C967,'Policy Characteristics'!$C:$C,0))),"",INDEX('Policy Characteristics'!H:H,MATCH($C967,'Policy Characteristics'!$C:$C,0)))</f>
        <v>5</v>
      </c>
      <c r="O967" s="340" t="str">
        <f>IF(ISBLANK(INDEX('Policy Characteristics'!I:I,MATCH($C967,'Policy Characteristics'!$C:$C,0))),"",INDEX('Policy Characteristics'!I:I,MATCH($C967,'Policy Characteristics'!$C:$C,0)))</f>
        <v>$/metric ton CO2e</v>
      </c>
      <c r="P967" s="340" t="str">
        <f>IF(ISBLANK(INDEX('Policy Characteristics'!J:J,MATCH($C967,'Policy Characteristics'!$C:$C,0))),"",INDEX('Policy Characteristics'!J:J,MATCH($C967,'Policy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67" s="340" t="str">
        <f>IF(ISBLANK(INDEX('Policy Characteristics'!K:K,MATCH($C967,'Policy Characteristics'!$C:$C,0))),"",INDEX('Policy Characteristics'!K:K,MATCH($C967,'Policy Characteristics'!$C:$C,0)))</f>
        <v>fuels.html#carbon-tax</v>
      </c>
      <c r="R967" s="340" t="str">
        <f>IF(ISBLANK(INDEX('Policy Characteristics'!L:L,MATCH($C967,'Policy Characteristics'!$C:$C,0))),"",INDEX('Policy Characteristics'!L:L,MATCH($C967,'Policy Characteristics'!$C:$C,0)))</f>
        <v>carbon-tax.html</v>
      </c>
    </row>
    <row r="968" spans="1:18" s="5" customFormat="1" x14ac:dyDescent="0.25">
      <c r="A968" s="340" t="str">
        <f>IF(ISBLANK(INDEX('Policy Characteristics'!A:A,MATCH($C968,'Policy Characteristics'!$C:$C,0))),"",INDEX('Policy Characteristics'!A:A,MATCH($C968,'Policy Characteristics'!$C:$C,0)))</f>
        <v>Cross-Sector</v>
      </c>
      <c r="B968" s="340" t="str">
        <f>IF(ISBLANK(INDEX('Policy Characteristics'!B:B,MATCH($C968,'Policy Characteristics'!$C:$C,0))),"",INDEX('Policy Characteristics'!B:B,MATCH($C968,'Policy Characteristics'!$C:$C,0)))</f>
        <v>Carbon Price</v>
      </c>
      <c r="C968" s="344" t="str">
        <f t="shared" ref="C968" si="46">C$967</f>
        <v>Additional Carbon Tax Rate</v>
      </c>
      <c r="D968" s="53" t="s">
        <v>362</v>
      </c>
      <c r="E968" s="53"/>
      <c r="F968" s="53" t="s">
        <v>363</v>
      </c>
      <c r="G968" s="53"/>
      <c r="H968" s="54">
        <v>172</v>
      </c>
      <c r="I968" s="53" t="s">
        <v>45</v>
      </c>
      <c r="J968" s="342" t="str">
        <f>IF(ISBLANK(INDEX('Policy Characteristics'!D:D,MATCH($C968,'Policy Characteristics'!$C:$C,0))),"",INDEX('Policy Characteristics'!D:D,MATCH($C968,'Policy Characteristics'!$C:$C,0)))</f>
        <v>Carbon Price</v>
      </c>
      <c r="K968" s="340" t="str">
        <f>IF(ISBLANK(INDEX('Policy Characteristics'!E:E,MATCH($C968,'Policy Characteristics'!$C:$C,0))),"",INDEX('Policy Characteristics'!E:E,MATCH($C968,'Policy Characteristics'!$C:$C,0)))</f>
        <v>cross carbon tax</v>
      </c>
      <c r="L968" s="340">
        <f>IF(ISBLANK(INDEX('Policy Characteristics'!F:F,MATCH($C968,'Policy Characteristics'!$C:$C,0))),"",INDEX('Policy Characteristics'!F:F,MATCH($C968,'Policy Characteristics'!$C:$C,0)))</f>
        <v>0</v>
      </c>
      <c r="M968" s="340">
        <f>IF(ISBLANK(INDEX('Policy Characteristics'!G:G,MATCH($C968,'Policy Characteristics'!$C:$C,0))),"",INDEX('Policy Characteristics'!G:G,MATCH($C968,'Policy Characteristics'!$C:$C,0)))</f>
        <v>300</v>
      </c>
      <c r="N968" s="340">
        <f>IF(ISBLANK(INDEX('Policy Characteristics'!H:H,MATCH($C968,'Policy Characteristics'!$C:$C,0))),"",INDEX('Policy Characteristics'!H:H,MATCH($C968,'Policy Characteristics'!$C:$C,0)))</f>
        <v>5</v>
      </c>
      <c r="O968" s="340" t="str">
        <f>IF(ISBLANK(INDEX('Policy Characteristics'!I:I,MATCH($C968,'Policy Characteristics'!$C:$C,0))),"",INDEX('Policy Characteristics'!I:I,MATCH($C968,'Policy Characteristics'!$C:$C,0)))</f>
        <v>$/metric ton CO2e</v>
      </c>
      <c r="P968" s="340" t="str">
        <f>IF(ISBLANK(INDEX('Policy Characteristics'!J:J,MATCH($C968,'Policy Characteristics'!$C:$C,0))),"",INDEX('Policy Characteristics'!J:J,MATCH($C968,'Policy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68" s="340" t="str">
        <f>IF(ISBLANK(INDEX('Policy Characteristics'!K:K,MATCH($C968,'Policy Characteristics'!$C:$C,0))),"",INDEX('Policy Characteristics'!K:K,MATCH($C968,'Policy Characteristics'!$C:$C,0)))</f>
        <v>fuels.html#carbon-tax</v>
      </c>
      <c r="R968" s="340" t="str">
        <f>IF(ISBLANK(INDEX('Policy Characteristics'!L:L,MATCH($C968,'Policy Characteristics'!$C:$C,0))),"",INDEX('Policy Characteristics'!L:L,MATCH($C968,'Policy Characteristics'!$C:$C,0)))</f>
        <v>carbon-tax.html</v>
      </c>
    </row>
    <row r="969" spans="1:18" s="5" customFormat="1" ht="30" x14ac:dyDescent="0.25">
      <c r="A969" s="340" t="str">
        <f>IF(ISBLANK(INDEX('Policy Characteristics'!A:A,MATCH($C969,'Policy Characteristics'!$C:$C,0))),"",INDEX('Policy Characteristics'!A:A,MATCH($C969,'Policy Characteristics'!$C:$C,0)))</f>
        <v>Cross-Sector</v>
      </c>
      <c r="B969" s="340" t="str">
        <f>IF(ISBLANK(INDEX('Policy Characteristics'!B:B,MATCH($C969,'Policy Characteristics'!$C:$C,0))),"",INDEX('Policy Characteristics'!B:B,MATCH($C969,'Policy Characteristics'!$C:$C,0)))</f>
        <v>Carbon Price</v>
      </c>
      <c r="C969" s="344" t="str">
        <f t="shared" ref="C969:C972" si="47">C$967</f>
        <v>Additional Carbon Tax Rate</v>
      </c>
      <c r="D969" s="53" t="s">
        <v>356</v>
      </c>
      <c r="E969" s="53"/>
      <c r="F969" s="53" t="s">
        <v>360</v>
      </c>
      <c r="G969" s="53"/>
      <c r="H969" s="54">
        <v>173</v>
      </c>
      <c r="I969" s="53" t="s">
        <v>45</v>
      </c>
      <c r="J969" s="342" t="str">
        <f>IF(ISBLANK(INDEX('Policy Characteristics'!D:D,MATCH($C969,'Policy Characteristics'!$C:$C,0))),"",INDEX('Policy Characteristics'!D:D,MATCH($C969,'Policy Characteristics'!$C:$C,0)))</f>
        <v>Carbon Price</v>
      </c>
      <c r="K969" s="340" t="str">
        <f>IF(ISBLANK(INDEX('Policy Characteristics'!E:E,MATCH($C969,'Policy Characteristics'!$C:$C,0))),"",INDEX('Policy Characteristics'!E:E,MATCH($C969,'Policy Characteristics'!$C:$C,0)))</f>
        <v>cross carbon tax</v>
      </c>
      <c r="L969" s="340">
        <f>IF(ISBLANK(INDEX('Policy Characteristics'!F:F,MATCH($C969,'Policy Characteristics'!$C:$C,0))),"",INDEX('Policy Characteristics'!F:F,MATCH($C969,'Policy Characteristics'!$C:$C,0)))</f>
        <v>0</v>
      </c>
      <c r="M969" s="340">
        <f>IF(ISBLANK(INDEX('Policy Characteristics'!G:G,MATCH($C969,'Policy Characteristics'!$C:$C,0))),"",INDEX('Policy Characteristics'!G:G,MATCH($C969,'Policy Characteristics'!$C:$C,0)))</f>
        <v>300</v>
      </c>
      <c r="N969" s="340">
        <f>IF(ISBLANK(INDEX('Policy Characteristics'!H:H,MATCH($C969,'Policy Characteristics'!$C:$C,0))),"",INDEX('Policy Characteristics'!H:H,MATCH($C969,'Policy Characteristics'!$C:$C,0)))</f>
        <v>5</v>
      </c>
      <c r="O969" s="340" t="str">
        <f>IF(ISBLANK(INDEX('Policy Characteristics'!I:I,MATCH($C969,'Policy Characteristics'!$C:$C,0))),"",INDEX('Policy Characteristics'!I:I,MATCH($C969,'Policy Characteristics'!$C:$C,0)))</f>
        <v>$/metric ton CO2e</v>
      </c>
      <c r="P969" s="340" t="str">
        <f>IF(ISBLANK(INDEX('Policy Characteristics'!J:J,MATCH($C969,'Policy Characteristics'!$C:$C,0))),"",INDEX('Policy Characteristics'!J:J,MATCH($C969,'Policy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69" s="340" t="str">
        <f>IF(ISBLANK(INDEX('Policy Characteristics'!K:K,MATCH($C969,'Policy Characteristics'!$C:$C,0))),"",INDEX('Policy Characteristics'!K:K,MATCH($C969,'Policy Characteristics'!$C:$C,0)))</f>
        <v>fuels.html#carbon-tax</v>
      </c>
      <c r="R969" s="340" t="str">
        <f>IF(ISBLANK(INDEX('Policy Characteristics'!L:L,MATCH($C969,'Policy Characteristics'!$C:$C,0))),"",INDEX('Policy Characteristics'!L:L,MATCH($C969,'Policy Characteristics'!$C:$C,0)))</f>
        <v>carbon-tax.html</v>
      </c>
    </row>
    <row r="970" spans="1:18" s="5" customFormat="1" ht="30" x14ac:dyDescent="0.25">
      <c r="A970" s="340" t="str">
        <f>IF(ISBLANK(INDEX('Policy Characteristics'!A:A,MATCH($C970,'Policy Characteristics'!$C:$C,0))),"",INDEX('Policy Characteristics'!A:A,MATCH($C970,'Policy Characteristics'!$C:$C,0)))</f>
        <v>Cross-Sector</v>
      </c>
      <c r="B970" s="340" t="str">
        <f>IF(ISBLANK(INDEX('Policy Characteristics'!B:B,MATCH($C970,'Policy Characteristics'!$C:$C,0))),"",INDEX('Policy Characteristics'!B:B,MATCH($C970,'Policy Characteristics'!$C:$C,0)))</f>
        <v>Carbon Price</v>
      </c>
      <c r="C970" s="344" t="str">
        <f t="shared" si="47"/>
        <v>Additional Carbon Tax Rate</v>
      </c>
      <c r="D970" s="53" t="s">
        <v>357</v>
      </c>
      <c r="E970" s="53"/>
      <c r="F970" s="53" t="s">
        <v>361</v>
      </c>
      <c r="G970" s="53"/>
      <c r="H970" s="54">
        <v>174</v>
      </c>
      <c r="I970" s="53" t="s">
        <v>45</v>
      </c>
      <c r="J970" s="342" t="str">
        <f>IF(ISBLANK(INDEX('Policy Characteristics'!D:D,MATCH($C970,'Policy Characteristics'!$C:$C,0))),"",INDEX('Policy Characteristics'!D:D,MATCH($C970,'Policy Characteristics'!$C:$C,0)))</f>
        <v>Carbon Price</v>
      </c>
      <c r="K970" s="340" t="str">
        <f>IF(ISBLANK(INDEX('Policy Characteristics'!E:E,MATCH($C970,'Policy Characteristics'!$C:$C,0))),"",INDEX('Policy Characteristics'!E:E,MATCH($C970,'Policy Characteristics'!$C:$C,0)))</f>
        <v>cross carbon tax</v>
      </c>
      <c r="L970" s="340">
        <f>IF(ISBLANK(INDEX('Policy Characteristics'!F:F,MATCH($C970,'Policy Characteristics'!$C:$C,0))),"",INDEX('Policy Characteristics'!F:F,MATCH($C970,'Policy Characteristics'!$C:$C,0)))</f>
        <v>0</v>
      </c>
      <c r="M970" s="340">
        <f>IF(ISBLANK(INDEX('Policy Characteristics'!G:G,MATCH($C970,'Policy Characteristics'!$C:$C,0))),"",INDEX('Policy Characteristics'!G:G,MATCH($C970,'Policy Characteristics'!$C:$C,0)))</f>
        <v>300</v>
      </c>
      <c r="N970" s="340">
        <f>IF(ISBLANK(INDEX('Policy Characteristics'!H:H,MATCH($C970,'Policy Characteristics'!$C:$C,0))),"",INDEX('Policy Characteristics'!H:H,MATCH($C970,'Policy Characteristics'!$C:$C,0)))</f>
        <v>5</v>
      </c>
      <c r="O970" s="340" t="str">
        <f>IF(ISBLANK(INDEX('Policy Characteristics'!I:I,MATCH($C970,'Policy Characteristics'!$C:$C,0))),"",INDEX('Policy Characteristics'!I:I,MATCH($C970,'Policy Characteristics'!$C:$C,0)))</f>
        <v>$/metric ton CO2e</v>
      </c>
      <c r="P970" s="340" t="str">
        <f>IF(ISBLANK(INDEX('Policy Characteristics'!J:J,MATCH($C970,'Policy Characteristics'!$C:$C,0))),"",INDEX('Policy Characteristics'!J:J,MATCH($C970,'Policy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70" s="340" t="str">
        <f>IF(ISBLANK(INDEX('Policy Characteristics'!K:K,MATCH($C970,'Policy Characteristics'!$C:$C,0))),"",INDEX('Policy Characteristics'!K:K,MATCH($C970,'Policy Characteristics'!$C:$C,0)))</f>
        <v>fuels.html#carbon-tax</v>
      </c>
      <c r="R970" s="340" t="str">
        <f>IF(ISBLANK(INDEX('Policy Characteristics'!L:L,MATCH($C970,'Policy Characteristics'!$C:$C,0))),"",INDEX('Policy Characteristics'!L:L,MATCH($C970,'Policy Characteristics'!$C:$C,0)))</f>
        <v>carbon-tax.html</v>
      </c>
    </row>
    <row r="971" spans="1:18" s="5" customFormat="1" x14ac:dyDescent="0.25">
      <c r="A971" s="340" t="str">
        <f>IF(ISBLANK(INDEX('Policy Characteristics'!A:A,MATCH($C971,'Policy Characteristics'!$C:$C,0))),"",INDEX('Policy Characteristics'!A:A,MATCH($C971,'Policy Characteristics'!$C:$C,0)))</f>
        <v>Cross-Sector</v>
      </c>
      <c r="B971" s="340" t="str">
        <f>IF(ISBLANK(INDEX('Policy Characteristics'!B:B,MATCH($C971,'Policy Characteristics'!$C:$C,0))),"",INDEX('Policy Characteristics'!B:B,MATCH($C971,'Policy Characteristics'!$C:$C,0)))</f>
        <v>Carbon Price</v>
      </c>
      <c r="C971" s="344" t="str">
        <f t="shared" si="47"/>
        <v>Additional Carbon Tax Rate</v>
      </c>
      <c r="D971" s="53" t="s">
        <v>355</v>
      </c>
      <c r="E971" s="53"/>
      <c r="F971" s="53" t="s">
        <v>359</v>
      </c>
      <c r="G971" s="53"/>
      <c r="H971" s="54">
        <v>175</v>
      </c>
      <c r="I971" s="53" t="s">
        <v>45</v>
      </c>
      <c r="J971" s="342" t="str">
        <f>IF(ISBLANK(INDEX('Policy Characteristics'!D:D,MATCH($C971,'Policy Characteristics'!$C:$C,0))),"",INDEX('Policy Characteristics'!D:D,MATCH($C971,'Policy Characteristics'!$C:$C,0)))</f>
        <v>Carbon Price</v>
      </c>
      <c r="K971" s="340" t="str">
        <f>IF(ISBLANK(INDEX('Policy Characteristics'!E:E,MATCH($C971,'Policy Characteristics'!$C:$C,0))),"",INDEX('Policy Characteristics'!E:E,MATCH($C971,'Policy Characteristics'!$C:$C,0)))</f>
        <v>cross carbon tax</v>
      </c>
      <c r="L971" s="340">
        <f>IF(ISBLANK(INDEX('Policy Characteristics'!F:F,MATCH($C971,'Policy Characteristics'!$C:$C,0))),"",INDEX('Policy Characteristics'!F:F,MATCH($C971,'Policy Characteristics'!$C:$C,0)))</f>
        <v>0</v>
      </c>
      <c r="M971" s="340">
        <f>IF(ISBLANK(INDEX('Policy Characteristics'!G:G,MATCH($C971,'Policy Characteristics'!$C:$C,0))),"",INDEX('Policy Characteristics'!G:G,MATCH($C971,'Policy Characteristics'!$C:$C,0)))</f>
        <v>300</v>
      </c>
      <c r="N971" s="340">
        <f>IF(ISBLANK(INDEX('Policy Characteristics'!H:H,MATCH($C971,'Policy Characteristics'!$C:$C,0))),"",INDEX('Policy Characteristics'!H:H,MATCH($C971,'Policy Characteristics'!$C:$C,0)))</f>
        <v>5</v>
      </c>
      <c r="O971" s="340" t="str">
        <f>IF(ISBLANK(INDEX('Policy Characteristics'!I:I,MATCH($C971,'Policy Characteristics'!$C:$C,0))),"",INDEX('Policy Characteristics'!I:I,MATCH($C971,'Policy Characteristics'!$C:$C,0)))</f>
        <v>$/metric ton CO2e</v>
      </c>
      <c r="P971" s="340" t="str">
        <f>IF(ISBLANK(INDEX('Policy Characteristics'!J:J,MATCH($C971,'Policy Characteristics'!$C:$C,0))),"",INDEX('Policy Characteristics'!J:J,MATCH($C971,'Policy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71" s="340" t="str">
        <f>IF(ISBLANK(INDEX('Policy Characteristics'!K:K,MATCH($C971,'Policy Characteristics'!$C:$C,0))),"",INDEX('Policy Characteristics'!K:K,MATCH($C971,'Policy Characteristics'!$C:$C,0)))</f>
        <v>fuels.html#carbon-tax</v>
      </c>
      <c r="R971" s="340" t="str">
        <f>IF(ISBLANK(INDEX('Policy Characteristics'!L:L,MATCH($C971,'Policy Characteristics'!$C:$C,0))),"",INDEX('Policy Characteristics'!L:L,MATCH($C971,'Policy Characteristics'!$C:$C,0)))</f>
        <v>carbon-tax.html</v>
      </c>
    </row>
    <row r="972" spans="1:18" s="5" customFormat="1" ht="30" x14ac:dyDescent="0.25">
      <c r="A972" s="340" t="str">
        <f>IF(ISBLANK(INDEX('Policy Characteristics'!A:A,MATCH($C972,'Policy Characteristics'!$C:$C,0))),"",INDEX('Policy Characteristics'!A:A,MATCH($C972,'Policy Characteristics'!$C:$C,0)))</f>
        <v>Cross-Sector</v>
      </c>
      <c r="B972" s="340" t="str">
        <f>IF(ISBLANK(INDEX('Policy Characteristics'!B:B,MATCH($C972,'Policy Characteristics'!$C:$C,0))),"",INDEX('Policy Characteristics'!B:B,MATCH($C972,'Policy Characteristics'!$C:$C,0)))</f>
        <v>Carbon Price</v>
      </c>
      <c r="C972" s="344" t="str">
        <f t="shared" si="47"/>
        <v>Additional Carbon Tax Rate</v>
      </c>
      <c r="D972" s="53" t="s">
        <v>2551</v>
      </c>
      <c r="E972" s="53"/>
      <c r="F972" s="53" t="s">
        <v>2984</v>
      </c>
      <c r="G972" s="53"/>
      <c r="H972" s="54">
        <v>544</v>
      </c>
      <c r="I972" s="53" t="s">
        <v>45</v>
      </c>
      <c r="J972" s="342" t="str">
        <f>IF(ISBLANK(INDEX('Policy Characteristics'!D:D,MATCH($C972,'Policy Characteristics'!$C:$C,0))),"",INDEX('Policy Characteristics'!D:D,MATCH($C972,'Policy Characteristics'!$C:$C,0)))</f>
        <v>Carbon Price</v>
      </c>
      <c r="K972" s="340" t="str">
        <f>IF(ISBLANK(INDEX('Policy Characteristics'!E:E,MATCH($C972,'Policy Characteristics'!$C:$C,0))),"",INDEX('Policy Characteristics'!E:E,MATCH($C972,'Policy Characteristics'!$C:$C,0)))</f>
        <v>cross carbon tax</v>
      </c>
      <c r="L972" s="340">
        <f>IF(ISBLANK(INDEX('Policy Characteristics'!F:F,MATCH($C972,'Policy Characteristics'!$C:$C,0))),"",INDEX('Policy Characteristics'!F:F,MATCH($C972,'Policy Characteristics'!$C:$C,0)))</f>
        <v>0</v>
      </c>
      <c r="M972" s="340">
        <f>IF(ISBLANK(INDEX('Policy Characteristics'!G:G,MATCH($C972,'Policy Characteristics'!$C:$C,0))),"",INDEX('Policy Characteristics'!G:G,MATCH($C972,'Policy Characteristics'!$C:$C,0)))</f>
        <v>300</v>
      </c>
      <c r="N972" s="340">
        <f>IF(ISBLANK(INDEX('Policy Characteristics'!H:H,MATCH($C972,'Policy Characteristics'!$C:$C,0))),"",INDEX('Policy Characteristics'!H:H,MATCH($C972,'Policy Characteristics'!$C:$C,0)))</f>
        <v>5</v>
      </c>
      <c r="O972" s="340" t="str">
        <f>IF(ISBLANK(INDEX('Policy Characteristics'!I:I,MATCH($C972,'Policy Characteristics'!$C:$C,0))),"",INDEX('Policy Characteristics'!I:I,MATCH($C972,'Policy Characteristics'!$C:$C,0)))</f>
        <v>$/metric ton CO2e</v>
      </c>
      <c r="P972" s="340" t="str">
        <f>IF(ISBLANK(INDEX('Policy Characteristics'!J:J,MATCH($C972,'Policy Characteristics'!$C:$C,0))),"",INDEX('Policy Characteristics'!J:J,MATCH($C972,'Policy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72" s="340" t="str">
        <f>IF(ISBLANK(INDEX('Policy Characteristics'!K:K,MATCH($C972,'Policy Characteristics'!$C:$C,0))),"",INDEX('Policy Characteristics'!K:K,MATCH($C972,'Policy Characteristics'!$C:$C,0)))</f>
        <v>fuels.html#carbon-tax</v>
      </c>
      <c r="R972" s="340" t="str">
        <f>IF(ISBLANK(INDEX('Policy Characteristics'!L:L,MATCH($C972,'Policy Characteristics'!$C:$C,0))),"",INDEX('Policy Characteristics'!L:L,MATCH($C972,'Policy Characteristics'!$C:$C,0)))</f>
        <v>carbon-tax.html</v>
      </c>
    </row>
    <row r="973" spans="1:18" s="5" customFormat="1" x14ac:dyDescent="0.25">
      <c r="A973" s="340" t="str">
        <f>IF(ISBLANK(INDEX('Policy Characteristics'!A:A,MATCH($C973,'Policy Characteristics'!$C:$C,0))),"",INDEX('Policy Characteristics'!A:A,MATCH($C973,'Policy Characteristics'!$C:$C,0)))</f>
        <v>Cross-Sector</v>
      </c>
      <c r="B973" s="340" t="str">
        <f>IF(ISBLANK(INDEX('Policy Characteristics'!B:B,MATCH($C973,'Policy Characteristics'!$C:$C,0))),"",INDEX('Policy Characteristics'!B:B,MATCH($C973,'Policy Characteristics'!$C:$C,0)))</f>
        <v>End Existing Subsidies</v>
      </c>
      <c r="C973" s="345" t="s">
        <v>146</v>
      </c>
      <c r="D973" s="53" t="s">
        <v>54</v>
      </c>
      <c r="E973" s="53"/>
      <c r="F973" s="53" t="s">
        <v>98</v>
      </c>
      <c r="G973" s="53"/>
      <c r="H973" s="54">
        <v>706</v>
      </c>
      <c r="I973" s="9" t="s">
        <v>46</v>
      </c>
      <c r="J973" s="342" t="str">
        <f>IF(ISBLANK(INDEX('Policy Characteristics'!D:D,MATCH($C973,'Policy Characteristics'!$C:$C,0))),"",INDEX('Policy Characteristics'!D:D,MATCH($C973,'Policy Characteristics'!$C:$C,0)))</f>
        <v>End Existing Subsidies</v>
      </c>
      <c r="K973" s="340" t="str">
        <f>IF(ISBLANK(INDEX('Policy Characteristics'!E:E,MATCH($C973,'Policy Characteristics'!$C:$C,0))),"",INDEX('Policy Characteristics'!E:E,MATCH($C973,'Policy Characteristics'!$C:$C,0)))</f>
        <v>cross reduce BAU subsidies</v>
      </c>
      <c r="L973" s="362">
        <f>IF(ISBLANK(INDEX('Policy Characteristics'!F:F,MATCH($C973,'Policy Characteristics'!$C:$C,0))),"",INDEX('Policy Characteristics'!F:F,MATCH($C973,'Policy Characteristics'!$C:$C,0)))</f>
        <v>0</v>
      </c>
      <c r="M973" s="362">
        <f>IF(ISBLANK(INDEX('Policy Characteristics'!G:G,MATCH($C973,'Policy Characteristics'!$C:$C,0))),"",INDEX('Policy Characteristics'!G:G,MATCH($C973,'Policy Characteristics'!$C:$C,0)))</f>
        <v>1</v>
      </c>
      <c r="N973" s="362">
        <f>IF(ISBLANK(INDEX('Policy Characteristics'!H:H,MATCH($C973,'Policy Characteristics'!$C:$C,0))),"",INDEX('Policy Characteristics'!H:H,MATCH($C973,'Policy Characteristics'!$C:$C,0)))</f>
        <v>0.01</v>
      </c>
      <c r="O973" s="340" t="str">
        <f>IF(ISBLANK(INDEX('Policy Characteristics'!I:I,MATCH($C973,'Policy Characteristics'!$C:$C,0))),"",INDEX('Policy Characteristics'!I:I,MATCH($C973,'Policy Characteristics'!$C:$C,0)))</f>
        <v>% reduction in BAU subsidies</v>
      </c>
      <c r="P973" s="340" t="str">
        <f>IF(ISBLANK(INDEX('Policy Characteristics'!J:J,MATCH($C973,'Policy Characteristics'!$C:$C,0))),"",INDEX('Policy Characteristics'!J:J,MATCH($C973,'Policy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3" s="340" t="str">
        <f>IF(ISBLANK(INDEX('Policy Characteristics'!K:K,MATCH($C973,'Policy Characteristics'!$C:$C,0))),"",INDEX('Policy Characteristics'!K:K,MATCH($C973,'Policy Characteristics'!$C:$C,0)))</f>
        <v>fuels.html#end-subsidies</v>
      </c>
      <c r="R973" s="340" t="str">
        <f>IF(ISBLANK(INDEX('Policy Characteristics'!L:L,MATCH($C973,'Policy Characteristics'!$C:$C,0))),"",INDEX('Policy Characteristics'!L:L,MATCH($C973,'Policy Characteristics'!$C:$C,0)))</f>
        <v>end-existing-subsidies.html</v>
      </c>
    </row>
    <row r="974" spans="1:18" s="5" customFormat="1" x14ac:dyDescent="0.25">
      <c r="A974" s="340" t="str">
        <f>IF(ISBLANK(INDEX('Policy Characteristics'!A:A,MATCH($C974,'Policy Characteristics'!$C:$C,0))),"",INDEX('Policy Characteristics'!A:A,MATCH($C974,'Policy Characteristics'!$C:$C,0)))</f>
        <v>Cross-Sector</v>
      </c>
      <c r="B974" s="340" t="str">
        <f>IF(ISBLANK(INDEX('Policy Characteristics'!B:B,MATCH($C974,'Policy Characteristics'!$C:$C,0))),"",INDEX('Policy Characteristics'!B:B,MATCH($C974,'Policy Characteristics'!$C:$C,0)))</f>
        <v>End Existing Subsidies</v>
      </c>
      <c r="C974" s="344" t="str">
        <f t="shared" ref="C974:C989" si="48">C$973</f>
        <v>Percent Reduction in BAU Subsidies</v>
      </c>
      <c r="D974" s="9" t="s">
        <v>472</v>
      </c>
      <c r="E974" s="53"/>
      <c r="F974" s="9" t="s">
        <v>469</v>
      </c>
      <c r="G974" s="53"/>
      <c r="H974" s="54">
        <v>69</v>
      </c>
      <c r="I974" s="9" t="s">
        <v>45</v>
      </c>
      <c r="J974" s="342" t="str">
        <f>IF(ISBLANK(INDEX('Policy Characteristics'!D:D,MATCH($C974,'Policy Characteristics'!$C:$C,0))),"",INDEX('Policy Characteristics'!D:D,MATCH($C974,'Policy Characteristics'!$C:$C,0)))</f>
        <v>End Existing Subsidies</v>
      </c>
      <c r="K974" s="340" t="str">
        <f>IF(ISBLANK(INDEX('Policy Characteristics'!E:E,MATCH($C974,'Policy Characteristics'!$C:$C,0))),"",INDEX('Policy Characteristics'!E:E,MATCH($C974,'Policy Characteristics'!$C:$C,0)))</f>
        <v>cross reduce BAU subsidies</v>
      </c>
      <c r="L974" s="362">
        <f>IF(ISBLANK(INDEX('Policy Characteristics'!F:F,MATCH($C974,'Policy Characteristics'!$C:$C,0))),"",INDEX('Policy Characteristics'!F:F,MATCH($C974,'Policy Characteristics'!$C:$C,0)))</f>
        <v>0</v>
      </c>
      <c r="M974" s="362">
        <f>IF(ISBLANK(INDEX('Policy Characteristics'!G:G,MATCH($C974,'Policy Characteristics'!$C:$C,0))),"",INDEX('Policy Characteristics'!G:G,MATCH($C974,'Policy Characteristics'!$C:$C,0)))</f>
        <v>1</v>
      </c>
      <c r="N974" s="362">
        <f>IF(ISBLANK(INDEX('Policy Characteristics'!H:H,MATCH($C974,'Policy Characteristics'!$C:$C,0))),"",INDEX('Policy Characteristics'!H:H,MATCH($C974,'Policy Characteristics'!$C:$C,0)))</f>
        <v>0.01</v>
      </c>
      <c r="O974" s="340" t="str">
        <f>IF(ISBLANK(INDEX('Policy Characteristics'!I:I,MATCH($C974,'Policy Characteristics'!$C:$C,0))),"",INDEX('Policy Characteristics'!I:I,MATCH($C974,'Policy Characteristics'!$C:$C,0)))</f>
        <v>% reduction in BAU subsidies</v>
      </c>
      <c r="P974" s="340" t="str">
        <f>IF(ISBLANK(INDEX('Policy Characteristics'!J:J,MATCH($C974,'Policy Characteristics'!$C:$C,0))),"",INDEX('Policy Characteristics'!J:J,MATCH($C974,'Policy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4" s="340" t="str">
        <f>IF(ISBLANK(INDEX('Policy Characteristics'!K:K,MATCH($C974,'Policy Characteristics'!$C:$C,0))),"",INDEX('Policy Characteristics'!K:K,MATCH($C974,'Policy Characteristics'!$C:$C,0)))</f>
        <v>fuels.html#end-subsidies</v>
      </c>
      <c r="R974" s="340" t="str">
        <f>IF(ISBLANK(INDEX('Policy Characteristics'!L:L,MATCH($C974,'Policy Characteristics'!$C:$C,0))),"",INDEX('Policy Characteristics'!L:L,MATCH($C974,'Policy Characteristics'!$C:$C,0)))</f>
        <v>end-existing-subsidies.html</v>
      </c>
    </row>
    <row r="975" spans="1:18" s="5" customFormat="1" x14ac:dyDescent="0.25">
      <c r="A975" s="340" t="str">
        <f>IF(ISBLANK(INDEX('Policy Characteristics'!A:A,MATCH($C975,'Policy Characteristics'!$C:$C,0))),"",INDEX('Policy Characteristics'!A:A,MATCH($C975,'Policy Characteristics'!$C:$C,0)))</f>
        <v>Cross-Sector</v>
      </c>
      <c r="B975" s="340" t="str">
        <f>IF(ISBLANK(INDEX('Policy Characteristics'!B:B,MATCH($C975,'Policy Characteristics'!$C:$C,0))),"",INDEX('Policy Characteristics'!B:B,MATCH($C975,'Policy Characteristics'!$C:$C,0)))</f>
        <v>End Existing Subsidies</v>
      </c>
      <c r="C975" s="344" t="str">
        <f t="shared" si="48"/>
        <v>Percent Reduction in BAU Subsidies</v>
      </c>
      <c r="D975" s="9" t="s">
        <v>48</v>
      </c>
      <c r="E975" s="53"/>
      <c r="F975" s="9" t="s">
        <v>92</v>
      </c>
      <c r="G975" s="53"/>
      <c r="H975" s="54">
        <v>70</v>
      </c>
      <c r="I975" s="9" t="s">
        <v>45</v>
      </c>
      <c r="J975" s="342" t="str">
        <f>IF(ISBLANK(INDEX('Policy Characteristics'!D:D,MATCH($C975,'Policy Characteristics'!$C:$C,0))),"",INDEX('Policy Characteristics'!D:D,MATCH($C975,'Policy Characteristics'!$C:$C,0)))</f>
        <v>End Existing Subsidies</v>
      </c>
      <c r="K975" s="340" t="str">
        <f>IF(ISBLANK(INDEX('Policy Characteristics'!E:E,MATCH($C975,'Policy Characteristics'!$C:$C,0))),"",INDEX('Policy Characteristics'!E:E,MATCH($C975,'Policy Characteristics'!$C:$C,0)))</f>
        <v>cross reduce BAU subsidies</v>
      </c>
      <c r="L975" s="362">
        <f>IF(ISBLANK(INDEX('Policy Characteristics'!F:F,MATCH($C975,'Policy Characteristics'!$C:$C,0))),"",INDEX('Policy Characteristics'!F:F,MATCH($C975,'Policy Characteristics'!$C:$C,0)))</f>
        <v>0</v>
      </c>
      <c r="M975" s="362">
        <f>IF(ISBLANK(INDEX('Policy Characteristics'!G:G,MATCH($C975,'Policy Characteristics'!$C:$C,0))),"",INDEX('Policy Characteristics'!G:G,MATCH($C975,'Policy Characteristics'!$C:$C,0)))</f>
        <v>1</v>
      </c>
      <c r="N975" s="362">
        <f>IF(ISBLANK(INDEX('Policy Characteristics'!H:H,MATCH($C975,'Policy Characteristics'!$C:$C,0))),"",INDEX('Policy Characteristics'!H:H,MATCH($C975,'Policy Characteristics'!$C:$C,0)))</f>
        <v>0.01</v>
      </c>
      <c r="O975" s="340" t="str">
        <f>IF(ISBLANK(INDEX('Policy Characteristics'!I:I,MATCH($C975,'Policy Characteristics'!$C:$C,0))),"",INDEX('Policy Characteristics'!I:I,MATCH($C975,'Policy Characteristics'!$C:$C,0)))</f>
        <v>% reduction in BAU subsidies</v>
      </c>
      <c r="P975" s="340" t="str">
        <f>IF(ISBLANK(INDEX('Policy Characteristics'!J:J,MATCH($C975,'Policy Characteristics'!$C:$C,0))),"",INDEX('Policy Characteristics'!J:J,MATCH($C975,'Policy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5" s="340" t="str">
        <f>IF(ISBLANK(INDEX('Policy Characteristics'!K:K,MATCH($C975,'Policy Characteristics'!$C:$C,0))),"",INDEX('Policy Characteristics'!K:K,MATCH($C975,'Policy Characteristics'!$C:$C,0)))</f>
        <v>fuels.html#end-subsidies</v>
      </c>
      <c r="R975" s="340" t="str">
        <f>IF(ISBLANK(INDEX('Policy Characteristics'!L:L,MATCH($C975,'Policy Characteristics'!$C:$C,0))),"",INDEX('Policy Characteristics'!L:L,MATCH($C975,'Policy Characteristics'!$C:$C,0)))</f>
        <v>end-existing-subsidies.html</v>
      </c>
    </row>
    <row r="976" spans="1:18" s="5" customFormat="1" x14ac:dyDescent="0.25">
      <c r="A976" s="340" t="str">
        <f>IF(ISBLANK(INDEX('Policy Characteristics'!A:A,MATCH($C976,'Policy Characteristics'!$C:$C,0))),"",INDEX('Policy Characteristics'!A:A,MATCH($C976,'Policy Characteristics'!$C:$C,0)))</f>
        <v>Cross-Sector</v>
      </c>
      <c r="B976" s="340" t="str">
        <f>IF(ISBLANK(INDEX('Policy Characteristics'!B:B,MATCH($C976,'Policy Characteristics'!$C:$C,0))),"",INDEX('Policy Characteristics'!B:B,MATCH($C976,'Policy Characteristics'!$C:$C,0)))</f>
        <v>End Existing Subsidies</v>
      </c>
      <c r="C976" s="344" t="str">
        <f t="shared" si="48"/>
        <v>Percent Reduction in BAU Subsidies</v>
      </c>
      <c r="D976" s="9" t="s">
        <v>49</v>
      </c>
      <c r="E976" s="53"/>
      <c r="F976" s="9" t="s">
        <v>93</v>
      </c>
      <c r="G976" s="53"/>
      <c r="H976" s="54">
        <v>71</v>
      </c>
      <c r="I976" s="9" t="s">
        <v>45</v>
      </c>
      <c r="J976" s="342" t="str">
        <f>IF(ISBLANK(INDEX('Policy Characteristics'!D:D,MATCH($C976,'Policy Characteristics'!$C:$C,0))),"",INDEX('Policy Characteristics'!D:D,MATCH($C976,'Policy Characteristics'!$C:$C,0)))</f>
        <v>End Existing Subsidies</v>
      </c>
      <c r="K976" s="340" t="str">
        <f>IF(ISBLANK(INDEX('Policy Characteristics'!E:E,MATCH($C976,'Policy Characteristics'!$C:$C,0))),"",INDEX('Policy Characteristics'!E:E,MATCH($C976,'Policy Characteristics'!$C:$C,0)))</f>
        <v>cross reduce BAU subsidies</v>
      </c>
      <c r="L976" s="362">
        <f>IF(ISBLANK(INDEX('Policy Characteristics'!F:F,MATCH($C976,'Policy Characteristics'!$C:$C,0))),"",INDEX('Policy Characteristics'!F:F,MATCH($C976,'Policy Characteristics'!$C:$C,0)))</f>
        <v>0</v>
      </c>
      <c r="M976" s="362">
        <f>IF(ISBLANK(INDEX('Policy Characteristics'!G:G,MATCH($C976,'Policy Characteristics'!$C:$C,0))),"",INDEX('Policy Characteristics'!G:G,MATCH($C976,'Policy Characteristics'!$C:$C,0)))</f>
        <v>1</v>
      </c>
      <c r="N976" s="362">
        <f>IF(ISBLANK(INDEX('Policy Characteristics'!H:H,MATCH($C976,'Policy Characteristics'!$C:$C,0))),"",INDEX('Policy Characteristics'!H:H,MATCH($C976,'Policy Characteristics'!$C:$C,0)))</f>
        <v>0.01</v>
      </c>
      <c r="O976" s="340" t="str">
        <f>IF(ISBLANK(INDEX('Policy Characteristics'!I:I,MATCH($C976,'Policy Characteristics'!$C:$C,0))),"",INDEX('Policy Characteristics'!I:I,MATCH($C976,'Policy Characteristics'!$C:$C,0)))</f>
        <v>% reduction in BAU subsidies</v>
      </c>
      <c r="P976" s="340" t="str">
        <f>IF(ISBLANK(INDEX('Policy Characteristics'!J:J,MATCH($C976,'Policy Characteristics'!$C:$C,0))),"",INDEX('Policy Characteristics'!J:J,MATCH($C976,'Policy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6" s="340" t="str">
        <f>IF(ISBLANK(INDEX('Policy Characteristics'!K:K,MATCH($C976,'Policy Characteristics'!$C:$C,0))),"",INDEX('Policy Characteristics'!K:K,MATCH($C976,'Policy Characteristics'!$C:$C,0)))</f>
        <v>fuels.html#end-subsidies</v>
      </c>
      <c r="R976" s="340" t="str">
        <f>IF(ISBLANK(INDEX('Policy Characteristics'!L:L,MATCH($C976,'Policy Characteristics'!$C:$C,0))),"",INDEX('Policy Characteristics'!L:L,MATCH($C976,'Policy Characteristics'!$C:$C,0)))</f>
        <v>end-existing-subsidies.html</v>
      </c>
    </row>
    <row r="977" spans="1:18" s="5" customFormat="1" x14ac:dyDescent="0.25">
      <c r="A977" s="340" t="str">
        <f>IF(ISBLANK(INDEX('Policy Characteristics'!A:A,MATCH($C977,'Policy Characteristics'!$C:$C,0))),"",INDEX('Policy Characteristics'!A:A,MATCH($C977,'Policy Characteristics'!$C:$C,0)))</f>
        <v>Cross-Sector</v>
      </c>
      <c r="B977" s="340" t="str">
        <f>IF(ISBLANK(INDEX('Policy Characteristics'!B:B,MATCH($C977,'Policy Characteristics'!$C:$C,0))),"",INDEX('Policy Characteristics'!B:B,MATCH($C977,'Policy Characteristics'!$C:$C,0)))</f>
        <v>End Existing Subsidies</v>
      </c>
      <c r="C977" s="344" t="str">
        <f t="shared" si="48"/>
        <v>Percent Reduction in BAU Subsidies</v>
      </c>
      <c r="D977" s="9" t="s">
        <v>50</v>
      </c>
      <c r="E977" s="53"/>
      <c r="F977" s="9" t="s">
        <v>94</v>
      </c>
      <c r="G977" s="53"/>
      <c r="H977" s="54">
        <v>72</v>
      </c>
      <c r="I977" s="9" t="s">
        <v>46</v>
      </c>
      <c r="J977" s="342" t="str">
        <f>IF(ISBLANK(INDEX('Policy Characteristics'!D:D,MATCH($C977,'Policy Characteristics'!$C:$C,0))),"",INDEX('Policy Characteristics'!D:D,MATCH($C977,'Policy Characteristics'!$C:$C,0)))</f>
        <v>End Existing Subsidies</v>
      </c>
      <c r="K977" s="340" t="str">
        <f>IF(ISBLANK(INDEX('Policy Characteristics'!E:E,MATCH($C977,'Policy Characteristics'!$C:$C,0))),"",INDEX('Policy Characteristics'!E:E,MATCH($C977,'Policy Characteristics'!$C:$C,0)))</f>
        <v>cross reduce BAU subsidies</v>
      </c>
      <c r="L977" s="362">
        <f>IF(ISBLANK(INDEX('Policy Characteristics'!F:F,MATCH($C977,'Policy Characteristics'!$C:$C,0))),"",INDEX('Policy Characteristics'!F:F,MATCH($C977,'Policy Characteristics'!$C:$C,0)))</f>
        <v>0</v>
      </c>
      <c r="M977" s="362">
        <f>IF(ISBLANK(INDEX('Policy Characteristics'!G:G,MATCH($C977,'Policy Characteristics'!$C:$C,0))),"",INDEX('Policy Characteristics'!G:G,MATCH($C977,'Policy Characteristics'!$C:$C,0)))</f>
        <v>1</v>
      </c>
      <c r="N977" s="362">
        <f>IF(ISBLANK(INDEX('Policy Characteristics'!H:H,MATCH($C977,'Policy Characteristics'!$C:$C,0))),"",INDEX('Policy Characteristics'!H:H,MATCH($C977,'Policy Characteristics'!$C:$C,0)))</f>
        <v>0.01</v>
      </c>
      <c r="O977" s="340" t="str">
        <f>IF(ISBLANK(INDEX('Policy Characteristics'!I:I,MATCH($C977,'Policy Characteristics'!$C:$C,0))),"",INDEX('Policy Characteristics'!I:I,MATCH($C977,'Policy Characteristics'!$C:$C,0)))</f>
        <v>% reduction in BAU subsidies</v>
      </c>
      <c r="P977" s="340" t="str">
        <f>IF(ISBLANK(INDEX('Policy Characteristics'!J:J,MATCH($C977,'Policy Characteristics'!$C:$C,0))),"",INDEX('Policy Characteristics'!J:J,MATCH($C977,'Policy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7" s="340" t="str">
        <f>IF(ISBLANK(INDEX('Policy Characteristics'!K:K,MATCH($C977,'Policy Characteristics'!$C:$C,0))),"",INDEX('Policy Characteristics'!K:K,MATCH($C977,'Policy Characteristics'!$C:$C,0)))</f>
        <v>fuels.html#end-subsidies</v>
      </c>
      <c r="R977" s="340" t="str">
        <f>IF(ISBLANK(INDEX('Policy Characteristics'!L:L,MATCH($C977,'Policy Characteristics'!$C:$C,0))),"",INDEX('Policy Characteristics'!L:L,MATCH($C977,'Policy Characteristics'!$C:$C,0)))</f>
        <v>end-existing-subsidies.html</v>
      </c>
    </row>
    <row r="978" spans="1:18" s="5" customFormat="1" x14ac:dyDescent="0.25">
      <c r="A978" s="340" t="str">
        <f>IF(ISBLANK(INDEX('Policy Characteristics'!A:A,MATCH($C978,'Policy Characteristics'!$C:$C,0))),"",INDEX('Policy Characteristics'!A:A,MATCH($C978,'Policy Characteristics'!$C:$C,0)))</f>
        <v>Cross-Sector</v>
      </c>
      <c r="B978" s="340" t="str">
        <f>IF(ISBLANK(INDEX('Policy Characteristics'!B:B,MATCH($C978,'Policy Characteristics'!$C:$C,0))),"",INDEX('Policy Characteristics'!B:B,MATCH($C978,'Policy Characteristics'!$C:$C,0)))</f>
        <v>End Existing Subsidies</v>
      </c>
      <c r="C978" s="344" t="str">
        <f t="shared" si="48"/>
        <v>Percent Reduction in BAU Subsidies</v>
      </c>
      <c r="D978" s="9" t="s">
        <v>51</v>
      </c>
      <c r="E978" s="53"/>
      <c r="F978" s="9" t="s">
        <v>474</v>
      </c>
      <c r="G978" s="53"/>
      <c r="H978" s="54">
        <v>73</v>
      </c>
      <c r="I978" s="9" t="s">
        <v>46</v>
      </c>
      <c r="J978" s="342" t="str">
        <f>IF(ISBLANK(INDEX('Policy Characteristics'!D:D,MATCH($C978,'Policy Characteristics'!$C:$C,0))),"",INDEX('Policy Characteristics'!D:D,MATCH($C978,'Policy Characteristics'!$C:$C,0)))</f>
        <v>End Existing Subsidies</v>
      </c>
      <c r="K978" s="340" t="str">
        <f>IF(ISBLANK(INDEX('Policy Characteristics'!E:E,MATCH($C978,'Policy Characteristics'!$C:$C,0))),"",INDEX('Policy Characteristics'!E:E,MATCH($C978,'Policy Characteristics'!$C:$C,0)))</f>
        <v>cross reduce BAU subsidies</v>
      </c>
      <c r="L978" s="362">
        <f>IF(ISBLANK(INDEX('Policy Characteristics'!F:F,MATCH($C978,'Policy Characteristics'!$C:$C,0))),"",INDEX('Policy Characteristics'!F:F,MATCH($C978,'Policy Characteristics'!$C:$C,0)))</f>
        <v>0</v>
      </c>
      <c r="M978" s="362">
        <f>IF(ISBLANK(INDEX('Policy Characteristics'!G:G,MATCH($C978,'Policy Characteristics'!$C:$C,0))),"",INDEX('Policy Characteristics'!G:G,MATCH($C978,'Policy Characteristics'!$C:$C,0)))</f>
        <v>1</v>
      </c>
      <c r="N978" s="362">
        <f>IF(ISBLANK(INDEX('Policy Characteristics'!H:H,MATCH($C978,'Policy Characteristics'!$C:$C,0))),"",INDEX('Policy Characteristics'!H:H,MATCH($C978,'Policy Characteristics'!$C:$C,0)))</f>
        <v>0.01</v>
      </c>
      <c r="O978" s="340" t="str">
        <f>IF(ISBLANK(INDEX('Policy Characteristics'!I:I,MATCH($C978,'Policy Characteristics'!$C:$C,0))),"",INDEX('Policy Characteristics'!I:I,MATCH($C978,'Policy Characteristics'!$C:$C,0)))</f>
        <v>% reduction in BAU subsidies</v>
      </c>
      <c r="P978" s="340" t="str">
        <f>IF(ISBLANK(INDEX('Policy Characteristics'!J:J,MATCH($C978,'Policy Characteristics'!$C:$C,0))),"",INDEX('Policy Characteristics'!J:J,MATCH($C978,'Policy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8" s="340" t="str">
        <f>IF(ISBLANK(INDEX('Policy Characteristics'!K:K,MATCH($C978,'Policy Characteristics'!$C:$C,0))),"",INDEX('Policy Characteristics'!K:K,MATCH($C978,'Policy Characteristics'!$C:$C,0)))</f>
        <v>fuels.html#end-subsidies</v>
      </c>
      <c r="R978" s="340" t="str">
        <f>IF(ISBLANK(INDEX('Policy Characteristics'!L:L,MATCH($C978,'Policy Characteristics'!$C:$C,0))),"",INDEX('Policy Characteristics'!L:L,MATCH($C978,'Policy Characteristics'!$C:$C,0)))</f>
        <v>end-existing-subsidies.html</v>
      </c>
    </row>
    <row r="979" spans="1:18" s="5" customFormat="1" x14ac:dyDescent="0.25">
      <c r="A979" s="340" t="str">
        <f>IF(ISBLANK(INDEX('Policy Characteristics'!A:A,MATCH($C979,'Policy Characteristics'!$C:$C,0))),"",INDEX('Policy Characteristics'!A:A,MATCH($C979,'Policy Characteristics'!$C:$C,0)))</f>
        <v>Cross-Sector</v>
      </c>
      <c r="B979" s="340" t="str">
        <f>IF(ISBLANK(INDEX('Policy Characteristics'!B:B,MATCH($C979,'Policy Characteristics'!$C:$C,0))),"",INDEX('Policy Characteristics'!B:B,MATCH($C979,'Policy Characteristics'!$C:$C,0)))</f>
        <v>End Existing Subsidies</v>
      </c>
      <c r="C979" s="344" t="str">
        <f t="shared" si="48"/>
        <v>Percent Reduction in BAU Subsidies</v>
      </c>
      <c r="D979" s="9" t="s">
        <v>52</v>
      </c>
      <c r="E979" s="53"/>
      <c r="F979" s="9" t="s">
        <v>99</v>
      </c>
      <c r="G979" s="53"/>
      <c r="H979" s="54">
        <v>74</v>
      </c>
      <c r="I979" s="9" t="s">
        <v>45</v>
      </c>
      <c r="J979" s="342" t="str">
        <f>IF(ISBLANK(INDEX('Policy Characteristics'!D:D,MATCH($C979,'Policy Characteristics'!$C:$C,0))),"",INDEX('Policy Characteristics'!D:D,MATCH($C979,'Policy Characteristics'!$C:$C,0)))</f>
        <v>End Existing Subsidies</v>
      </c>
      <c r="K979" s="340" t="str">
        <f>IF(ISBLANK(INDEX('Policy Characteristics'!E:E,MATCH($C979,'Policy Characteristics'!$C:$C,0))),"",INDEX('Policy Characteristics'!E:E,MATCH($C979,'Policy Characteristics'!$C:$C,0)))</f>
        <v>cross reduce BAU subsidies</v>
      </c>
      <c r="L979" s="362">
        <f>IF(ISBLANK(INDEX('Policy Characteristics'!F:F,MATCH($C979,'Policy Characteristics'!$C:$C,0))),"",INDEX('Policy Characteristics'!F:F,MATCH($C979,'Policy Characteristics'!$C:$C,0)))</f>
        <v>0</v>
      </c>
      <c r="M979" s="362">
        <f>IF(ISBLANK(INDEX('Policy Characteristics'!G:G,MATCH($C979,'Policy Characteristics'!$C:$C,0))),"",INDEX('Policy Characteristics'!G:G,MATCH($C979,'Policy Characteristics'!$C:$C,0)))</f>
        <v>1</v>
      </c>
      <c r="N979" s="362">
        <f>IF(ISBLANK(INDEX('Policy Characteristics'!H:H,MATCH($C979,'Policy Characteristics'!$C:$C,0))),"",INDEX('Policy Characteristics'!H:H,MATCH($C979,'Policy Characteristics'!$C:$C,0)))</f>
        <v>0.01</v>
      </c>
      <c r="O979" s="340" t="str">
        <f>IF(ISBLANK(INDEX('Policy Characteristics'!I:I,MATCH($C979,'Policy Characteristics'!$C:$C,0))),"",INDEX('Policy Characteristics'!I:I,MATCH($C979,'Policy Characteristics'!$C:$C,0)))</f>
        <v>% reduction in BAU subsidies</v>
      </c>
      <c r="P979" s="340" t="str">
        <f>IF(ISBLANK(INDEX('Policy Characteristics'!J:J,MATCH($C979,'Policy Characteristics'!$C:$C,0))),"",INDEX('Policy Characteristics'!J:J,MATCH($C979,'Policy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9" s="340" t="str">
        <f>IF(ISBLANK(INDEX('Policy Characteristics'!K:K,MATCH($C979,'Policy Characteristics'!$C:$C,0))),"",INDEX('Policy Characteristics'!K:K,MATCH($C979,'Policy Characteristics'!$C:$C,0)))</f>
        <v>fuels.html#end-subsidies</v>
      </c>
      <c r="R979" s="340" t="str">
        <f>IF(ISBLANK(INDEX('Policy Characteristics'!L:L,MATCH($C979,'Policy Characteristics'!$C:$C,0))),"",INDEX('Policy Characteristics'!L:L,MATCH($C979,'Policy Characteristics'!$C:$C,0)))</f>
        <v>end-existing-subsidies.html</v>
      </c>
    </row>
    <row r="980" spans="1:18" s="5" customFormat="1" x14ac:dyDescent="0.25">
      <c r="A980" s="340" t="str">
        <f>IF(ISBLANK(INDEX('Policy Characteristics'!A:A,MATCH($C980,'Policy Characteristics'!$C:$C,0))),"",INDEX('Policy Characteristics'!A:A,MATCH($C980,'Policy Characteristics'!$C:$C,0)))</f>
        <v>Cross-Sector</v>
      </c>
      <c r="B980" s="340" t="str">
        <f>IF(ISBLANK(INDEX('Policy Characteristics'!B:B,MATCH($C980,'Policy Characteristics'!$C:$C,0))),"",INDEX('Policy Characteristics'!B:B,MATCH($C980,'Policy Characteristics'!$C:$C,0)))</f>
        <v>End Existing Subsidies</v>
      </c>
      <c r="C980" s="344" t="str">
        <f t="shared" si="48"/>
        <v>Percent Reduction in BAU Subsidies</v>
      </c>
      <c r="D980" s="9" t="s">
        <v>53</v>
      </c>
      <c r="E980" s="53"/>
      <c r="F980" s="9" t="s">
        <v>97</v>
      </c>
      <c r="G980" s="53"/>
      <c r="H980" s="54">
        <v>707</v>
      </c>
      <c r="I980" s="9" t="s">
        <v>46</v>
      </c>
      <c r="J980" s="342" t="str">
        <f>IF(ISBLANK(INDEX('Policy Characteristics'!D:D,MATCH($C980,'Policy Characteristics'!$C:$C,0))),"",INDEX('Policy Characteristics'!D:D,MATCH($C980,'Policy Characteristics'!$C:$C,0)))</f>
        <v>End Existing Subsidies</v>
      </c>
      <c r="K980" s="340" t="str">
        <f>IF(ISBLANK(INDEX('Policy Characteristics'!E:E,MATCH($C980,'Policy Characteristics'!$C:$C,0))),"",INDEX('Policy Characteristics'!E:E,MATCH($C980,'Policy Characteristics'!$C:$C,0)))</f>
        <v>cross reduce BAU subsidies</v>
      </c>
      <c r="L980" s="362">
        <f>IF(ISBLANK(INDEX('Policy Characteristics'!F:F,MATCH($C980,'Policy Characteristics'!$C:$C,0))),"",INDEX('Policy Characteristics'!F:F,MATCH($C980,'Policy Characteristics'!$C:$C,0)))</f>
        <v>0</v>
      </c>
      <c r="M980" s="362">
        <f>IF(ISBLANK(INDEX('Policy Characteristics'!G:G,MATCH($C980,'Policy Characteristics'!$C:$C,0))),"",INDEX('Policy Characteristics'!G:G,MATCH($C980,'Policy Characteristics'!$C:$C,0)))</f>
        <v>1</v>
      </c>
      <c r="N980" s="362">
        <f>IF(ISBLANK(INDEX('Policy Characteristics'!H:H,MATCH($C980,'Policy Characteristics'!$C:$C,0))),"",INDEX('Policy Characteristics'!H:H,MATCH($C980,'Policy Characteristics'!$C:$C,0)))</f>
        <v>0.01</v>
      </c>
      <c r="O980" s="340" t="str">
        <f>IF(ISBLANK(INDEX('Policy Characteristics'!I:I,MATCH($C980,'Policy Characteristics'!$C:$C,0))),"",INDEX('Policy Characteristics'!I:I,MATCH($C980,'Policy Characteristics'!$C:$C,0)))</f>
        <v>% reduction in BAU subsidies</v>
      </c>
      <c r="P980" s="340" t="str">
        <f>IF(ISBLANK(INDEX('Policy Characteristics'!J:J,MATCH($C980,'Policy Characteristics'!$C:$C,0))),"",INDEX('Policy Characteristics'!J:J,MATCH($C980,'Policy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0" s="340" t="str">
        <f>IF(ISBLANK(INDEX('Policy Characteristics'!K:K,MATCH($C980,'Policy Characteristics'!$C:$C,0))),"",INDEX('Policy Characteristics'!K:K,MATCH($C980,'Policy Characteristics'!$C:$C,0)))</f>
        <v>fuels.html#end-subsidies</v>
      </c>
      <c r="R980" s="340" t="str">
        <f>IF(ISBLANK(INDEX('Policy Characteristics'!L:L,MATCH($C980,'Policy Characteristics'!$C:$C,0))),"",INDEX('Policy Characteristics'!L:L,MATCH($C980,'Policy Characteristics'!$C:$C,0)))</f>
        <v>end-existing-subsidies.html</v>
      </c>
    </row>
    <row r="981" spans="1:18" s="5" customFormat="1" x14ac:dyDescent="0.25">
      <c r="A981" s="340" t="str">
        <f>IF(ISBLANK(INDEX('Policy Characteristics'!A:A,MATCH($C981,'Policy Characteristics'!$C:$C,0))),"",INDEX('Policy Characteristics'!A:A,MATCH($C981,'Policy Characteristics'!$C:$C,0)))</f>
        <v>Cross-Sector</v>
      </c>
      <c r="B981" s="340" t="str">
        <f>IF(ISBLANK(INDEX('Policy Characteristics'!B:B,MATCH($C981,'Policy Characteristics'!$C:$C,0))),"",INDEX('Policy Characteristics'!B:B,MATCH($C981,'Policy Characteristics'!$C:$C,0)))</f>
        <v>End Existing Subsidies</v>
      </c>
      <c r="C981" s="344" t="str">
        <f t="shared" si="48"/>
        <v>Percent Reduction in BAU Subsidies</v>
      </c>
      <c r="D981" s="9" t="s">
        <v>55</v>
      </c>
      <c r="E981" s="53"/>
      <c r="F981" s="9" t="s">
        <v>100</v>
      </c>
      <c r="G981" s="53"/>
      <c r="H981" s="54">
        <v>75</v>
      </c>
      <c r="I981" s="9" t="s">
        <v>45</v>
      </c>
      <c r="J981" s="342" t="str">
        <f>IF(ISBLANK(INDEX('Policy Characteristics'!D:D,MATCH($C981,'Policy Characteristics'!$C:$C,0))),"",INDEX('Policy Characteristics'!D:D,MATCH($C981,'Policy Characteristics'!$C:$C,0)))</f>
        <v>End Existing Subsidies</v>
      </c>
      <c r="K981" s="340" t="str">
        <f>IF(ISBLANK(INDEX('Policy Characteristics'!E:E,MATCH($C981,'Policy Characteristics'!$C:$C,0))),"",INDEX('Policy Characteristics'!E:E,MATCH($C981,'Policy Characteristics'!$C:$C,0)))</f>
        <v>cross reduce BAU subsidies</v>
      </c>
      <c r="L981" s="362">
        <f>IF(ISBLANK(INDEX('Policy Characteristics'!F:F,MATCH($C981,'Policy Characteristics'!$C:$C,0))),"",INDEX('Policy Characteristics'!F:F,MATCH($C981,'Policy Characteristics'!$C:$C,0)))</f>
        <v>0</v>
      </c>
      <c r="M981" s="362">
        <f>IF(ISBLANK(INDEX('Policy Characteristics'!G:G,MATCH($C981,'Policy Characteristics'!$C:$C,0))),"",INDEX('Policy Characteristics'!G:G,MATCH($C981,'Policy Characteristics'!$C:$C,0)))</f>
        <v>1</v>
      </c>
      <c r="N981" s="362">
        <f>IF(ISBLANK(INDEX('Policy Characteristics'!H:H,MATCH($C981,'Policy Characteristics'!$C:$C,0))),"",INDEX('Policy Characteristics'!H:H,MATCH($C981,'Policy Characteristics'!$C:$C,0)))</f>
        <v>0.01</v>
      </c>
      <c r="O981" s="340" t="str">
        <f>IF(ISBLANK(INDEX('Policy Characteristics'!I:I,MATCH($C981,'Policy Characteristics'!$C:$C,0))),"",INDEX('Policy Characteristics'!I:I,MATCH($C981,'Policy Characteristics'!$C:$C,0)))</f>
        <v>% reduction in BAU subsidies</v>
      </c>
      <c r="P981" s="340" t="str">
        <f>IF(ISBLANK(INDEX('Policy Characteristics'!J:J,MATCH($C981,'Policy Characteristics'!$C:$C,0))),"",INDEX('Policy Characteristics'!J:J,MATCH($C981,'Policy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1" s="340" t="str">
        <f>IF(ISBLANK(INDEX('Policy Characteristics'!K:K,MATCH($C981,'Policy Characteristics'!$C:$C,0))),"",INDEX('Policy Characteristics'!K:K,MATCH($C981,'Policy Characteristics'!$C:$C,0)))</f>
        <v>fuels.html#end-subsidies</v>
      </c>
      <c r="R981" s="340" t="str">
        <f>IF(ISBLANK(INDEX('Policy Characteristics'!L:L,MATCH($C981,'Policy Characteristics'!$C:$C,0))),"",INDEX('Policy Characteristics'!L:L,MATCH($C981,'Policy Characteristics'!$C:$C,0)))</f>
        <v>end-existing-subsidies.html</v>
      </c>
    </row>
    <row r="982" spans="1:18" s="5" customFormat="1" x14ac:dyDescent="0.25">
      <c r="A982" s="340" t="str">
        <f>IF(ISBLANK(INDEX('Policy Characteristics'!A:A,MATCH($C982,'Policy Characteristics'!$C:$C,0))),"",INDEX('Policy Characteristics'!A:A,MATCH($C982,'Policy Characteristics'!$C:$C,0)))</f>
        <v>Cross-Sector</v>
      </c>
      <c r="B982" s="340" t="str">
        <f>IF(ISBLANK(INDEX('Policy Characteristics'!B:B,MATCH($C982,'Policy Characteristics'!$C:$C,0))),"",INDEX('Policy Characteristics'!B:B,MATCH($C982,'Policy Characteristics'!$C:$C,0)))</f>
        <v>End Existing Subsidies</v>
      </c>
      <c r="C982" s="344" t="str">
        <f t="shared" si="48"/>
        <v>Percent Reduction in BAU Subsidies</v>
      </c>
      <c r="D982" s="9" t="s">
        <v>56</v>
      </c>
      <c r="E982" s="53"/>
      <c r="F982" s="9" t="s">
        <v>101</v>
      </c>
      <c r="G982" s="53"/>
      <c r="H982" s="54">
        <v>76</v>
      </c>
      <c r="I982" s="9" t="s">
        <v>45</v>
      </c>
      <c r="J982" s="342" t="str">
        <f>IF(ISBLANK(INDEX('Policy Characteristics'!D:D,MATCH($C982,'Policy Characteristics'!$C:$C,0))),"",INDEX('Policy Characteristics'!D:D,MATCH($C982,'Policy Characteristics'!$C:$C,0)))</f>
        <v>End Existing Subsidies</v>
      </c>
      <c r="K982" s="340" t="str">
        <f>IF(ISBLANK(INDEX('Policy Characteristics'!E:E,MATCH($C982,'Policy Characteristics'!$C:$C,0))),"",INDEX('Policy Characteristics'!E:E,MATCH($C982,'Policy Characteristics'!$C:$C,0)))</f>
        <v>cross reduce BAU subsidies</v>
      </c>
      <c r="L982" s="362">
        <f>IF(ISBLANK(INDEX('Policy Characteristics'!F:F,MATCH($C982,'Policy Characteristics'!$C:$C,0))),"",INDEX('Policy Characteristics'!F:F,MATCH($C982,'Policy Characteristics'!$C:$C,0)))</f>
        <v>0</v>
      </c>
      <c r="M982" s="362">
        <f>IF(ISBLANK(INDEX('Policy Characteristics'!G:G,MATCH($C982,'Policy Characteristics'!$C:$C,0))),"",INDEX('Policy Characteristics'!G:G,MATCH($C982,'Policy Characteristics'!$C:$C,0)))</f>
        <v>1</v>
      </c>
      <c r="N982" s="362">
        <f>IF(ISBLANK(INDEX('Policy Characteristics'!H:H,MATCH($C982,'Policy Characteristics'!$C:$C,0))),"",INDEX('Policy Characteristics'!H:H,MATCH($C982,'Policy Characteristics'!$C:$C,0)))</f>
        <v>0.01</v>
      </c>
      <c r="O982" s="340" t="str">
        <f>IF(ISBLANK(INDEX('Policy Characteristics'!I:I,MATCH($C982,'Policy Characteristics'!$C:$C,0))),"",INDEX('Policy Characteristics'!I:I,MATCH($C982,'Policy Characteristics'!$C:$C,0)))</f>
        <v>% reduction in BAU subsidies</v>
      </c>
      <c r="P982" s="340" t="str">
        <f>IF(ISBLANK(INDEX('Policy Characteristics'!J:J,MATCH($C982,'Policy Characteristics'!$C:$C,0))),"",INDEX('Policy Characteristics'!J:J,MATCH($C982,'Policy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2" s="340" t="str">
        <f>IF(ISBLANK(INDEX('Policy Characteristics'!K:K,MATCH($C982,'Policy Characteristics'!$C:$C,0))),"",INDEX('Policy Characteristics'!K:K,MATCH($C982,'Policy Characteristics'!$C:$C,0)))</f>
        <v>fuels.html#end-subsidies</v>
      </c>
      <c r="R982" s="340" t="str">
        <f>IF(ISBLANK(INDEX('Policy Characteristics'!L:L,MATCH($C982,'Policy Characteristics'!$C:$C,0))),"",INDEX('Policy Characteristics'!L:L,MATCH($C982,'Policy Characteristics'!$C:$C,0)))</f>
        <v>end-existing-subsidies.html</v>
      </c>
    </row>
    <row r="983" spans="1:18" s="5" customFormat="1" x14ac:dyDescent="0.25">
      <c r="A983" s="340" t="str">
        <f>IF(ISBLANK(INDEX('Policy Characteristics'!A:A,MATCH($C983,'Policy Characteristics'!$C:$C,0))),"",INDEX('Policy Characteristics'!A:A,MATCH($C983,'Policy Characteristics'!$C:$C,0)))</f>
        <v>Cross-Sector</v>
      </c>
      <c r="B983" s="340" t="str">
        <f>IF(ISBLANK(INDEX('Policy Characteristics'!B:B,MATCH($C983,'Policy Characteristics'!$C:$C,0))),"",INDEX('Policy Characteristics'!B:B,MATCH($C983,'Policy Characteristics'!$C:$C,0)))</f>
        <v>End Existing Subsidies</v>
      </c>
      <c r="C983" s="344" t="str">
        <f t="shared" si="48"/>
        <v>Percent Reduction in BAU Subsidies</v>
      </c>
      <c r="D983" s="9" t="s">
        <v>57</v>
      </c>
      <c r="E983" s="53"/>
      <c r="F983" s="9" t="s">
        <v>102</v>
      </c>
      <c r="G983" s="53"/>
      <c r="H983" s="54">
        <v>708</v>
      </c>
      <c r="I983" s="9" t="s">
        <v>46</v>
      </c>
      <c r="J983" s="342" t="str">
        <f>IF(ISBLANK(INDEX('Policy Characteristics'!D:D,MATCH($C983,'Policy Characteristics'!$C:$C,0))),"",INDEX('Policy Characteristics'!D:D,MATCH($C983,'Policy Characteristics'!$C:$C,0)))</f>
        <v>End Existing Subsidies</v>
      </c>
      <c r="K983" s="340" t="str">
        <f>IF(ISBLANK(INDEX('Policy Characteristics'!E:E,MATCH($C983,'Policy Characteristics'!$C:$C,0))),"",INDEX('Policy Characteristics'!E:E,MATCH($C983,'Policy Characteristics'!$C:$C,0)))</f>
        <v>cross reduce BAU subsidies</v>
      </c>
      <c r="L983" s="362">
        <f>IF(ISBLANK(INDEX('Policy Characteristics'!F:F,MATCH($C983,'Policy Characteristics'!$C:$C,0))),"",INDEX('Policy Characteristics'!F:F,MATCH($C983,'Policy Characteristics'!$C:$C,0)))</f>
        <v>0</v>
      </c>
      <c r="M983" s="362">
        <f>IF(ISBLANK(INDEX('Policy Characteristics'!G:G,MATCH($C983,'Policy Characteristics'!$C:$C,0))),"",INDEX('Policy Characteristics'!G:G,MATCH($C983,'Policy Characteristics'!$C:$C,0)))</f>
        <v>1</v>
      </c>
      <c r="N983" s="362">
        <f>IF(ISBLANK(INDEX('Policy Characteristics'!H:H,MATCH($C983,'Policy Characteristics'!$C:$C,0))),"",INDEX('Policy Characteristics'!H:H,MATCH($C983,'Policy Characteristics'!$C:$C,0)))</f>
        <v>0.01</v>
      </c>
      <c r="O983" s="340" t="str">
        <f>IF(ISBLANK(INDEX('Policy Characteristics'!I:I,MATCH($C983,'Policy Characteristics'!$C:$C,0))),"",INDEX('Policy Characteristics'!I:I,MATCH($C983,'Policy Characteristics'!$C:$C,0)))</f>
        <v>% reduction in BAU subsidies</v>
      </c>
      <c r="P983" s="340" t="str">
        <f>IF(ISBLANK(INDEX('Policy Characteristics'!J:J,MATCH($C983,'Policy Characteristics'!$C:$C,0))),"",INDEX('Policy Characteristics'!J:J,MATCH($C983,'Policy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3" s="340" t="str">
        <f>IF(ISBLANK(INDEX('Policy Characteristics'!K:K,MATCH($C983,'Policy Characteristics'!$C:$C,0))),"",INDEX('Policy Characteristics'!K:K,MATCH($C983,'Policy Characteristics'!$C:$C,0)))</f>
        <v>fuels.html#end-subsidies</v>
      </c>
      <c r="R983" s="340" t="str">
        <f>IF(ISBLANK(INDEX('Policy Characteristics'!L:L,MATCH($C983,'Policy Characteristics'!$C:$C,0))),"",INDEX('Policy Characteristics'!L:L,MATCH($C983,'Policy Characteristics'!$C:$C,0)))</f>
        <v>end-existing-subsidies.html</v>
      </c>
    </row>
    <row r="984" spans="1:18" s="5" customFormat="1" x14ac:dyDescent="0.25">
      <c r="A984" s="340" t="str">
        <f>IF(ISBLANK(INDEX('Policy Characteristics'!A:A,MATCH($C984,'Policy Characteristics'!$C:$C,0))),"",INDEX('Policy Characteristics'!A:A,MATCH($C984,'Policy Characteristics'!$C:$C,0)))</f>
        <v>Cross-Sector</v>
      </c>
      <c r="B984" s="340" t="str">
        <f>IF(ISBLANK(INDEX('Policy Characteristics'!B:B,MATCH($C984,'Policy Characteristics'!$C:$C,0))),"",INDEX('Policy Characteristics'!B:B,MATCH($C984,'Policy Characteristics'!$C:$C,0)))</f>
        <v>End Existing Subsidies</v>
      </c>
      <c r="C984" s="344" t="str">
        <f t="shared" si="48"/>
        <v>Percent Reduction in BAU Subsidies</v>
      </c>
      <c r="D984" s="9" t="s">
        <v>58</v>
      </c>
      <c r="E984" s="53"/>
      <c r="F984" s="9" t="s">
        <v>103</v>
      </c>
      <c r="G984" s="53"/>
      <c r="H984" s="54">
        <v>709</v>
      </c>
      <c r="I984" s="9" t="s">
        <v>46</v>
      </c>
      <c r="J984" s="342" t="str">
        <f>IF(ISBLANK(INDEX('Policy Characteristics'!D:D,MATCH($C984,'Policy Characteristics'!$C:$C,0))),"",INDEX('Policy Characteristics'!D:D,MATCH($C984,'Policy Characteristics'!$C:$C,0)))</f>
        <v>End Existing Subsidies</v>
      </c>
      <c r="K984" s="340" t="str">
        <f>IF(ISBLANK(INDEX('Policy Characteristics'!E:E,MATCH($C984,'Policy Characteristics'!$C:$C,0))),"",INDEX('Policy Characteristics'!E:E,MATCH($C984,'Policy Characteristics'!$C:$C,0)))</f>
        <v>cross reduce BAU subsidies</v>
      </c>
      <c r="L984" s="362">
        <f>IF(ISBLANK(INDEX('Policy Characteristics'!F:F,MATCH($C984,'Policy Characteristics'!$C:$C,0))),"",INDEX('Policy Characteristics'!F:F,MATCH($C984,'Policy Characteristics'!$C:$C,0)))</f>
        <v>0</v>
      </c>
      <c r="M984" s="362">
        <f>IF(ISBLANK(INDEX('Policy Characteristics'!G:G,MATCH($C984,'Policy Characteristics'!$C:$C,0))),"",INDEX('Policy Characteristics'!G:G,MATCH($C984,'Policy Characteristics'!$C:$C,0)))</f>
        <v>1</v>
      </c>
      <c r="N984" s="362">
        <f>IF(ISBLANK(INDEX('Policy Characteristics'!H:H,MATCH($C984,'Policy Characteristics'!$C:$C,0))),"",INDEX('Policy Characteristics'!H:H,MATCH($C984,'Policy Characteristics'!$C:$C,0)))</f>
        <v>0.01</v>
      </c>
      <c r="O984" s="340" t="str">
        <f>IF(ISBLANK(INDEX('Policy Characteristics'!I:I,MATCH($C984,'Policy Characteristics'!$C:$C,0))),"",INDEX('Policy Characteristics'!I:I,MATCH($C984,'Policy Characteristics'!$C:$C,0)))</f>
        <v>% reduction in BAU subsidies</v>
      </c>
      <c r="P984" s="340" t="str">
        <f>IF(ISBLANK(INDEX('Policy Characteristics'!J:J,MATCH($C984,'Policy Characteristics'!$C:$C,0))),"",INDEX('Policy Characteristics'!J:J,MATCH($C984,'Policy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4" s="340" t="str">
        <f>IF(ISBLANK(INDEX('Policy Characteristics'!K:K,MATCH($C984,'Policy Characteristics'!$C:$C,0))),"",INDEX('Policy Characteristics'!K:K,MATCH($C984,'Policy Characteristics'!$C:$C,0)))</f>
        <v>fuels.html#end-subsidies</v>
      </c>
      <c r="R984" s="340" t="str">
        <f>IF(ISBLANK(INDEX('Policy Characteristics'!L:L,MATCH($C984,'Policy Characteristics'!$C:$C,0))),"",INDEX('Policy Characteristics'!L:L,MATCH($C984,'Policy Characteristics'!$C:$C,0)))</f>
        <v>end-existing-subsidies.html</v>
      </c>
    </row>
    <row r="985" spans="1:18" s="5" customFormat="1" x14ac:dyDescent="0.25">
      <c r="A985" s="340" t="str">
        <f>IF(ISBLANK(INDEX('Policy Characteristics'!A:A,MATCH($C985,'Policy Characteristics'!$C:$C,0))),"",INDEX('Policy Characteristics'!A:A,MATCH($C985,'Policy Characteristics'!$C:$C,0)))</f>
        <v>Cross-Sector</v>
      </c>
      <c r="B985" s="340" t="str">
        <f>IF(ISBLANK(INDEX('Policy Characteristics'!B:B,MATCH($C985,'Policy Characteristics'!$C:$C,0))),"",INDEX('Policy Characteristics'!B:B,MATCH($C985,'Policy Characteristics'!$C:$C,0)))</f>
        <v>End Existing Subsidies</v>
      </c>
      <c r="C985" s="344" t="str">
        <f t="shared" si="48"/>
        <v>Percent Reduction in BAU Subsidies</v>
      </c>
      <c r="D985" s="9" t="s">
        <v>2527</v>
      </c>
      <c r="E985" s="53"/>
      <c r="F985" s="9" t="s">
        <v>2528</v>
      </c>
      <c r="G985" s="53"/>
      <c r="H985" s="54">
        <v>710</v>
      </c>
      <c r="I985" s="9" t="s">
        <v>46</v>
      </c>
      <c r="J985" s="342" t="str">
        <f>IF(ISBLANK(INDEX('Policy Characteristics'!D:D,MATCH($C985,'Policy Characteristics'!$C:$C,0))),"",INDEX('Policy Characteristics'!D:D,MATCH($C985,'Policy Characteristics'!$C:$C,0)))</f>
        <v>End Existing Subsidies</v>
      </c>
      <c r="K985" s="340" t="str">
        <f>IF(ISBLANK(INDEX('Policy Characteristics'!E:E,MATCH($C985,'Policy Characteristics'!$C:$C,0))),"",INDEX('Policy Characteristics'!E:E,MATCH($C985,'Policy Characteristics'!$C:$C,0)))</f>
        <v>cross reduce BAU subsidies</v>
      </c>
      <c r="L985" s="362">
        <f>IF(ISBLANK(INDEX('Policy Characteristics'!F:F,MATCH($C985,'Policy Characteristics'!$C:$C,0))),"",INDEX('Policy Characteristics'!F:F,MATCH($C985,'Policy Characteristics'!$C:$C,0)))</f>
        <v>0</v>
      </c>
      <c r="M985" s="362">
        <f>IF(ISBLANK(INDEX('Policy Characteristics'!G:G,MATCH($C985,'Policy Characteristics'!$C:$C,0))),"",INDEX('Policy Characteristics'!G:G,MATCH($C985,'Policy Characteristics'!$C:$C,0)))</f>
        <v>1</v>
      </c>
      <c r="N985" s="362">
        <f>IF(ISBLANK(INDEX('Policy Characteristics'!H:H,MATCH($C985,'Policy Characteristics'!$C:$C,0))),"",INDEX('Policy Characteristics'!H:H,MATCH($C985,'Policy Characteristics'!$C:$C,0)))</f>
        <v>0.01</v>
      </c>
      <c r="O985" s="340" t="str">
        <f>IF(ISBLANK(INDEX('Policy Characteristics'!I:I,MATCH($C985,'Policy Characteristics'!$C:$C,0))),"",INDEX('Policy Characteristics'!I:I,MATCH($C985,'Policy Characteristics'!$C:$C,0)))</f>
        <v>% reduction in BAU subsidies</v>
      </c>
      <c r="P985" s="340" t="str">
        <f>IF(ISBLANK(INDEX('Policy Characteristics'!J:J,MATCH($C985,'Policy Characteristics'!$C:$C,0))),"",INDEX('Policy Characteristics'!J:J,MATCH($C985,'Policy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5" s="340" t="str">
        <f>IF(ISBLANK(INDEX('Policy Characteristics'!K:K,MATCH($C985,'Policy Characteristics'!$C:$C,0))),"",INDEX('Policy Characteristics'!K:K,MATCH($C985,'Policy Characteristics'!$C:$C,0)))</f>
        <v>fuels.html#end-subsidies</v>
      </c>
      <c r="R985" s="340" t="str">
        <f>IF(ISBLANK(INDEX('Policy Characteristics'!L:L,MATCH($C985,'Policy Characteristics'!$C:$C,0))),"",INDEX('Policy Characteristics'!L:L,MATCH($C985,'Policy Characteristics'!$C:$C,0)))</f>
        <v>end-existing-subsidies.html</v>
      </c>
    </row>
    <row r="986" spans="1:18" s="5" customFormat="1" x14ac:dyDescent="0.25">
      <c r="A986" s="340" t="str">
        <f>IF(ISBLANK(INDEX('Policy Characteristics'!A:A,MATCH($C986,'Policy Characteristics'!$C:$C,0))),"",INDEX('Policy Characteristics'!A:A,MATCH($C986,'Policy Characteristics'!$C:$C,0)))</f>
        <v>Cross-Sector</v>
      </c>
      <c r="B986" s="340" t="str">
        <f>IF(ISBLANK(INDEX('Policy Characteristics'!B:B,MATCH($C986,'Policy Characteristics'!$C:$C,0))),"",INDEX('Policy Characteristics'!B:B,MATCH($C986,'Policy Characteristics'!$C:$C,0)))</f>
        <v>End Existing Subsidies</v>
      </c>
      <c r="C986" s="344" t="str">
        <f t="shared" si="48"/>
        <v>Percent Reduction in BAU Subsidies</v>
      </c>
      <c r="D986" s="9" t="s">
        <v>77</v>
      </c>
      <c r="E986" s="53"/>
      <c r="F986" s="9" t="s">
        <v>104</v>
      </c>
      <c r="G986" s="53"/>
      <c r="H986" s="54">
        <v>711</v>
      </c>
      <c r="I986" s="9" t="s">
        <v>46</v>
      </c>
      <c r="J986" s="342" t="str">
        <f>IF(ISBLANK(INDEX('Policy Characteristics'!D:D,MATCH($C986,'Policy Characteristics'!$C:$C,0))),"",INDEX('Policy Characteristics'!D:D,MATCH($C986,'Policy Characteristics'!$C:$C,0)))</f>
        <v>End Existing Subsidies</v>
      </c>
      <c r="K986" s="340" t="str">
        <f>IF(ISBLANK(INDEX('Policy Characteristics'!E:E,MATCH($C986,'Policy Characteristics'!$C:$C,0))),"",INDEX('Policy Characteristics'!E:E,MATCH($C986,'Policy Characteristics'!$C:$C,0)))</f>
        <v>cross reduce BAU subsidies</v>
      </c>
      <c r="L986" s="362">
        <f>IF(ISBLANK(INDEX('Policy Characteristics'!F:F,MATCH($C986,'Policy Characteristics'!$C:$C,0))),"",INDEX('Policy Characteristics'!F:F,MATCH($C986,'Policy Characteristics'!$C:$C,0)))</f>
        <v>0</v>
      </c>
      <c r="M986" s="362">
        <f>IF(ISBLANK(INDEX('Policy Characteristics'!G:G,MATCH($C986,'Policy Characteristics'!$C:$C,0))),"",INDEX('Policy Characteristics'!G:G,MATCH($C986,'Policy Characteristics'!$C:$C,0)))</f>
        <v>1</v>
      </c>
      <c r="N986" s="362">
        <f>IF(ISBLANK(INDEX('Policy Characteristics'!H:H,MATCH($C986,'Policy Characteristics'!$C:$C,0))),"",INDEX('Policy Characteristics'!H:H,MATCH($C986,'Policy Characteristics'!$C:$C,0)))</f>
        <v>0.01</v>
      </c>
      <c r="O986" s="340" t="str">
        <f>IF(ISBLANK(INDEX('Policy Characteristics'!I:I,MATCH($C986,'Policy Characteristics'!$C:$C,0))),"",INDEX('Policy Characteristics'!I:I,MATCH($C986,'Policy Characteristics'!$C:$C,0)))</f>
        <v>% reduction in BAU subsidies</v>
      </c>
      <c r="P986" s="340" t="str">
        <f>IF(ISBLANK(INDEX('Policy Characteristics'!J:J,MATCH($C986,'Policy Characteristics'!$C:$C,0))),"",INDEX('Policy Characteristics'!J:J,MATCH($C986,'Policy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6" s="340" t="str">
        <f>IF(ISBLANK(INDEX('Policy Characteristics'!K:K,MATCH($C986,'Policy Characteristics'!$C:$C,0))),"",INDEX('Policy Characteristics'!K:K,MATCH($C986,'Policy Characteristics'!$C:$C,0)))</f>
        <v>fuels.html#end-subsidies</v>
      </c>
      <c r="R986" s="340" t="str">
        <f>IF(ISBLANK(INDEX('Policy Characteristics'!L:L,MATCH($C986,'Policy Characteristics'!$C:$C,0))),"",INDEX('Policy Characteristics'!L:L,MATCH($C986,'Policy Characteristics'!$C:$C,0)))</f>
        <v>end-existing-subsidies.html</v>
      </c>
    </row>
    <row r="987" spans="1:18" s="5" customFormat="1" x14ac:dyDescent="0.25">
      <c r="A987" s="340" t="str">
        <f>IF(ISBLANK(INDEX('Policy Characteristics'!A:A,MATCH($C987,'Policy Characteristics'!$C:$C,0))),"",INDEX('Policy Characteristics'!A:A,MATCH($C987,'Policy Characteristics'!$C:$C,0)))</f>
        <v>Cross-Sector</v>
      </c>
      <c r="B987" s="340" t="str">
        <f>IF(ISBLANK(INDEX('Policy Characteristics'!B:B,MATCH($C987,'Policy Characteristics'!$C:$C,0))),"",INDEX('Policy Characteristics'!B:B,MATCH($C987,'Policy Characteristics'!$C:$C,0)))</f>
        <v>End Existing Subsidies</v>
      </c>
      <c r="C987" s="344" t="str">
        <f t="shared" si="48"/>
        <v>Percent Reduction in BAU Subsidies</v>
      </c>
      <c r="D987" s="9" t="s">
        <v>458</v>
      </c>
      <c r="E987" s="53"/>
      <c r="F987" s="9" t="s">
        <v>459</v>
      </c>
      <c r="G987" s="53"/>
      <c r="H987" s="54">
        <v>712</v>
      </c>
      <c r="I987" s="9" t="s">
        <v>46</v>
      </c>
      <c r="J987" s="342" t="str">
        <f>IF(ISBLANK(INDEX('Policy Characteristics'!D:D,MATCH($C987,'Policy Characteristics'!$C:$C,0))),"",INDEX('Policy Characteristics'!D:D,MATCH($C987,'Policy Characteristics'!$C:$C,0)))</f>
        <v>End Existing Subsidies</v>
      </c>
      <c r="K987" s="340" t="str">
        <f>IF(ISBLANK(INDEX('Policy Characteristics'!E:E,MATCH($C987,'Policy Characteristics'!$C:$C,0))),"",INDEX('Policy Characteristics'!E:E,MATCH($C987,'Policy Characteristics'!$C:$C,0)))</f>
        <v>cross reduce BAU subsidies</v>
      </c>
      <c r="L987" s="362">
        <f>IF(ISBLANK(INDEX('Policy Characteristics'!F:F,MATCH($C987,'Policy Characteristics'!$C:$C,0))),"",INDEX('Policy Characteristics'!F:F,MATCH($C987,'Policy Characteristics'!$C:$C,0)))</f>
        <v>0</v>
      </c>
      <c r="M987" s="362">
        <f>IF(ISBLANK(INDEX('Policy Characteristics'!G:G,MATCH($C987,'Policy Characteristics'!$C:$C,0))),"",INDEX('Policy Characteristics'!G:G,MATCH($C987,'Policy Characteristics'!$C:$C,0)))</f>
        <v>1</v>
      </c>
      <c r="N987" s="362">
        <f>IF(ISBLANK(INDEX('Policy Characteristics'!H:H,MATCH($C987,'Policy Characteristics'!$C:$C,0))),"",INDEX('Policy Characteristics'!H:H,MATCH($C987,'Policy Characteristics'!$C:$C,0)))</f>
        <v>0.01</v>
      </c>
      <c r="O987" s="340" t="str">
        <f>IF(ISBLANK(INDEX('Policy Characteristics'!I:I,MATCH($C987,'Policy Characteristics'!$C:$C,0))),"",INDEX('Policy Characteristics'!I:I,MATCH($C987,'Policy Characteristics'!$C:$C,0)))</f>
        <v>% reduction in BAU subsidies</v>
      </c>
      <c r="P987" s="340" t="str">
        <f>IF(ISBLANK(INDEX('Policy Characteristics'!J:J,MATCH($C987,'Policy Characteristics'!$C:$C,0))),"",INDEX('Policy Characteristics'!J:J,MATCH($C987,'Policy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7" s="340" t="str">
        <f>IF(ISBLANK(INDEX('Policy Characteristics'!K:K,MATCH($C987,'Policy Characteristics'!$C:$C,0))),"",INDEX('Policy Characteristics'!K:K,MATCH($C987,'Policy Characteristics'!$C:$C,0)))</f>
        <v>fuels.html#end-subsidies</v>
      </c>
      <c r="R987" s="340" t="str">
        <f>IF(ISBLANK(INDEX('Policy Characteristics'!L:L,MATCH($C987,'Policy Characteristics'!$C:$C,0))),"",INDEX('Policy Characteristics'!L:L,MATCH($C987,'Policy Characteristics'!$C:$C,0)))</f>
        <v>end-existing-subsidies.html</v>
      </c>
    </row>
    <row r="988" spans="1:18" s="5" customFormat="1" x14ac:dyDescent="0.25">
      <c r="A988" s="340" t="str">
        <f>IF(ISBLANK(INDEX('Policy Characteristics'!A:A,MATCH($C988,'Policy Characteristics'!$C:$C,0))),"",INDEX('Policy Characteristics'!A:A,MATCH($C988,'Policy Characteristics'!$C:$C,0)))</f>
        <v>Cross-Sector</v>
      </c>
      <c r="B988" s="340" t="str">
        <f>IF(ISBLANK(INDEX('Policy Characteristics'!B:B,MATCH($C988,'Policy Characteristics'!$C:$C,0))),"",INDEX('Policy Characteristics'!B:B,MATCH($C988,'Policy Characteristics'!$C:$C,0)))</f>
        <v>End Existing Subsidies</v>
      </c>
      <c r="C988" s="344" t="str">
        <f t="shared" si="48"/>
        <v>Percent Reduction in BAU Subsidies</v>
      </c>
      <c r="D988" s="9" t="s">
        <v>465</v>
      </c>
      <c r="E988" s="53"/>
      <c r="F988" s="9" t="s">
        <v>466</v>
      </c>
      <c r="G988" s="53"/>
      <c r="H988" s="54">
        <v>713</v>
      </c>
      <c r="I988" s="9" t="s">
        <v>46</v>
      </c>
      <c r="J988" s="342" t="str">
        <f>IF(ISBLANK(INDEX('Policy Characteristics'!D:D,MATCH($C988,'Policy Characteristics'!$C:$C,0))),"",INDEX('Policy Characteristics'!D:D,MATCH($C988,'Policy Characteristics'!$C:$C,0)))</f>
        <v>End Existing Subsidies</v>
      </c>
      <c r="K988" s="340" t="str">
        <f>IF(ISBLANK(INDEX('Policy Characteristics'!E:E,MATCH($C988,'Policy Characteristics'!$C:$C,0))),"",INDEX('Policy Characteristics'!E:E,MATCH($C988,'Policy Characteristics'!$C:$C,0)))</f>
        <v>cross reduce BAU subsidies</v>
      </c>
      <c r="L988" s="362">
        <f>IF(ISBLANK(INDEX('Policy Characteristics'!F:F,MATCH($C988,'Policy Characteristics'!$C:$C,0))),"",INDEX('Policy Characteristics'!F:F,MATCH($C988,'Policy Characteristics'!$C:$C,0)))</f>
        <v>0</v>
      </c>
      <c r="M988" s="362">
        <f>IF(ISBLANK(INDEX('Policy Characteristics'!G:G,MATCH($C988,'Policy Characteristics'!$C:$C,0))),"",INDEX('Policy Characteristics'!G:G,MATCH($C988,'Policy Characteristics'!$C:$C,0)))</f>
        <v>1</v>
      </c>
      <c r="N988" s="362">
        <f>IF(ISBLANK(INDEX('Policy Characteristics'!H:H,MATCH($C988,'Policy Characteristics'!$C:$C,0))),"",INDEX('Policy Characteristics'!H:H,MATCH($C988,'Policy Characteristics'!$C:$C,0)))</f>
        <v>0.01</v>
      </c>
      <c r="O988" s="340" t="str">
        <f>IF(ISBLANK(INDEX('Policy Characteristics'!I:I,MATCH($C988,'Policy Characteristics'!$C:$C,0))),"",INDEX('Policy Characteristics'!I:I,MATCH($C988,'Policy Characteristics'!$C:$C,0)))</f>
        <v>% reduction in BAU subsidies</v>
      </c>
      <c r="P988" s="340" t="str">
        <f>IF(ISBLANK(INDEX('Policy Characteristics'!J:J,MATCH($C988,'Policy Characteristics'!$C:$C,0))),"",INDEX('Policy Characteristics'!J:J,MATCH($C988,'Policy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8" s="340" t="str">
        <f>IF(ISBLANK(INDEX('Policy Characteristics'!K:K,MATCH($C988,'Policy Characteristics'!$C:$C,0))),"",INDEX('Policy Characteristics'!K:K,MATCH($C988,'Policy Characteristics'!$C:$C,0)))</f>
        <v>fuels.html#end-subsidies</v>
      </c>
      <c r="R988" s="340" t="str">
        <f>IF(ISBLANK(INDEX('Policy Characteristics'!L:L,MATCH($C988,'Policy Characteristics'!$C:$C,0))),"",INDEX('Policy Characteristics'!L:L,MATCH($C988,'Policy Characteristics'!$C:$C,0)))</f>
        <v>end-existing-subsidies.html</v>
      </c>
    </row>
    <row r="989" spans="1:18" s="5" customFormat="1" x14ac:dyDescent="0.25">
      <c r="A989" s="340" t="str">
        <f>IF(ISBLANK(INDEX('Policy Characteristics'!A:A,MATCH($C989,'Policy Characteristics'!$C:$C,0))),"",INDEX('Policy Characteristics'!A:A,MATCH($C989,'Policy Characteristics'!$C:$C,0)))</f>
        <v>Cross-Sector</v>
      </c>
      <c r="B989" s="340" t="str">
        <f>IF(ISBLANK(INDEX('Policy Characteristics'!B:B,MATCH($C989,'Policy Characteristics'!$C:$C,0))),"",INDEX('Policy Characteristics'!B:B,MATCH($C989,'Policy Characteristics'!$C:$C,0)))</f>
        <v>End Existing Subsidies</v>
      </c>
      <c r="C989" s="344" t="str">
        <f t="shared" si="48"/>
        <v>Percent Reduction in BAU Subsidies</v>
      </c>
      <c r="D989" s="9" t="s">
        <v>2519</v>
      </c>
      <c r="E989" s="53"/>
      <c r="F989" s="9" t="s">
        <v>2523</v>
      </c>
      <c r="G989" s="53"/>
      <c r="H989" s="54">
        <v>714</v>
      </c>
      <c r="I989" s="9" t="s">
        <v>46</v>
      </c>
      <c r="J989" s="342" t="str">
        <f>IF(ISBLANK(INDEX('Policy Characteristics'!D:D,MATCH($C989,'Policy Characteristics'!$C:$C,0))),"",INDEX('Policy Characteristics'!D:D,MATCH($C989,'Policy Characteristics'!$C:$C,0)))</f>
        <v>End Existing Subsidies</v>
      </c>
      <c r="K989" s="340" t="str">
        <f>IF(ISBLANK(INDEX('Policy Characteristics'!E:E,MATCH($C989,'Policy Characteristics'!$C:$C,0))),"",INDEX('Policy Characteristics'!E:E,MATCH($C989,'Policy Characteristics'!$C:$C,0)))</f>
        <v>cross reduce BAU subsidies</v>
      </c>
      <c r="L989" s="362">
        <f>IF(ISBLANK(INDEX('Policy Characteristics'!F:F,MATCH($C989,'Policy Characteristics'!$C:$C,0))),"",INDEX('Policy Characteristics'!F:F,MATCH($C989,'Policy Characteristics'!$C:$C,0)))</f>
        <v>0</v>
      </c>
      <c r="M989" s="362">
        <f>IF(ISBLANK(INDEX('Policy Characteristics'!G:G,MATCH($C989,'Policy Characteristics'!$C:$C,0))),"",INDEX('Policy Characteristics'!G:G,MATCH($C989,'Policy Characteristics'!$C:$C,0)))</f>
        <v>1</v>
      </c>
      <c r="N989" s="362">
        <f>IF(ISBLANK(INDEX('Policy Characteristics'!H:H,MATCH($C989,'Policy Characteristics'!$C:$C,0))),"",INDEX('Policy Characteristics'!H:H,MATCH($C989,'Policy Characteristics'!$C:$C,0)))</f>
        <v>0.01</v>
      </c>
      <c r="O989" s="340" t="str">
        <f>IF(ISBLANK(INDEX('Policy Characteristics'!I:I,MATCH($C989,'Policy Characteristics'!$C:$C,0))),"",INDEX('Policy Characteristics'!I:I,MATCH($C989,'Policy Characteristics'!$C:$C,0)))</f>
        <v>% reduction in BAU subsidies</v>
      </c>
      <c r="P989" s="340" t="str">
        <f>IF(ISBLANK(INDEX('Policy Characteristics'!J:J,MATCH($C989,'Policy Characteristics'!$C:$C,0))),"",INDEX('Policy Characteristics'!J:J,MATCH($C989,'Policy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9" s="340" t="str">
        <f>IF(ISBLANK(INDEX('Policy Characteristics'!K:K,MATCH($C989,'Policy Characteristics'!$C:$C,0))),"",INDEX('Policy Characteristics'!K:K,MATCH($C989,'Policy Characteristics'!$C:$C,0)))</f>
        <v>fuels.html#end-subsidies</v>
      </c>
      <c r="R989" s="340" t="str">
        <f>IF(ISBLANK(INDEX('Policy Characteristics'!L:L,MATCH($C989,'Policy Characteristics'!$C:$C,0))),"",INDEX('Policy Characteristics'!L:L,MATCH($C989,'Policy Characteristics'!$C:$C,0)))</f>
        <v>end-existing-subsidies.html</v>
      </c>
    </row>
    <row r="990" spans="1:18" s="5" customFormat="1" ht="30" x14ac:dyDescent="0.25">
      <c r="A990" s="340" t="str">
        <f>IF(ISBLANK(INDEX('Policy Characteristics'!A:A,MATCH($C990,'Policy Characteristics'!$C:$C,0))),"",INDEX('Policy Characteristics'!A:A,MATCH($C990,'Policy Characteristics'!$C:$C,0)))</f>
        <v>Cross-Sector</v>
      </c>
      <c r="B990" s="340" t="str">
        <f>IF(ISBLANK(INDEX('Policy Characteristics'!B:B,MATCH($C990,'Policy Characteristics'!$C:$C,0))),"",INDEX('Policy Characteristics'!B:B,MATCH($C990,'Policy Characteristics'!$C:$C,0)))</f>
        <v>End Existing Subsidies</v>
      </c>
      <c r="C990" s="344" t="str">
        <f t="shared" ref="C990" si="49">C$973</f>
        <v>Percent Reduction in BAU Subsidies</v>
      </c>
      <c r="D990" s="9" t="s">
        <v>2529</v>
      </c>
      <c r="E990" s="53"/>
      <c r="F990" s="9" t="s">
        <v>2530</v>
      </c>
      <c r="G990" s="53"/>
      <c r="H990" s="54">
        <v>715</v>
      </c>
      <c r="I990" s="9" t="s">
        <v>46</v>
      </c>
      <c r="J990" s="342" t="str">
        <f>IF(ISBLANK(INDEX('Policy Characteristics'!D:D,MATCH($C990,'Policy Characteristics'!$C:$C,0))),"",INDEX('Policy Characteristics'!D:D,MATCH($C990,'Policy Characteristics'!$C:$C,0)))</f>
        <v>End Existing Subsidies</v>
      </c>
      <c r="K990" s="340" t="str">
        <f>IF(ISBLANK(INDEX('Policy Characteristics'!E:E,MATCH($C990,'Policy Characteristics'!$C:$C,0))),"",INDEX('Policy Characteristics'!E:E,MATCH($C990,'Policy Characteristics'!$C:$C,0)))</f>
        <v>cross reduce BAU subsidies</v>
      </c>
      <c r="L990" s="362">
        <f>IF(ISBLANK(INDEX('Policy Characteristics'!F:F,MATCH($C990,'Policy Characteristics'!$C:$C,0))),"",INDEX('Policy Characteristics'!F:F,MATCH($C990,'Policy Characteristics'!$C:$C,0)))</f>
        <v>0</v>
      </c>
      <c r="M990" s="362">
        <f>IF(ISBLANK(INDEX('Policy Characteristics'!G:G,MATCH($C990,'Policy Characteristics'!$C:$C,0))),"",INDEX('Policy Characteristics'!G:G,MATCH($C990,'Policy Characteristics'!$C:$C,0)))</f>
        <v>1</v>
      </c>
      <c r="N990" s="362">
        <f>IF(ISBLANK(INDEX('Policy Characteristics'!H:H,MATCH($C990,'Policy Characteristics'!$C:$C,0))),"",INDEX('Policy Characteristics'!H:H,MATCH($C990,'Policy Characteristics'!$C:$C,0)))</f>
        <v>0.01</v>
      </c>
      <c r="O990" s="340" t="str">
        <f>IF(ISBLANK(INDEX('Policy Characteristics'!I:I,MATCH($C990,'Policy Characteristics'!$C:$C,0))),"",INDEX('Policy Characteristics'!I:I,MATCH($C990,'Policy Characteristics'!$C:$C,0)))</f>
        <v>% reduction in BAU subsidies</v>
      </c>
      <c r="P990" s="340" t="str">
        <f>IF(ISBLANK(INDEX('Policy Characteristics'!J:J,MATCH($C990,'Policy Characteristics'!$C:$C,0))),"",INDEX('Policy Characteristics'!J:J,MATCH($C990,'Policy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0" s="340" t="str">
        <f>IF(ISBLANK(INDEX('Policy Characteristics'!K:K,MATCH($C990,'Policy Characteristics'!$C:$C,0))),"",INDEX('Policy Characteristics'!K:K,MATCH($C990,'Policy Characteristics'!$C:$C,0)))</f>
        <v>fuels.html#end-subsidies</v>
      </c>
      <c r="R990" s="340" t="str">
        <f>IF(ISBLANK(INDEX('Policy Characteristics'!L:L,MATCH($C990,'Policy Characteristics'!$C:$C,0))),"",INDEX('Policy Characteristics'!L:L,MATCH($C990,'Policy Characteristics'!$C:$C,0)))</f>
        <v>end-existing-subsidies.html</v>
      </c>
    </row>
    <row r="991" spans="1:18" s="5" customFormat="1" x14ac:dyDescent="0.25">
      <c r="A991" s="340" t="str">
        <f>IF(ISBLANK(INDEX('Policy Characteristics'!A:A,MATCH($C991,'Policy Characteristics'!$C:$C,0))),"",INDEX('Policy Characteristics'!A:A,MATCH($C991,'Policy Characteristics'!$C:$C,0)))</f>
        <v>Cross-Sector</v>
      </c>
      <c r="B991" s="340" t="str">
        <f>IF(ISBLANK(INDEX('Policy Characteristics'!B:B,MATCH($C991,'Policy Characteristics'!$C:$C,0))),"",INDEX('Policy Characteristics'!B:B,MATCH($C991,'Policy Characteristics'!$C:$C,0)))</f>
        <v>End Existing Subsidies</v>
      </c>
      <c r="C991" s="344" t="str">
        <f t="shared" ref="C991:C993" si="50">C$973</f>
        <v>Percent Reduction in BAU Subsidies</v>
      </c>
      <c r="D991" s="9" t="s">
        <v>2520</v>
      </c>
      <c r="E991" s="53"/>
      <c r="F991" s="9" t="s">
        <v>2524</v>
      </c>
      <c r="G991" s="53"/>
      <c r="H991" s="54">
        <v>716</v>
      </c>
      <c r="I991" s="9" t="s">
        <v>46</v>
      </c>
      <c r="J991" s="342" t="str">
        <f>IF(ISBLANK(INDEX('Policy Characteristics'!D:D,MATCH($C991,'Policy Characteristics'!$C:$C,0))),"",INDEX('Policy Characteristics'!D:D,MATCH($C991,'Policy Characteristics'!$C:$C,0)))</f>
        <v>End Existing Subsidies</v>
      </c>
      <c r="K991" s="340" t="str">
        <f>IF(ISBLANK(INDEX('Policy Characteristics'!E:E,MATCH($C991,'Policy Characteristics'!$C:$C,0))),"",INDEX('Policy Characteristics'!E:E,MATCH($C991,'Policy Characteristics'!$C:$C,0)))</f>
        <v>cross reduce BAU subsidies</v>
      </c>
      <c r="L991" s="362">
        <f>IF(ISBLANK(INDEX('Policy Characteristics'!F:F,MATCH($C991,'Policy Characteristics'!$C:$C,0))),"",INDEX('Policy Characteristics'!F:F,MATCH($C991,'Policy Characteristics'!$C:$C,0)))</f>
        <v>0</v>
      </c>
      <c r="M991" s="362">
        <f>IF(ISBLANK(INDEX('Policy Characteristics'!G:G,MATCH($C991,'Policy Characteristics'!$C:$C,0))),"",INDEX('Policy Characteristics'!G:G,MATCH($C991,'Policy Characteristics'!$C:$C,0)))</f>
        <v>1</v>
      </c>
      <c r="N991" s="362">
        <f>IF(ISBLANK(INDEX('Policy Characteristics'!H:H,MATCH($C991,'Policy Characteristics'!$C:$C,0))),"",INDEX('Policy Characteristics'!H:H,MATCH($C991,'Policy Characteristics'!$C:$C,0)))</f>
        <v>0.01</v>
      </c>
      <c r="O991" s="340" t="str">
        <f>IF(ISBLANK(INDEX('Policy Characteristics'!I:I,MATCH($C991,'Policy Characteristics'!$C:$C,0))),"",INDEX('Policy Characteristics'!I:I,MATCH($C991,'Policy Characteristics'!$C:$C,0)))</f>
        <v>% reduction in BAU subsidies</v>
      </c>
      <c r="P991" s="340" t="str">
        <f>IF(ISBLANK(INDEX('Policy Characteristics'!J:J,MATCH($C991,'Policy Characteristics'!$C:$C,0))),"",INDEX('Policy Characteristics'!J:J,MATCH($C991,'Policy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1" s="340" t="str">
        <f>IF(ISBLANK(INDEX('Policy Characteristics'!K:K,MATCH($C991,'Policy Characteristics'!$C:$C,0))),"",INDEX('Policy Characteristics'!K:K,MATCH($C991,'Policy Characteristics'!$C:$C,0)))</f>
        <v>fuels.html#end-subsidies</v>
      </c>
      <c r="R991" s="340" t="str">
        <f>IF(ISBLANK(INDEX('Policy Characteristics'!L:L,MATCH($C991,'Policy Characteristics'!$C:$C,0))),"",INDEX('Policy Characteristics'!L:L,MATCH($C991,'Policy Characteristics'!$C:$C,0)))</f>
        <v>end-existing-subsidies.html</v>
      </c>
    </row>
    <row r="992" spans="1:18" s="5" customFormat="1" x14ac:dyDescent="0.25">
      <c r="A992" s="340" t="str">
        <f>IF(ISBLANK(INDEX('Policy Characteristics'!A:A,MATCH($C992,'Policy Characteristics'!$C:$C,0))),"",INDEX('Policy Characteristics'!A:A,MATCH($C992,'Policy Characteristics'!$C:$C,0)))</f>
        <v>Cross-Sector</v>
      </c>
      <c r="B992" s="340" t="str">
        <f>IF(ISBLANK(INDEX('Policy Characteristics'!B:B,MATCH($C992,'Policy Characteristics'!$C:$C,0))),"",INDEX('Policy Characteristics'!B:B,MATCH($C992,'Policy Characteristics'!$C:$C,0)))</f>
        <v>End Existing Subsidies</v>
      </c>
      <c r="C992" s="344" t="str">
        <f t="shared" si="50"/>
        <v>Percent Reduction in BAU Subsidies</v>
      </c>
      <c r="D992" s="9" t="s">
        <v>2521</v>
      </c>
      <c r="E992" s="53"/>
      <c r="F992" s="9" t="s">
        <v>2525</v>
      </c>
      <c r="G992" s="53"/>
      <c r="H992" s="54">
        <v>717</v>
      </c>
      <c r="I992" s="9" t="s">
        <v>46</v>
      </c>
      <c r="J992" s="342" t="str">
        <f>IF(ISBLANK(INDEX('Policy Characteristics'!D:D,MATCH($C992,'Policy Characteristics'!$C:$C,0))),"",INDEX('Policy Characteristics'!D:D,MATCH($C992,'Policy Characteristics'!$C:$C,0)))</f>
        <v>End Existing Subsidies</v>
      </c>
      <c r="K992" s="340" t="str">
        <f>IF(ISBLANK(INDEX('Policy Characteristics'!E:E,MATCH($C992,'Policy Characteristics'!$C:$C,0))),"",INDEX('Policy Characteristics'!E:E,MATCH($C992,'Policy Characteristics'!$C:$C,0)))</f>
        <v>cross reduce BAU subsidies</v>
      </c>
      <c r="L992" s="362">
        <f>IF(ISBLANK(INDEX('Policy Characteristics'!F:F,MATCH($C992,'Policy Characteristics'!$C:$C,0))),"",INDEX('Policy Characteristics'!F:F,MATCH($C992,'Policy Characteristics'!$C:$C,0)))</f>
        <v>0</v>
      </c>
      <c r="M992" s="362">
        <f>IF(ISBLANK(INDEX('Policy Characteristics'!G:G,MATCH($C992,'Policy Characteristics'!$C:$C,0))),"",INDEX('Policy Characteristics'!G:G,MATCH($C992,'Policy Characteristics'!$C:$C,0)))</f>
        <v>1</v>
      </c>
      <c r="N992" s="362">
        <f>IF(ISBLANK(INDEX('Policy Characteristics'!H:H,MATCH($C992,'Policy Characteristics'!$C:$C,0))),"",INDEX('Policy Characteristics'!H:H,MATCH($C992,'Policy Characteristics'!$C:$C,0)))</f>
        <v>0.01</v>
      </c>
      <c r="O992" s="340" t="str">
        <f>IF(ISBLANK(INDEX('Policy Characteristics'!I:I,MATCH($C992,'Policy Characteristics'!$C:$C,0))),"",INDEX('Policy Characteristics'!I:I,MATCH($C992,'Policy Characteristics'!$C:$C,0)))</f>
        <v>% reduction in BAU subsidies</v>
      </c>
      <c r="P992" s="340" t="str">
        <f>IF(ISBLANK(INDEX('Policy Characteristics'!J:J,MATCH($C992,'Policy Characteristics'!$C:$C,0))),"",INDEX('Policy Characteristics'!J:J,MATCH($C992,'Policy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2" s="340" t="str">
        <f>IF(ISBLANK(INDEX('Policy Characteristics'!K:K,MATCH($C992,'Policy Characteristics'!$C:$C,0))),"",INDEX('Policy Characteristics'!K:K,MATCH($C992,'Policy Characteristics'!$C:$C,0)))</f>
        <v>fuels.html#end-subsidies</v>
      </c>
      <c r="R992" s="340" t="str">
        <f>IF(ISBLANK(INDEX('Policy Characteristics'!L:L,MATCH($C992,'Policy Characteristics'!$C:$C,0))),"",INDEX('Policy Characteristics'!L:L,MATCH($C992,'Policy Characteristics'!$C:$C,0)))</f>
        <v>end-existing-subsidies.html</v>
      </c>
    </row>
    <row r="993" spans="1:18" s="5" customFormat="1" x14ac:dyDescent="0.25">
      <c r="A993" s="340" t="str">
        <f>IF(ISBLANK(INDEX('Policy Characteristics'!A:A,MATCH($C993,'Policy Characteristics'!$C:$C,0))),"",INDEX('Policy Characteristics'!A:A,MATCH($C993,'Policy Characteristics'!$C:$C,0)))</f>
        <v>Cross-Sector</v>
      </c>
      <c r="B993" s="340" t="str">
        <f>IF(ISBLANK(INDEX('Policy Characteristics'!B:B,MATCH($C993,'Policy Characteristics'!$C:$C,0))),"",INDEX('Policy Characteristics'!B:B,MATCH($C993,'Policy Characteristics'!$C:$C,0)))</f>
        <v>End Existing Subsidies</v>
      </c>
      <c r="C993" s="344" t="str">
        <f t="shared" si="50"/>
        <v>Percent Reduction in BAU Subsidies</v>
      </c>
      <c r="D993" s="9" t="s">
        <v>2522</v>
      </c>
      <c r="E993" s="53"/>
      <c r="F993" s="9" t="s">
        <v>2526</v>
      </c>
      <c r="G993" s="53"/>
      <c r="H993" s="54">
        <v>718</v>
      </c>
      <c r="I993" s="9" t="s">
        <v>46</v>
      </c>
      <c r="J993" s="342" t="str">
        <f>IF(ISBLANK(INDEX('Policy Characteristics'!D:D,MATCH($C993,'Policy Characteristics'!$C:$C,0))),"",INDEX('Policy Characteristics'!D:D,MATCH($C993,'Policy Characteristics'!$C:$C,0)))</f>
        <v>End Existing Subsidies</v>
      </c>
      <c r="K993" s="340" t="str">
        <f>IF(ISBLANK(INDEX('Policy Characteristics'!E:E,MATCH($C993,'Policy Characteristics'!$C:$C,0))),"",INDEX('Policy Characteristics'!E:E,MATCH($C993,'Policy Characteristics'!$C:$C,0)))</f>
        <v>cross reduce BAU subsidies</v>
      </c>
      <c r="L993" s="362">
        <f>IF(ISBLANK(INDEX('Policy Characteristics'!F:F,MATCH($C993,'Policy Characteristics'!$C:$C,0))),"",INDEX('Policy Characteristics'!F:F,MATCH($C993,'Policy Characteristics'!$C:$C,0)))</f>
        <v>0</v>
      </c>
      <c r="M993" s="362">
        <f>IF(ISBLANK(INDEX('Policy Characteristics'!G:G,MATCH($C993,'Policy Characteristics'!$C:$C,0))),"",INDEX('Policy Characteristics'!G:G,MATCH($C993,'Policy Characteristics'!$C:$C,0)))</f>
        <v>1</v>
      </c>
      <c r="N993" s="362">
        <f>IF(ISBLANK(INDEX('Policy Characteristics'!H:H,MATCH($C993,'Policy Characteristics'!$C:$C,0))),"",INDEX('Policy Characteristics'!H:H,MATCH($C993,'Policy Characteristics'!$C:$C,0)))</f>
        <v>0.01</v>
      </c>
      <c r="O993" s="340" t="str">
        <f>IF(ISBLANK(INDEX('Policy Characteristics'!I:I,MATCH($C993,'Policy Characteristics'!$C:$C,0))),"",INDEX('Policy Characteristics'!I:I,MATCH($C993,'Policy Characteristics'!$C:$C,0)))</f>
        <v>% reduction in BAU subsidies</v>
      </c>
      <c r="P993" s="340" t="str">
        <f>IF(ISBLANK(INDEX('Policy Characteristics'!J:J,MATCH($C993,'Policy Characteristics'!$C:$C,0))),"",INDEX('Policy Characteristics'!J:J,MATCH($C993,'Policy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3" s="340" t="str">
        <f>IF(ISBLANK(INDEX('Policy Characteristics'!K:K,MATCH($C993,'Policy Characteristics'!$C:$C,0))),"",INDEX('Policy Characteristics'!K:K,MATCH($C993,'Policy Characteristics'!$C:$C,0)))</f>
        <v>fuels.html#end-subsidies</v>
      </c>
      <c r="R993" s="340" t="str">
        <f>IF(ISBLANK(INDEX('Policy Characteristics'!L:L,MATCH($C993,'Policy Characteristics'!$C:$C,0))),"",INDEX('Policy Characteristics'!L:L,MATCH($C993,'Policy Characteristics'!$C:$C,0)))</f>
        <v>end-existing-subsidies.html</v>
      </c>
    </row>
    <row r="994" spans="1:18" s="2" customFormat="1" x14ac:dyDescent="0.25">
      <c r="A994" s="340" t="str">
        <f>IF(ISBLANK(INDEX('Policy Characteristics'!A:A,MATCH($C994,'Policy Characteristics'!$C:$C,0))),"",INDEX('Policy Characteristics'!A:A,MATCH($C994,'Policy Characteristics'!$C:$C,0)))</f>
        <v>Cross-Sector</v>
      </c>
      <c r="B994" s="340" t="str">
        <f>IF(ISBLANK(INDEX('Policy Characteristics'!B:B,MATCH($C994,'Policy Characteristics'!$C:$C,0))),"",INDEX('Policy Characteristics'!B:B,MATCH($C994,'Policy Characteristics'!$C:$C,0)))</f>
        <v>Exempt Non-CO2 Emissions from C Tax</v>
      </c>
      <c r="C994" s="343" t="s">
        <v>2495</v>
      </c>
      <c r="D994" s="9"/>
      <c r="E994" s="9"/>
      <c r="F994" s="9"/>
      <c r="G994" s="9"/>
      <c r="H994" s="54">
        <v>719</v>
      </c>
      <c r="I994" s="9" t="s">
        <v>46</v>
      </c>
      <c r="J994" s="342" t="str">
        <f>IF(ISBLANK(INDEX('Policy Characteristics'!D:D,MATCH($C994,'Policy Characteristics'!$C:$C,0))),"",INDEX('Policy Characteristics'!D:D,MATCH($C994,'Policy Characteristics'!$C:$C,0)))</f>
        <v>Carbon Tax Exemptions</v>
      </c>
      <c r="K994" s="340" t="str">
        <f>IF(ISBLANK(INDEX('Policy Characteristics'!E:E,MATCH($C994,'Policy Characteristics'!$C:$C,0))),"",INDEX('Policy Characteristics'!E:E,MATCH($C994,'Policy Characteristics'!$C:$C,0)))</f>
        <v>cross toggle whether carbon tax affects non CO2 emissions</v>
      </c>
      <c r="L994" s="340">
        <f>IF(ISBLANK(INDEX('Policy Characteristics'!F:F,MATCH($C994,'Policy Characteristics'!$C:$C,0))),"",INDEX('Policy Characteristics'!F:F,MATCH($C994,'Policy Characteristics'!$C:$C,0)))</f>
        <v>0</v>
      </c>
      <c r="M994" s="340">
        <f>IF(ISBLANK(INDEX('Policy Characteristics'!G:G,MATCH($C994,'Policy Characteristics'!$C:$C,0))),"",INDEX('Policy Characteristics'!G:G,MATCH($C994,'Policy Characteristics'!$C:$C,0)))</f>
        <v>0</v>
      </c>
      <c r="N994" s="340" t="str">
        <f>IF(ISBLANK(INDEX('Policy Characteristics'!H:H,MATCH($C994,'Policy Characteristics'!$C:$C,0))),"",INDEX('Policy Characteristics'!H:H,MATCH($C994,'Policy Characteristics'!$C:$C,0)))</f>
        <v/>
      </c>
      <c r="O994" s="340" t="str">
        <f>IF(ISBLANK(INDEX('Policy Characteristics'!I:I,MATCH($C994,'Policy Characteristics'!$C:$C,0))),"",INDEX('Policy Characteristics'!I:I,MATCH($C994,'Policy Characteristics'!$C:$C,0)))</f>
        <v/>
      </c>
      <c r="P994" s="340" t="str">
        <f>IF(ISBLANK(INDEX('Policy Characteristics'!J:J,MATCH($C994,'Policy Characteristics'!$C:$C,0))),"",INDEX('Policy Characteristics'!J:J,MATCH($C994,'Policy Characteristics'!$C:$C,0)))</f>
        <v>**Description:**0</v>
      </c>
      <c r="Q994" s="340" t="str">
        <f>IF(ISBLANK(INDEX('Policy Characteristics'!K:K,MATCH($C994,'Policy Characteristics'!$C:$C,0))),"",INDEX('Policy Characteristics'!K:K,MATCH($C994,'Policy Characteristics'!$C:$C,0)))</f>
        <v/>
      </c>
      <c r="R994" s="340" t="str">
        <f>IF(ISBLANK(INDEX('Policy Characteristics'!L:L,MATCH($C994,'Policy Characteristics'!$C:$C,0))),"",INDEX('Policy Characteristics'!L:L,MATCH($C994,'Policy Characteristics'!$C:$C,0)))</f>
        <v/>
      </c>
    </row>
    <row r="995" spans="1:18" s="2" customFormat="1" x14ac:dyDescent="0.25">
      <c r="A995" s="340" t="str">
        <f>IF(ISBLANK(INDEX('Policy Characteristics'!A:A,MATCH($C995,'Policy Characteristics'!$C:$C,0))),"",INDEX('Policy Characteristics'!A:A,MATCH($C995,'Policy Characteristics'!$C:$C,0)))</f>
        <v>Cross-Sector</v>
      </c>
      <c r="B995" s="340" t="str">
        <f>IF(ISBLANK(INDEX('Policy Characteristics'!B:B,MATCH($C995,'Policy Characteristics'!$C:$C,0))),"",INDEX('Policy Characteristics'!B:B,MATCH($C995,'Policy Characteristics'!$C:$C,0)))</f>
        <v>Exempt Process Emissions from C Tax</v>
      </c>
      <c r="C995" s="343" t="s">
        <v>2494</v>
      </c>
      <c r="D995" s="9"/>
      <c r="E995" s="9"/>
      <c r="F995" s="9"/>
      <c r="G995" s="9"/>
      <c r="H995" s="56">
        <v>509</v>
      </c>
      <c r="I995" s="9" t="s">
        <v>45</v>
      </c>
      <c r="J995" s="342" t="str">
        <f>IF(ISBLANK(INDEX('Policy Characteristics'!D:D,MATCH($C995,'Policy Characteristics'!$C:$C,0))),"",INDEX('Policy Characteristics'!D:D,MATCH($C995,'Policy Characteristics'!$C:$C,0)))</f>
        <v>Carbon Tax on Process Emissions</v>
      </c>
      <c r="K995" s="340" t="str">
        <f>IF(ISBLANK(INDEX('Policy Characteristics'!E:E,MATCH($C995,'Policy Characteristics'!$C:$C,0))),"",INDEX('Policy Characteristics'!E:E,MATCH($C995,'Policy Characteristics'!$C:$C,0)))</f>
        <v>cross toggle whether carbon tax affects process emissions</v>
      </c>
      <c r="L995" s="340">
        <f>IF(ISBLANK(INDEX('Policy Characteristics'!F:F,MATCH($C995,'Policy Characteristics'!$C:$C,0))),"",INDEX('Policy Characteristics'!F:F,MATCH($C995,'Policy Characteristics'!$C:$C,0)))</f>
        <v>0</v>
      </c>
      <c r="M995" s="340">
        <f>IF(ISBLANK(INDEX('Policy Characteristics'!G:G,MATCH($C995,'Policy Characteristics'!$C:$C,0))),"",INDEX('Policy Characteristics'!G:G,MATCH($C995,'Policy Characteristics'!$C:$C,0)))</f>
        <v>1</v>
      </c>
      <c r="N995" s="340">
        <f>IF(ISBLANK(INDEX('Policy Characteristics'!H:H,MATCH($C995,'Policy Characteristics'!$C:$C,0))),"",INDEX('Policy Characteristics'!H:H,MATCH($C995,'Policy Characteristics'!$C:$C,0)))</f>
        <v>1</v>
      </c>
      <c r="O995" s="340" t="str">
        <f>IF(ISBLANK(INDEX('Policy Characteristics'!I:I,MATCH($C995,'Policy Characteristics'!$C:$C,0))),"",INDEX('Policy Characteristics'!I:I,MATCH($C995,'Policy Characteristics'!$C:$C,0)))</f>
        <v>on/off</v>
      </c>
      <c r="P995" s="340" t="str">
        <f>IF(ISBLANK(INDEX('Policy Characteristics'!J:J,MATCH($C995,'Policy Characteristics'!$C:$C,0))),"",INDEX('Policy Characteristics'!J:J,MATCH($C995,'Policy Characteristics'!$C:$C,0)))</f>
        <v>**Description:** This policy prevents the carbon tax from being levied on process emissions (non-energy greenhouse gas emissions from industrial and agricultural operations).</v>
      </c>
      <c r="Q995" s="340" t="str">
        <f>IF(ISBLANK(INDEX('Policy Characteristics'!K:K,MATCH($C995,'Policy Characteristics'!$C:$C,0))),"",INDEX('Policy Characteristics'!K:K,MATCH($C995,'Policy Characteristics'!$C:$C,0)))</f>
        <v>fuels.html#carbon-tax</v>
      </c>
      <c r="R995" s="340" t="str">
        <f>IF(ISBLANK(INDEX('Policy Characteristics'!L:L,MATCH($C995,'Policy Characteristics'!$C:$C,0))),"",INDEX('Policy Characteristics'!L:L,MATCH($C995,'Policy Characteristics'!$C:$C,0)))</f>
        <v>carbon-tax.html</v>
      </c>
    </row>
    <row r="996" spans="1:18" s="2" customFormat="1" x14ac:dyDescent="0.25">
      <c r="A996" s="340" t="str">
        <f>IF(ISBLANK(INDEX('Policy Characteristics'!A:A,MATCH($C996,'Policy Characteristics'!$C:$C,0))),"",INDEX('Policy Characteristics'!A:A,MATCH($C996,'Policy Characteristics'!$C:$C,0)))</f>
        <v>Cross-Sector</v>
      </c>
      <c r="B996" s="340" t="str">
        <f>IF(ISBLANK(INDEX('Policy Characteristics'!B:B,MATCH($C996,'Policy Characteristics'!$C:$C,0))),"",INDEX('Policy Characteristics'!B:B,MATCH($C996,'Policy Characteristics'!$C:$C,0)))</f>
        <v>Fixed Energy Prices</v>
      </c>
      <c r="C996" s="343" t="s">
        <v>2805</v>
      </c>
      <c r="D996" s="9" t="s">
        <v>54</v>
      </c>
      <c r="E996" s="9"/>
      <c r="F996" s="9" t="s">
        <v>98</v>
      </c>
      <c r="G996" s="9"/>
      <c r="H996" s="54">
        <v>720</v>
      </c>
      <c r="I996" s="9" t="s">
        <v>46</v>
      </c>
      <c r="J996" s="342" t="str">
        <f>IF(ISBLANK(INDEX('Policy Characteristics'!D:D,MATCH($C996,'Policy Characteristics'!$C:$C,0))),"",INDEX('Policy Characteristics'!D:D,MATCH($C996,'Policy Characteristics'!$C:$C,0)))</f>
        <v>Fixed Energy Prices</v>
      </c>
      <c r="K996" s="340" t="str">
        <f>IF(ISBLANK(INDEX('Policy Characteristics'!E:E,MATCH($C996,'Policy Characteristics'!$C:$C,0))),"",INDEX('Policy Characteristics'!E:E,MATCH($C996,'Policy Characteristics'!$C:$C,0)))</f>
        <v>cross toggle whether policies affect energy prices</v>
      </c>
      <c r="L996" s="340">
        <f>IF(ISBLANK(INDEX('Policy Characteristics'!F:F,MATCH($C996,'Policy Characteristics'!$C:$C,0))),"",INDEX('Policy Characteristics'!F:F,MATCH($C996,'Policy Characteristics'!$C:$C,0)))</f>
        <v>0</v>
      </c>
      <c r="M996" s="340">
        <f>IF(ISBLANK(INDEX('Policy Characteristics'!G:G,MATCH($C996,'Policy Characteristics'!$C:$C,0))),"",INDEX('Policy Characteristics'!G:G,MATCH($C996,'Policy Characteristics'!$C:$C,0)))</f>
        <v>0</v>
      </c>
      <c r="N996" s="340" t="str">
        <f>IF(ISBLANK(INDEX('Policy Characteristics'!H:H,MATCH($C996,'Policy Characteristics'!$C:$C,0))),"",INDEX('Policy Characteristics'!H:H,MATCH($C996,'Policy Characteristics'!$C:$C,0)))</f>
        <v/>
      </c>
      <c r="O996" s="340" t="str">
        <f>IF(ISBLANK(INDEX('Policy Characteristics'!I:I,MATCH($C996,'Policy Characteristics'!$C:$C,0))),"",INDEX('Policy Characteristics'!I:I,MATCH($C996,'Policy Characteristics'!$C:$C,0)))</f>
        <v/>
      </c>
      <c r="P996" s="340" t="str">
        <f>IF(ISBLANK(INDEX('Policy Characteristics'!J:J,MATCH($C996,'Policy Characteristics'!$C:$C,0))),"",INDEX('Policy Characteristics'!J:J,MATCH($C996,'Policy Characteristics'!$C:$C,0)))</f>
        <v>**Description:**0</v>
      </c>
      <c r="Q996" s="340" t="str">
        <f>IF(ISBLANK(INDEX('Policy Characteristics'!K:K,MATCH($C996,'Policy Characteristics'!$C:$C,0))),"",INDEX('Policy Characteristics'!K:K,MATCH($C996,'Policy Characteristics'!$C:$C,0)))</f>
        <v/>
      </c>
      <c r="R996" s="340" t="str">
        <f>IF(ISBLANK(INDEX('Policy Characteristics'!L:L,MATCH($C996,'Policy Characteristics'!$C:$C,0))),"",INDEX('Policy Characteristics'!L:L,MATCH($C996,'Policy Characteristics'!$C:$C,0)))</f>
        <v/>
      </c>
    </row>
    <row r="997" spans="1:18" s="2" customFormat="1" x14ac:dyDescent="0.25">
      <c r="A997" s="340" t="str">
        <f>IF(ISBLANK(INDEX('Policy Characteristics'!A:A,MATCH($C997,'Policy Characteristics'!$C:$C,0))),"",INDEX('Policy Characteristics'!A:A,MATCH($C997,'Policy Characteristics'!$C:$C,0)))</f>
        <v>Cross-Sector</v>
      </c>
      <c r="B997" s="340" t="str">
        <f>IF(ISBLANK(INDEX('Policy Characteristics'!B:B,MATCH($C997,'Policy Characteristics'!$C:$C,0))),"",INDEX('Policy Characteristics'!B:B,MATCH($C997,'Policy Characteristics'!$C:$C,0)))</f>
        <v>Fixed Energy Prices</v>
      </c>
      <c r="C997" s="344" t="str">
        <f t="shared" ref="C997:C998" si="51">C$996</f>
        <v>Toggle Whether Policies Affect Energy Prices</v>
      </c>
      <c r="D997" s="9" t="s">
        <v>77</v>
      </c>
      <c r="E997" s="9"/>
      <c r="F997" s="9" t="s">
        <v>104</v>
      </c>
      <c r="G997" s="9"/>
      <c r="H997" s="54">
        <v>721</v>
      </c>
      <c r="I997" s="9" t="s">
        <v>46</v>
      </c>
      <c r="J997" s="342" t="str">
        <f>IF(ISBLANK(INDEX('Policy Characteristics'!D:D,MATCH($C997,'Policy Characteristics'!$C:$C,0))),"",INDEX('Policy Characteristics'!D:D,MATCH($C997,'Policy Characteristics'!$C:$C,0)))</f>
        <v>Fixed Energy Prices</v>
      </c>
      <c r="K997" s="340" t="str">
        <f>IF(ISBLANK(INDEX('Policy Characteristics'!E:E,MATCH($C997,'Policy Characteristics'!$C:$C,0))),"",INDEX('Policy Characteristics'!E:E,MATCH($C997,'Policy Characteristics'!$C:$C,0)))</f>
        <v>cross toggle whether policies affect energy prices</v>
      </c>
      <c r="L997" s="340">
        <f>IF(ISBLANK(INDEX('Policy Characteristics'!F:F,MATCH($C997,'Policy Characteristics'!$C:$C,0))),"",INDEX('Policy Characteristics'!F:F,MATCH($C997,'Policy Characteristics'!$C:$C,0)))</f>
        <v>0</v>
      </c>
      <c r="M997" s="340">
        <f>IF(ISBLANK(INDEX('Policy Characteristics'!G:G,MATCH($C997,'Policy Characteristics'!$C:$C,0))),"",INDEX('Policy Characteristics'!G:G,MATCH($C997,'Policy Characteristics'!$C:$C,0)))</f>
        <v>0</v>
      </c>
      <c r="N997" s="340" t="str">
        <f>IF(ISBLANK(INDEX('Policy Characteristics'!H:H,MATCH($C997,'Policy Characteristics'!$C:$C,0))),"",INDEX('Policy Characteristics'!H:H,MATCH($C997,'Policy Characteristics'!$C:$C,0)))</f>
        <v/>
      </c>
      <c r="O997" s="340" t="str">
        <f>IF(ISBLANK(INDEX('Policy Characteristics'!I:I,MATCH($C997,'Policy Characteristics'!$C:$C,0))),"",INDEX('Policy Characteristics'!I:I,MATCH($C997,'Policy Characteristics'!$C:$C,0)))</f>
        <v/>
      </c>
      <c r="P997" s="340" t="str">
        <f>IF(ISBLANK(INDEX('Policy Characteristics'!J:J,MATCH($C997,'Policy Characteristics'!$C:$C,0))),"",INDEX('Policy Characteristics'!J:J,MATCH($C997,'Policy Characteristics'!$C:$C,0)))</f>
        <v>**Description:**0</v>
      </c>
      <c r="Q997" s="340" t="str">
        <f>IF(ISBLANK(INDEX('Policy Characteristics'!K:K,MATCH($C997,'Policy Characteristics'!$C:$C,0))),"",INDEX('Policy Characteristics'!K:K,MATCH($C997,'Policy Characteristics'!$C:$C,0)))</f>
        <v/>
      </c>
      <c r="R997" s="340" t="str">
        <f>IF(ISBLANK(INDEX('Policy Characteristics'!L:L,MATCH($C997,'Policy Characteristics'!$C:$C,0))),"",INDEX('Policy Characteristics'!L:L,MATCH($C997,'Policy Characteristics'!$C:$C,0)))</f>
        <v/>
      </c>
    </row>
    <row r="998" spans="1:18" s="2" customFormat="1" x14ac:dyDescent="0.25">
      <c r="A998" s="340" t="str">
        <f>IF(ISBLANK(INDEX('Policy Characteristics'!A:A,MATCH($C998,'Policy Characteristics'!$C:$C,0))),"",INDEX('Policy Characteristics'!A:A,MATCH($C998,'Policy Characteristics'!$C:$C,0)))</f>
        <v>Cross-Sector</v>
      </c>
      <c r="B998" s="340" t="str">
        <f>IF(ISBLANK(INDEX('Policy Characteristics'!B:B,MATCH($C998,'Policy Characteristics'!$C:$C,0))),"",INDEX('Policy Characteristics'!B:B,MATCH($C998,'Policy Characteristics'!$C:$C,0)))</f>
        <v>Fixed Energy Prices</v>
      </c>
      <c r="C998" s="344" t="str">
        <f t="shared" si="51"/>
        <v>Toggle Whether Policies Affect Energy Prices</v>
      </c>
      <c r="D998" s="9" t="s">
        <v>2522</v>
      </c>
      <c r="E998" s="9"/>
      <c r="F998" s="9" t="s">
        <v>2526</v>
      </c>
      <c r="G998" s="9"/>
      <c r="H998" s="54">
        <v>722</v>
      </c>
      <c r="I998" s="9" t="s">
        <v>46</v>
      </c>
      <c r="J998" s="342" t="str">
        <f>IF(ISBLANK(INDEX('Policy Characteristics'!D:D,MATCH($C998,'Policy Characteristics'!$C:$C,0))),"",INDEX('Policy Characteristics'!D:D,MATCH($C998,'Policy Characteristics'!$C:$C,0)))</f>
        <v>Fixed Energy Prices</v>
      </c>
      <c r="K998" s="340" t="str">
        <f>IF(ISBLANK(INDEX('Policy Characteristics'!E:E,MATCH($C998,'Policy Characteristics'!$C:$C,0))),"",INDEX('Policy Characteristics'!E:E,MATCH($C998,'Policy Characteristics'!$C:$C,0)))</f>
        <v>cross toggle whether policies affect energy prices</v>
      </c>
      <c r="L998" s="340">
        <f>IF(ISBLANK(INDEX('Policy Characteristics'!F:F,MATCH($C998,'Policy Characteristics'!$C:$C,0))),"",INDEX('Policy Characteristics'!F:F,MATCH($C998,'Policy Characteristics'!$C:$C,0)))</f>
        <v>0</v>
      </c>
      <c r="M998" s="340">
        <f>IF(ISBLANK(INDEX('Policy Characteristics'!G:G,MATCH($C998,'Policy Characteristics'!$C:$C,0))),"",INDEX('Policy Characteristics'!G:G,MATCH($C998,'Policy Characteristics'!$C:$C,0)))</f>
        <v>0</v>
      </c>
      <c r="N998" s="340" t="str">
        <f>IF(ISBLANK(INDEX('Policy Characteristics'!H:H,MATCH($C998,'Policy Characteristics'!$C:$C,0))),"",INDEX('Policy Characteristics'!H:H,MATCH($C998,'Policy Characteristics'!$C:$C,0)))</f>
        <v/>
      </c>
      <c r="O998" s="340" t="str">
        <f>IF(ISBLANK(INDEX('Policy Characteristics'!I:I,MATCH($C998,'Policy Characteristics'!$C:$C,0))),"",INDEX('Policy Characteristics'!I:I,MATCH($C998,'Policy Characteristics'!$C:$C,0)))</f>
        <v/>
      </c>
      <c r="P998" s="340" t="str">
        <f>IF(ISBLANK(INDEX('Policy Characteristics'!J:J,MATCH($C998,'Policy Characteristics'!$C:$C,0))),"",INDEX('Policy Characteristics'!J:J,MATCH($C998,'Policy Characteristics'!$C:$C,0)))</f>
        <v>**Description:**0</v>
      </c>
      <c r="Q998" s="340" t="str">
        <f>IF(ISBLANK(INDEX('Policy Characteristics'!K:K,MATCH($C998,'Policy Characteristics'!$C:$C,0))),"",INDEX('Policy Characteristics'!K:K,MATCH($C998,'Policy Characteristics'!$C:$C,0)))</f>
        <v/>
      </c>
      <c r="R998" s="340" t="str">
        <f>IF(ISBLANK(INDEX('Policy Characteristics'!L:L,MATCH($C998,'Policy Characteristics'!$C:$C,0))),"",INDEX('Policy Characteristics'!L:L,MATCH($C998,'Policy Characteristics'!$C:$C,0)))</f>
        <v/>
      </c>
    </row>
    <row r="999" spans="1:18" s="2" customFormat="1" x14ac:dyDescent="0.25">
      <c r="A999" s="340" t="str">
        <f>IF(ISBLANK(INDEX('Policy Characteristics'!A:A,MATCH($C999,'Policy Characteristics'!$C:$C,0))),"",INDEX('Policy Characteristics'!A:A,MATCH($C999,'Policy Characteristics'!$C:$C,0)))</f>
        <v>Cross-Sector</v>
      </c>
      <c r="B999" s="340" t="str">
        <f>IF(ISBLANK(INDEX('Policy Characteristics'!B:B,MATCH($C999,'Policy Characteristics'!$C:$C,0))),"",INDEX('Policy Characteristics'!B:B,MATCH($C999,'Policy Characteristics'!$C:$C,0)))</f>
        <v>Fixed Energy Prices</v>
      </c>
      <c r="C999" s="343" t="s">
        <v>2805</v>
      </c>
      <c r="D999" s="9" t="s">
        <v>472</v>
      </c>
      <c r="E999" s="53"/>
      <c r="F999" s="9" t="s">
        <v>469</v>
      </c>
      <c r="G999" s="9"/>
      <c r="H999" s="56">
        <v>836</v>
      </c>
      <c r="I999" s="9" t="s">
        <v>46</v>
      </c>
      <c r="J999" s="342" t="str">
        <f>IF(ISBLANK(INDEX('Policy Characteristics'!D:D,MATCH($C999,'Policy Characteristics'!$C:$C,0))),"",INDEX('Policy Characteristics'!D:D,MATCH($C999,'Policy Characteristics'!$C:$C,0)))</f>
        <v>Fixed Energy Prices</v>
      </c>
      <c r="K999" s="340" t="str">
        <f>IF(ISBLANK(INDEX('Policy Characteristics'!E:E,MATCH($C999,'Policy Characteristics'!$C:$C,0))),"",INDEX('Policy Characteristics'!E:E,MATCH($C999,'Policy Characteristics'!$C:$C,0)))</f>
        <v>cross toggle whether policies affect energy prices</v>
      </c>
      <c r="L999" s="340">
        <f>IF(ISBLANK(INDEX('Policy Characteristics'!F:F,MATCH($C999,'Policy Characteristics'!$C:$C,0))),"",INDEX('Policy Characteristics'!F:F,MATCH($C999,'Policy Characteristics'!$C:$C,0)))</f>
        <v>0</v>
      </c>
      <c r="M999" s="340">
        <f>IF(ISBLANK(INDEX('Policy Characteristics'!G:G,MATCH($C999,'Policy Characteristics'!$C:$C,0))),"",INDEX('Policy Characteristics'!G:G,MATCH($C999,'Policy Characteristics'!$C:$C,0)))</f>
        <v>0</v>
      </c>
      <c r="N999" s="340" t="str">
        <f>IF(ISBLANK(INDEX('Policy Characteristics'!H:H,MATCH($C999,'Policy Characteristics'!$C:$C,0))),"",INDEX('Policy Characteristics'!H:H,MATCH($C999,'Policy Characteristics'!$C:$C,0)))</f>
        <v/>
      </c>
      <c r="O999" s="340" t="str">
        <f>IF(ISBLANK(INDEX('Policy Characteristics'!I:I,MATCH($C999,'Policy Characteristics'!$C:$C,0))),"",INDEX('Policy Characteristics'!I:I,MATCH($C999,'Policy Characteristics'!$C:$C,0)))</f>
        <v/>
      </c>
      <c r="P999" s="340" t="str">
        <f>IF(ISBLANK(INDEX('Policy Characteristics'!J:J,MATCH($C999,'Policy Characteristics'!$C:$C,0))),"",INDEX('Policy Characteristics'!J:J,MATCH($C999,'Policy Characteristics'!$C:$C,0)))</f>
        <v>**Description:**0</v>
      </c>
      <c r="Q999" s="340" t="str">
        <f>IF(ISBLANK(INDEX('Policy Characteristics'!K:K,MATCH($C999,'Policy Characteristics'!$C:$C,0))),"",INDEX('Policy Characteristics'!K:K,MATCH($C999,'Policy Characteristics'!$C:$C,0)))</f>
        <v/>
      </c>
      <c r="R999" s="340" t="str">
        <f>IF(ISBLANK(INDEX('Policy Characteristics'!L:L,MATCH($C999,'Policy Characteristics'!$C:$C,0))),"",INDEX('Policy Characteristics'!L:L,MATCH($C999,'Policy Characteristics'!$C:$C,0)))</f>
        <v/>
      </c>
    </row>
    <row r="1000" spans="1:18" s="2" customFormat="1" x14ac:dyDescent="0.25">
      <c r="A1000" s="340" t="str">
        <f>IF(ISBLANK(INDEX('Policy Characteristics'!A:A,MATCH($C1000,'Policy Characteristics'!$C:$C,0))),"",INDEX('Policy Characteristics'!A:A,MATCH($C1000,'Policy Characteristics'!$C:$C,0)))</f>
        <v>Cross-Sector</v>
      </c>
      <c r="B1000" s="340" t="str">
        <f>IF(ISBLANK(INDEX('Policy Characteristics'!B:B,MATCH($C1000,'Policy Characteristics'!$C:$C,0))),"",INDEX('Policy Characteristics'!B:B,MATCH($C1000,'Policy Characteristics'!$C:$C,0)))</f>
        <v>Fixed Energy Prices</v>
      </c>
      <c r="C1000" s="344" t="str">
        <f t="shared" ref="C1000:C1010" si="52">C$999</f>
        <v>Toggle Whether Policies Affect Energy Prices</v>
      </c>
      <c r="D1000" s="9" t="s">
        <v>48</v>
      </c>
      <c r="E1000" s="53"/>
      <c r="F1000" s="9" t="s">
        <v>92</v>
      </c>
      <c r="G1000" s="9"/>
      <c r="H1000" s="54">
        <v>837</v>
      </c>
      <c r="I1000" s="9" t="s">
        <v>46</v>
      </c>
      <c r="J1000" s="342" t="str">
        <f>IF(ISBLANK(INDEX('Policy Characteristics'!D:D,MATCH($C1000,'Policy Characteristics'!$C:$C,0))),"",INDEX('Policy Characteristics'!D:D,MATCH($C1000,'Policy Characteristics'!$C:$C,0)))</f>
        <v>Fixed Energy Prices</v>
      </c>
      <c r="K1000" s="340" t="str">
        <f>IF(ISBLANK(INDEX('Policy Characteristics'!E:E,MATCH($C1000,'Policy Characteristics'!$C:$C,0))),"",INDEX('Policy Characteristics'!E:E,MATCH($C1000,'Policy Characteristics'!$C:$C,0)))</f>
        <v>cross toggle whether policies affect energy prices</v>
      </c>
      <c r="L1000" s="340">
        <f>IF(ISBLANK(INDEX('Policy Characteristics'!F:F,MATCH($C1000,'Policy Characteristics'!$C:$C,0))),"",INDEX('Policy Characteristics'!F:F,MATCH($C1000,'Policy Characteristics'!$C:$C,0)))</f>
        <v>0</v>
      </c>
      <c r="M1000" s="340">
        <f>IF(ISBLANK(INDEX('Policy Characteristics'!G:G,MATCH($C1000,'Policy Characteristics'!$C:$C,0))),"",INDEX('Policy Characteristics'!G:G,MATCH($C1000,'Policy Characteristics'!$C:$C,0)))</f>
        <v>0</v>
      </c>
      <c r="N1000" s="340" t="str">
        <f>IF(ISBLANK(INDEX('Policy Characteristics'!H:H,MATCH($C1000,'Policy Characteristics'!$C:$C,0))),"",INDEX('Policy Characteristics'!H:H,MATCH($C1000,'Policy Characteristics'!$C:$C,0)))</f>
        <v/>
      </c>
      <c r="O1000" s="340" t="str">
        <f>IF(ISBLANK(INDEX('Policy Characteristics'!I:I,MATCH($C1000,'Policy Characteristics'!$C:$C,0))),"",INDEX('Policy Characteristics'!I:I,MATCH($C1000,'Policy Characteristics'!$C:$C,0)))</f>
        <v/>
      </c>
      <c r="P1000" s="340" t="str">
        <f>IF(ISBLANK(INDEX('Policy Characteristics'!J:J,MATCH($C1000,'Policy Characteristics'!$C:$C,0))),"",INDEX('Policy Characteristics'!J:J,MATCH($C1000,'Policy Characteristics'!$C:$C,0)))</f>
        <v>**Description:**0</v>
      </c>
      <c r="Q1000" s="340" t="str">
        <f>IF(ISBLANK(INDEX('Policy Characteristics'!K:K,MATCH($C1000,'Policy Characteristics'!$C:$C,0))),"",INDEX('Policy Characteristics'!K:K,MATCH($C1000,'Policy Characteristics'!$C:$C,0)))</f>
        <v/>
      </c>
      <c r="R1000" s="340" t="str">
        <f>IF(ISBLANK(INDEX('Policy Characteristics'!L:L,MATCH($C1000,'Policy Characteristics'!$C:$C,0))),"",INDEX('Policy Characteristics'!L:L,MATCH($C1000,'Policy Characteristics'!$C:$C,0)))</f>
        <v/>
      </c>
    </row>
    <row r="1001" spans="1:18" s="2" customFormat="1" x14ac:dyDescent="0.25">
      <c r="A1001" s="340" t="str">
        <f>IF(ISBLANK(INDEX('Policy Characteristics'!A:A,MATCH($C1001,'Policy Characteristics'!$C:$C,0))),"",INDEX('Policy Characteristics'!A:A,MATCH($C1001,'Policy Characteristics'!$C:$C,0)))</f>
        <v>Cross-Sector</v>
      </c>
      <c r="B1001" s="340" t="str">
        <f>IF(ISBLANK(INDEX('Policy Characteristics'!B:B,MATCH($C1001,'Policy Characteristics'!$C:$C,0))),"",INDEX('Policy Characteristics'!B:B,MATCH($C1001,'Policy Characteristics'!$C:$C,0)))</f>
        <v>Fixed Energy Prices</v>
      </c>
      <c r="C1001" s="344" t="str">
        <f t="shared" si="52"/>
        <v>Toggle Whether Policies Affect Energy Prices</v>
      </c>
      <c r="D1001" s="9" t="s">
        <v>53</v>
      </c>
      <c r="E1001" s="53"/>
      <c r="F1001" s="9" t="s">
        <v>97</v>
      </c>
      <c r="G1001" s="9"/>
      <c r="H1001" s="56">
        <v>838</v>
      </c>
      <c r="I1001" s="9" t="s">
        <v>46</v>
      </c>
      <c r="J1001" s="342" t="str">
        <f>IF(ISBLANK(INDEX('Policy Characteristics'!D:D,MATCH($C1001,'Policy Characteristics'!$C:$C,0))),"",INDEX('Policy Characteristics'!D:D,MATCH($C1001,'Policy Characteristics'!$C:$C,0)))</f>
        <v>Fixed Energy Prices</v>
      </c>
      <c r="K1001" s="340" t="str">
        <f>IF(ISBLANK(INDEX('Policy Characteristics'!E:E,MATCH($C1001,'Policy Characteristics'!$C:$C,0))),"",INDEX('Policy Characteristics'!E:E,MATCH($C1001,'Policy Characteristics'!$C:$C,0)))</f>
        <v>cross toggle whether policies affect energy prices</v>
      </c>
      <c r="L1001" s="340">
        <f>IF(ISBLANK(INDEX('Policy Characteristics'!F:F,MATCH($C1001,'Policy Characteristics'!$C:$C,0))),"",INDEX('Policy Characteristics'!F:F,MATCH($C1001,'Policy Characteristics'!$C:$C,0)))</f>
        <v>0</v>
      </c>
      <c r="M1001" s="340">
        <f>IF(ISBLANK(INDEX('Policy Characteristics'!G:G,MATCH($C1001,'Policy Characteristics'!$C:$C,0))),"",INDEX('Policy Characteristics'!G:G,MATCH($C1001,'Policy Characteristics'!$C:$C,0)))</f>
        <v>0</v>
      </c>
      <c r="N1001" s="340" t="str">
        <f>IF(ISBLANK(INDEX('Policy Characteristics'!H:H,MATCH($C1001,'Policy Characteristics'!$C:$C,0))),"",INDEX('Policy Characteristics'!H:H,MATCH($C1001,'Policy Characteristics'!$C:$C,0)))</f>
        <v/>
      </c>
      <c r="O1001" s="340" t="str">
        <f>IF(ISBLANK(INDEX('Policy Characteristics'!I:I,MATCH($C1001,'Policy Characteristics'!$C:$C,0))),"",INDEX('Policy Characteristics'!I:I,MATCH($C1001,'Policy Characteristics'!$C:$C,0)))</f>
        <v/>
      </c>
      <c r="P1001" s="340" t="str">
        <f>IF(ISBLANK(INDEX('Policy Characteristics'!J:J,MATCH($C1001,'Policy Characteristics'!$C:$C,0))),"",INDEX('Policy Characteristics'!J:J,MATCH($C1001,'Policy Characteristics'!$C:$C,0)))</f>
        <v>**Description:**0</v>
      </c>
      <c r="Q1001" s="340" t="str">
        <f>IF(ISBLANK(INDEX('Policy Characteristics'!K:K,MATCH($C1001,'Policy Characteristics'!$C:$C,0))),"",INDEX('Policy Characteristics'!K:K,MATCH($C1001,'Policy Characteristics'!$C:$C,0)))</f>
        <v/>
      </c>
      <c r="R1001" s="340" t="str">
        <f>IF(ISBLANK(INDEX('Policy Characteristics'!L:L,MATCH($C1001,'Policy Characteristics'!$C:$C,0))),"",INDEX('Policy Characteristics'!L:L,MATCH($C1001,'Policy Characteristics'!$C:$C,0)))</f>
        <v/>
      </c>
    </row>
    <row r="1002" spans="1:18" s="2" customFormat="1" x14ac:dyDescent="0.25">
      <c r="A1002" s="340" t="str">
        <f>IF(ISBLANK(INDEX('Policy Characteristics'!A:A,MATCH($C1002,'Policy Characteristics'!$C:$C,0))),"",INDEX('Policy Characteristics'!A:A,MATCH($C1002,'Policy Characteristics'!$C:$C,0)))</f>
        <v>Cross-Sector</v>
      </c>
      <c r="B1002" s="340" t="str">
        <f>IF(ISBLANK(INDEX('Policy Characteristics'!B:B,MATCH($C1002,'Policy Characteristics'!$C:$C,0))),"",INDEX('Policy Characteristics'!B:B,MATCH($C1002,'Policy Characteristics'!$C:$C,0)))</f>
        <v>Fixed Energy Prices</v>
      </c>
      <c r="C1002" s="344" t="str">
        <f t="shared" si="52"/>
        <v>Toggle Whether Policies Affect Energy Prices</v>
      </c>
      <c r="D1002" s="9" t="s">
        <v>55</v>
      </c>
      <c r="E1002" s="53"/>
      <c r="F1002" s="9" t="s">
        <v>100</v>
      </c>
      <c r="G1002" s="9"/>
      <c r="H1002" s="54">
        <v>839</v>
      </c>
      <c r="I1002" s="9" t="s">
        <v>46</v>
      </c>
      <c r="J1002" s="342" t="str">
        <f>IF(ISBLANK(INDEX('Policy Characteristics'!D:D,MATCH($C1002,'Policy Characteristics'!$C:$C,0))),"",INDEX('Policy Characteristics'!D:D,MATCH($C1002,'Policy Characteristics'!$C:$C,0)))</f>
        <v>Fixed Energy Prices</v>
      </c>
      <c r="K1002" s="340" t="str">
        <f>IF(ISBLANK(INDEX('Policy Characteristics'!E:E,MATCH($C1002,'Policy Characteristics'!$C:$C,0))),"",INDEX('Policy Characteristics'!E:E,MATCH($C1002,'Policy Characteristics'!$C:$C,0)))</f>
        <v>cross toggle whether policies affect energy prices</v>
      </c>
      <c r="L1002" s="340">
        <f>IF(ISBLANK(INDEX('Policy Characteristics'!F:F,MATCH($C1002,'Policy Characteristics'!$C:$C,0))),"",INDEX('Policy Characteristics'!F:F,MATCH($C1002,'Policy Characteristics'!$C:$C,0)))</f>
        <v>0</v>
      </c>
      <c r="M1002" s="340">
        <f>IF(ISBLANK(INDEX('Policy Characteristics'!G:G,MATCH($C1002,'Policy Characteristics'!$C:$C,0))),"",INDEX('Policy Characteristics'!G:G,MATCH($C1002,'Policy Characteristics'!$C:$C,0)))</f>
        <v>0</v>
      </c>
      <c r="N1002" s="340" t="str">
        <f>IF(ISBLANK(INDEX('Policy Characteristics'!H:H,MATCH($C1002,'Policy Characteristics'!$C:$C,0))),"",INDEX('Policy Characteristics'!H:H,MATCH($C1002,'Policy Characteristics'!$C:$C,0)))</f>
        <v/>
      </c>
      <c r="O1002" s="340" t="str">
        <f>IF(ISBLANK(INDEX('Policy Characteristics'!I:I,MATCH($C1002,'Policy Characteristics'!$C:$C,0))),"",INDEX('Policy Characteristics'!I:I,MATCH($C1002,'Policy Characteristics'!$C:$C,0)))</f>
        <v/>
      </c>
      <c r="P1002" s="340" t="str">
        <f>IF(ISBLANK(INDEX('Policy Characteristics'!J:J,MATCH($C1002,'Policy Characteristics'!$C:$C,0))),"",INDEX('Policy Characteristics'!J:J,MATCH($C1002,'Policy Characteristics'!$C:$C,0)))</f>
        <v>**Description:**0</v>
      </c>
      <c r="Q1002" s="340" t="str">
        <f>IF(ISBLANK(INDEX('Policy Characteristics'!K:K,MATCH($C1002,'Policy Characteristics'!$C:$C,0))),"",INDEX('Policy Characteristics'!K:K,MATCH($C1002,'Policy Characteristics'!$C:$C,0)))</f>
        <v/>
      </c>
      <c r="R1002" s="340" t="str">
        <f>IF(ISBLANK(INDEX('Policy Characteristics'!L:L,MATCH($C1002,'Policy Characteristics'!$C:$C,0))),"",INDEX('Policy Characteristics'!L:L,MATCH($C1002,'Policy Characteristics'!$C:$C,0)))</f>
        <v/>
      </c>
    </row>
    <row r="1003" spans="1:18" s="2" customFormat="1" x14ac:dyDescent="0.25">
      <c r="A1003" s="340" t="str">
        <f>IF(ISBLANK(INDEX('Policy Characteristics'!A:A,MATCH($C1003,'Policy Characteristics'!$C:$C,0))),"",INDEX('Policy Characteristics'!A:A,MATCH($C1003,'Policy Characteristics'!$C:$C,0)))</f>
        <v>Cross-Sector</v>
      </c>
      <c r="B1003" s="340" t="str">
        <f>IF(ISBLANK(INDEX('Policy Characteristics'!B:B,MATCH($C1003,'Policy Characteristics'!$C:$C,0))),"",INDEX('Policy Characteristics'!B:B,MATCH($C1003,'Policy Characteristics'!$C:$C,0)))</f>
        <v>Fixed Energy Prices</v>
      </c>
      <c r="C1003" s="344" t="str">
        <f t="shared" si="52"/>
        <v>Toggle Whether Policies Affect Energy Prices</v>
      </c>
      <c r="D1003" s="9" t="s">
        <v>56</v>
      </c>
      <c r="E1003" s="53"/>
      <c r="F1003" s="9" t="s">
        <v>101</v>
      </c>
      <c r="G1003" s="9"/>
      <c r="H1003" s="56">
        <v>840</v>
      </c>
      <c r="I1003" s="9" t="s">
        <v>46</v>
      </c>
      <c r="J1003" s="342" t="str">
        <f>IF(ISBLANK(INDEX('Policy Characteristics'!D:D,MATCH($C1003,'Policy Characteristics'!$C:$C,0))),"",INDEX('Policy Characteristics'!D:D,MATCH($C1003,'Policy Characteristics'!$C:$C,0)))</f>
        <v>Fixed Energy Prices</v>
      </c>
      <c r="K1003" s="340" t="str">
        <f>IF(ISBLANK(INDEX('Policy Characteristics'!E:E,MATCH($C1003,'Policy Characteristics'!$C:$C,0))),"",INDEX('Policy Characteristics'!E:E,MATCH($C1003,'Policy Characteristics'!$C:$C,0)))</f>
        <v>cross toggle whether policies affect energy prices</v>
      </c>
      <c r="L1003" s="340">
        <f>IF(ISBLANK(INDEX('Policy Characteristics'!F:F,MATCH($C1003,'Policy Characteristics'!$C:$C,0))),"",INDEX('Policy Characteristics'!F:F,MATCH($C1003,'Policy Characteristics'!$C:$C,0)))</f>
        <v>0</v>
      </c>
      <c r="M1003" s="340">
        <f>IF(ISBLANK(INDEX('Policy Characteristics'!G:G,MATCH($C1003,'Policy Characteristics'!$C:$C,0))),"",INDEX('Policy Characteristics'!G:G,MATCH($C1003,'Policy Characteristics'!$C:$C,0)))</f>
        <v>0</v>
      </c>
      <c r="N1003" s="340" t="str">
        <f>IF(ISBLANK(INDEX('Policy Characteristics'!H:H,MATCH($C1003,'Policy Characteristics'!$C:$C,0))),"",INDEX('Policy Characteristics'!H:H,MATCH($C1003,'Policy Characteristics'!$C:$C,0)))</f>
        <v/>
      </c>
      <c r="O1003" s="340" t="str">
        <f>IF(ISBLANK(INDEX('Policy Characteristics'!I:I,MATCH($C1003,'Policy Characteristics'!$C:$C,0))),"",INDEX('Policy Characteristics'!I:I,MATCH($C1003,'Policy Characteristics'!$C:$C,0)))</f>
        <v/>
      </c>
      <c r="P1003" s="340" t="str">
        <f>IF(ISBLANK(INDEX('Policy Characteristics'!J:J,MATCH($C1003,'Policy Characteristics'!$C:$C,0))),"",INDEX('Policy Characteristics'!J:J,MATCH($C1003,'Policy Characteristics'!$C:$C,0)))</f>
        <v>**Description:**0</v>
      </c>
      <c r="Q1003" s="340" t="str">
        <f>IF(ISBLANK(INDEX('Policy Characteristics'!K:K,MATCH($C1003,'Policy Characteristics'!$C:$C,0))),"",INDEX('Policy Characteristics'!K:K,MATCH($C1003,'Policy Characteristics'!$C:$C,0)))</f>
        <v/>
      </c>
      <c r="R1003" s="340" t="str">
        <f>IF(ISBLANK(INDEX('Policy Characteristics'!L:L,MATCH($C1003,'Policy Characteristics'!$C:$C,0))),"",INDEX('Policy Characteristics'!L:L,MATCH($C1003,'Policy Characteristics'!$C:$C,0)))</f>
        <v/>
      </c>
    </row>
    <row r="1004" spans="1:18" s="2" customFormat="1" x14ac:dyDescent="0.25">
      <c r="A1004" s="340" t="str">
        <f>IF(ISBLANK(INDEX('Policy Characteristics'!A:A,MATCH($C1004,'Policy Characteristics'!$C:$C,0))),"",INDEX('Policy Characteristics'!A:A,MATCH($C1004,'Policy Characteristics'!$C:$C,0)))</f>
        <v>Cross-Sector</v>
      </c>
      <c r="B1004" s="340" t="str">
        <f>IF(ISBLANK(INDEX('Policy Characteristics'!B:B,MATCH($C1004,'Policy Characteristics'!$C:$C,0))),"",INDEX('Policy Characteristics'!B:B,MATCH($C1004,'Policy Characteristics'!$C:$C,0)))</f>
        <v>Fixed Energy Prices</v>
      </c>
      <c r="C1004" s="344" t="str">
        <f t="shared" si="52"/>
        <v>Toggle Whether Policies Affect Energy Prices</v>
      </c>
      <c r="D1004" s="9" t="s">
        <v>57</v>
      </c>
      <c r="E1004" s="53"/>
      <c r="F1004" s="9" t="s">
        <v>102</v>
      </c>
      <c r="G1004" s="9"/>
      <c r="H1004" s="54">
        <v>841</v>
      </c>
      <c r="I1004" s="9" t="s">
        <v>46</v>
      </c>
      <c r="J1004" s="342" t="str">
        <f>IF(ISBLANK(INDEX('Policy Characteristics'!D:D,MATCH($C1004,'Policy Characteristics'!$C:$C,0))),"",INDEX('Policy Characteristics'!D:D,MATCH($C1004,'Policy Characteristics'!$C:$C,0)))</f>
        <v>Fixed Energy Prices</v>
      </c>
      <c r="K1004" s="340" t="str">
        <f>IF(ISBLANK(INDEX('Policy Characteristics'!E:E,MATCH($C1004,'Policy Characteristics'!$C:$C,0))),"",INDEX('Policy Characteristics'!E:E,MATCH($C1004,'Policy Characteristics'!$C:$C,0)))</f>
        <v>cross toggle whether policies affect energy prices</v>
      </c>
      <c r="L1004" s="340">
        <f>IF(ISBLANK(INDEX('Policy Characteristics'!F:F,MATCH($C1004,'Policy Characteristics'!$C:$C,0))),"",INDEX('Policy Characteristics'!F:F,MATCH($C1004,'Policy Characteristics'!$C:$C,0)))</f>
        <v>0</v>
      </c>
      <c r="M1004" s="340">
        <f>IF(ISBLANK(INDEX('Policy Characteristics'!G:G,MATCH($C1004,'Policy Characteristics'!$C:$C,0))),"",INDEX('Policy Characteristics'!G:G,MATCH($C1004,'Policy Characteristics'!$C:$C,0)))</f>
        <v>0</v>
      </c>
      <c r="N1004" s="340" t="str">
        <f>IF(ISBLANK(INDEX('Policy Characteristics'!H:H,MATCH($C1004,'Policy Characteristics'!$C:$C,0))),"",INDEX('Policy Characteristics'!H:H,MATCH($C1004,'Policy Characteristics'!$C:$C,0)))</f>
        <v/>
      </c>
      <c r="O1004" s="340" t="str">
        <f>IF(ISBLANK(INDEX('Policy Characteristics'!I:I,MATCH($C1004,'Policy Characteristics'!$C:$C,0))),"",INDEX('Policy Characteristics'!I:I,MATCH($C1004,'Policy Characteristics'!$C:$C,0)))</f>
        <v/>
      </c>
      <c r="P1004" s="340" t="str">
        <f>IF(ISBLANK(INDEX('Policy Characteristics'!J:J,MATCH($C1004,'Policy Characteristics'!$C:$C,0))),"",INDEX('Policy Characteristics'!J:J,MATCH($C1004,'Policy Characteristics'!$C:$C,0)))</f>
        <v>**Description:**0</v>
      </c>
      <c r="Q1004" s="340" t="str">
        <f>IF(ISBLANK(INDEX('Policy Characteristics'!K:K,MATCH($C1004,'Policy Characteristics'!$C:$C,0))),"",INDEX('Policy Characteristics'!K:K,MATCH($C1004,'Policy Characteristics'!$C:$C,0)))</f>
        <v/>
      </c>
      <c r="R1004" s="340" t="str">
        <f>IF(ISBLANK(INDEX('Policy Characteristics'!L:L,MATCH($C1004,'Policy Characteristics'!$C:$C,0))),"",INDEX('Policy Characteristics'!L:L,MATCH($C1004,'Policy Characteristics'!$C:$C,0)))</f>
        <v/>
      </c>
    </row>
    <row r="1005" spans="1:18" s="2" customFormat="1" x14ac:dyDescent="0.25">
      <c r="A1005" s="340" t="str">
        <f>IF(ISBLANK(INDEX('Policy Characteristics'!A:A,MATCH($C1005,'Policy Characteristics'!$C:$C,0))),"",INDEX('Policy Characteristics'!A:A,MATCH($C1005,'Policy Characteristics'!$C:$C,0)))</f>
        <v>Cross-Sector</v>
      </c>
      <c r="B1005" s="340" t="str">
        <f>IF(ISBLANK(INDEX('Policy Characteristics'!B:B,MATCH($C1005,'Policy Characteristics'!$C:$C,0))),"",INDEX('Policy Characteristics'!B:B,MATCH($C1005,'Policy Characteristics'!$C:$C,0)))</f>
        <v>Fixed Energy Prices</v>
      </c>
      <c r="C1005" s="344" t="str">
        <f t="shared" si="52"/>
        <v>Toggle Whether Policies Affect Energy Prices</v>
      </c>
      <c r="D1005" s="9" t="s">
        <v>58</v>
      </c>
      <c r="E1005" s="53"/>
      <c r="F1005" s="9" t="s">
        <v>103</v>
      </c>
      <c r="G1005" s="9"/>
      <c r="H1005" s="56">
        <v>842</v>
      </c>
      <c r="I1005" s="9" t="s">
        <v>46</v>
      </c>
      <c r="J1005" s="342" t="str">
        <f>IF(ISBLANK(INDEX('Policy Characteristics'!D:D,MATCH($C1005,'Policy Characteristics'!$C:$C,0))),"",INDEX('Policy Characteristics'!D:D,MATCH($C1005,'Policy Characteristics'!$C:$C,0)))</f>
        <v>Fixed Energy Prices</v>
      </c>
      <c r="K1005" s="340" t="str">
        <f>IF(ISBLANK(INDEX('Policy Characteristics'!E:E,MATCH($C1005,'Policy Characteristics'!$C:$C,0))),"",INDEX('Policy Characteristics'!E:E,MATCH($C1005,'Policy Characteristics'!$C:$C,0)))</f>
        <v>cross toggle whether policies affect energy prices</v>
      </c>
      <c r="L1005" s="340">
        <f>IF(ISBLANK(INDEX('Policy Characteristics'!F:F,MATCH($C1005,'Policy Characteristics'!$C:$C,0))),"",INDEX('Policy Characteristics'!F:F,MATCH($C1005,'Policy Characteristics'!$C:$C,0)))</f>
        <v>0</v>
      </c>
      <c r="M1005" s="340">
        <f>IF(ISBLANK(INDEX('Policy Characteristics'!G:G,MATCH($C1005,'Policy Characteristics'!$C:$C,0))),"",INDEX('Policy Characteristics'!G:G,MATCH($C1005,'Policy Characteristics'!$C:$C,0)))</f>
        <v>0</v>
      </c>
      <c r="N1005" s="340" t="str">
        <f>IF(ISBLANK(INDEX('Policy Characteristics'!H:H,MATCH($C1005,'Policy Characteristics'!$C:$C,0))),"",INDEX('Policy Characteristics'!H:H,MATCH($C1005,'Policy Characteristics'!$C:$C,0)))</f>
        <v/>
      </c>
      <c r="O1005" s="340" t="str">
        <f>IF(ISBLANK(INDEX('Policy Characteristics'!I:I,MATCH($C1005,'Policy Characteristics'!$C:$C,0))),"",INDEX('Policy Characteristics'!I:I,MATCH($C1005,'Policy Characteristics'!$C:$C,0)))</f>
        <v/>
      </c>
      <c r="P1005" s="340" t="str">
        <f>IF(ISBLANK(INDEX('Policy Characteristics'!J:J,MATCH($C1005,'Policy Characteristics'!$C:$C,0))),"",INDEX('Policy Characteristics'!J:J,MATCH($C1005,'Policy Characteristics'!$C:$C,0)))</f>
        <v>**Description:**0</v>
      </c>
      <c r="Q1005" s="340" t="str">
        <f>IF(ISBLANK(INDEX('Policy Characteristics'!K:K,MATCH($C1005,'Policy Characteristics'!$C:$C,0))),"",INDEX('Policy Characteristics'!K:K,MATCH($C1005,'Policy Characteristics'!$C:$C,0)))</f>
        <v/>
      </c>
      <c r="R1005" s="340" t="str">
        <f>IF(ISBLANK(INDEX('Policy Characteristics'!L:L,MATCH($C1005,'Policy Characteristics'!$C:$C,0))),"",INDEX('Policy Characteristics'!L:L,MATCH($C1005,'Policy Characteristics'!$C:$C,0)))</f>
        <v/>
      </c>
    </row>
    <row r="1006" spans="1:18" s="2" customFormat="1" x14ac:dyDescent="0.25">
      <c r="A1006" s="340" t="str">
        <f>IF(ISBLANK(INDEX('Policy Characteristics'!A:A,MATCH($C1006,'Policy Characteristics'!$C:$C,0))),"",INDEX('Policy Characteristics'!A:A,MATCH($C1006,'Policy Characteristics'!$C:$C,0)))</f>
        <v>Cross-Sector</v>
      </c>
      <c r="B1006" s="340" t="str">
        <f>IF(ISBLANK(INDEX('Policy Characteristics'!B:B,MATCH($C1006,'Policy Characteristics'!$C:$C,0))),"",INDEX('Policy Characteristics'!B:B,MATCH($C1006,'Policy Characteristics'!$C:$C,0)))</f>
        <v>Fixed Energy Prices</v>
      </c>
      <c r="C1006" s="344" t="str">
        <f t="shared" si="52"/>
        <v>Toggle Whether Policies Affect Energy Prices</v>
      </c>
      <c r="D1006" s="9" t="s">
        <v>2527</v>
      </c>
      <c r="E1006" s="53"/>
      <c r="F1006" s="9" t="s">
        <v>2528</v>
      </c>
      <c r="G1006" s="9"/>
      <c r="H1006" s="54">
        <v>843</v>
      </c>
      <c r="I1006" s="9" t="s">
        <v>46</v>
      </c>
      <c r="J1006" s="342" t="str">
        <f>IF(ISBLANK(INDEX('Policy Characteristics'!D:D,MATCH($C1006,'Policy Characteristics'!$C:$C,0))),"",INDEX('Policy Characteristics'!D:D,MATCH($C1006,'Policy Characteristics'!$C:$C,0)))</f>
        <v>Fixed Energy Prices</v>
      </c>
      <c r="K1006" s="340" t="str">
        <f>IF(ISBLANK(INDEX('Policy Characteristics'!E:E,MATCH($C1006,'Policy Characteristics'!$C:$C,0))),"",INDEX('Policy Characteristics'!E:E,MATCH($C1006,'Policy Characteristics'!$C:$C,0)))</f>
        <v>cross toggle whether policies affect energy prices</v>
      </c>
      <c r="L1006" s="340">
        <f>IF(ISBLANK(INDEX('Policy Characteristics'!F:F,MATCH($C1006,'Policy Characteristics'!$C:$C,0))),"",INDEX('Policy Characteristics'!F:F,MATCH($C1006,'Policy Characteristics'!$C:$C,0)))</f>
        <v>0</v>
      </c>
      <c r="M1006" s="340">
        <f>IF(ISBLANK(INDEX('Policy Characteristics'!G:G,MATCH($C1006,'Policy Characteristics'!$C:$C,0))),"",INDEX('Policy Characteristics'!G:G,MATCH($C1006,'Policy Characteristics'!$C:$C,0)))</f>
        <v>0</v>
      </c>
      <c r="N1006" s="340" t="str">
        <f>IF(ISBLANK(INDEX('Policy Characteristics'!H:H,MATCH($C1006,'Policy Characteristics'!$C:$C,0))),"",INDEX('Policy Characteristics'!H:H,MATCH($C1006,'Policy Characteristics'!$C:$C,0)))</f>
        <v/>
      </c>
      <c r="O1006" s="340" t="str">
        <f>IF(ISBLANK(INDEX('Policy Characteristics'!I:I,MATCH($C1006,'Policy Characteristics'!$C:$C,0))),"",INDEX('Policy Characteristics'!I:I,MATCH($C1006,'Policy Characteristics'!$C:$C,0)))</f>
        <v/>
      </c>
      <c r="P1006" s="340" t="str">
        <f>IF(ISBLANK(INDEX('Policy Characteristics'!J:J,MATCH($C1006,'Policy Characteristics'!$C:$C,0))),"",INDEX('Policy Characteristics'!J:J,MATCH($C1006,'Policy Characteristics'!$C:$C,0)))</f>
        <v>**Description:**0</v>
      </c>
      <c r="Q1006" s="340" t="str">
        <f>IF(ISBLANK(INDEX('Policy Characteristics'!K:K,MATCH($C1006,'Policy Characteristics'!$C:$C,0))),"",INDEX('Policy Characteristics'!K:K,MATCH($C1006,'Policy Characteristics'!$C:$C,0)))</f>
        <v/>
      </c>
      <c r="R1006" s="340" t="str">
        <f>IF(ISBLANK(INDEX('Policy Characteristics'!L:L,MATCH($C1006,'Policy Characteristics'!$C:$C,0))),"",INDEX('Policy Characteristics'!L:L,MATCH($C1006,'Policy Characteristics'!$C:$C,0)))</f>
        <v/>
      </c>
    </row>
    <row r="1007" spans="1:18" s="2" customFormat="1" x14ac:dyDescent="0.25">
      <c r="A1007" s="340" t="str">
        <f>IF(ISBLANK(INDEX('Policy Characteristics'!A:A,MATCH($C1007,'Policy Characteristics'!$C:$C,0))),"",INDEX('Policy Characteristics'!A:A,MATCH($C1007,'Policy Characteristics'!$C:$C,0)))</f>
        <v>Cross-Sector</v>
      </c>
      <c r="B1007" s="340" t="str">
        <f>IF(ISBLANK(INDEX('Policy Characteristics'!B:B,MATCH($C1007,'Policy Characteristics'!$C:$C,0))),"",INDEX('Policy Characteristics'!B:B,MATCH($C1007,'Policy Characteristics'!$C:$C,0)))</f>
        <v>Fixed Energy Prices</v>
      </c>
      <c r="C1007" s="344" t="str">
        <f t="shared" si="52"/>
        <v>Toggle Whether Policies Affect Energy Prices</v>
      </c>
      <c r="D1007" s="9" t="s">
        <v>465</v>
      </c>
      <c r="E1007" s="53"/>
      <c r="F1007" s="9" t="s">
        <v>466</v>
      </c>
      <c r="G1007" s="9"/>
      <c r="H1007" s="56">
        <v>844</v>
      </c>
      <c r="I1007" s="9" t="s">
        <v>46</v>
      </c>
      <c r="J1007" s="342" t="str">
        <f>IF(ISBLANK(INDEX('Policy Characteristics'!D:D,MATCH($C1007,'Policy Characteristics'!$C:$C,0))),"",INDEX('Policy Characteristics'!D:D,MATCH($C1007,'Policy Characteristics'!$C:$C,0)))</f>
        <v>Fixed Energy Prices</v>
      </c>
      <c r="K1007" s="340" t="str">
        <f>IF(ISBLANK(INDEX('Policy Characteristics'!E:E,MATCH($C1007,'Policy Characteristics'!$C:$C,0))),"",INDEX('Policy Characteristics'!E:E,MATCH($C1007,'Policy Characteristics'!$C:$C,0)))</f>
        <v>cross toggle whether policies affect energy prices</v>
      </c>
      <c r="L1007" s="340">
        <f>IF(ISBLANK(INDEX('Policy Characteristics'!F:F,MATCH($C1007,'Policy Characteristics'!$C:$C,0))),"",INDEX('Policy Characteristics'!F:F,MATCH($C1007,'Policy Characteristics'!$C:$C,0)))</f>
        <v>0</v>
      </c>
      <c r="M1007" s="340">
        <f>IF(ISBLANK(INDEX('Policy Characteristics'!G:G,MATCH($C1007,'Policy Characteristics'!$C:$C,0))),"",INDEX('Policy Characteristics'!G:G,MATCH($C1007,'Policy Characteristics'!$C:$C,0)))</f>
        <v>0</v>
      </c>
      <c r="N1007" s="340" t="str">
        <f>IF(ISBLANK(INDEX('Policy Characteristics'!H:H,MATCH($C1007,'Policy Characteristics'!$C:$C,0))),"",INDEX('Policy Characteristics'!H:H,MATCH($C1007,'Policy Characteristics'!$C:$C,0)))</f>
        <v/>
      </c>
      <c r="O1007" s="340" t="str">
        <f>IF(ISBLANK(INDEX('Policy Characteristics'!I:I,MATCH($C1007,'Policy Characteristics'!$C:$C,0))),"",INDEX('Policy Characteristics'!I:I,MATCH($C1007,'Policy Characteristics'!$C:$C,0)))</f>
        <v/>
      </c>
      <c r="P1007" s="340" t="str">
        <f>IF(ISBLANK(INDEX('Policy Characteristics'!J:J,MATCH($C1007,'Policy Characteristics'!$C:$C,0))),"",INDEX('Policy Characteristics'!J:J,MATCH($C1007,'Policy Characteristics'!$C:$C,0)))</f>
        <v>**Description:**0</v>
      </c>
      <c r="Q1007" s="340" t="str">
        <f>IF(ISBLANK(INDEX('Policy Characteristics'!K:K,MATCH($C1007,'Policy Characteristics'!$C:$C,0))),"",INDEX('Policy Characteristics'!K:K,MATCH($C1007,'Policy Characteristics'!$C:$C,0)))</f>
        <v/>
      </c>
      <c r="R1007" s="340" t="str">
        <f>IF(ISBLANK(INDEX('Policy Characteristics'!L:L,MATCH($C1007,'Policy Characteristics'!$C:$C,0))),"",INDEX('Policy Characteristics'!L:L,MATCH($C1007,'Policy Characteristics'!$C:$C,0)))</f>
        <v/>
      </c>
    </row>
    <row r="1008" spans="1:18" s="2" customFormat="1" x14ac:dyDescent="0.25">
      <c r="A1008" s="340" t="str">
        <f>IF(ISBLANK(INDEX('Policy Characteristics'!A:A,MATCH($C1008,'Policy Characteristics'!$C:$C,0))),"",INDEX('Policy Characteristics'!A:A,MATCH($C1008,'Policy Characteristics'!$C:$C,0)))</f>
        <v>Cross-Sector</v>
      </c>
      <c r="B1008" s="340" t="str">
        <f>IF(ISBLANK(INDEX('Policy Characteristics'!B:B,MATCH($C1008,'Policy Characteristics'!$C:$C,0))),"",INDEX('Policy Characteristics'!B:B,MATCH($C1008,'Policy Characteristics'!$C:$C,0)))</f>
        <v>Fixed Energy Prices</v>
      </c>
      <c r="C1008" s="344" t="str">
        <f t="shared" si="52"/>
        <v>Toggle Whether Policies Affect Energy Prices</v>
      </c>
      <c r="D1008" s="9" t="s">
        <v>2519</v>
      </c>
      <c r="E1008" s="53"/>
      <c r="F1008" s="9" t="s">
        <v>2523</v>
      </c>
      <c r="G1008" s="9"/>
      <c r="H1008" s="54">
        <v>845</v>
      </c>
      <c r="I1008" s="9" t="s">
        <v>46</v>
      </c>
      <c r="J1008" s="342" t="str">
        <f>IF(ISBLANK(INDEX('Policy Characteristics'!D:D,MATCH($C1008,'Policy Characteristics'!$C:$C,0))),"",INDEX('Policy Characteristics'!D:D,MATCH($C1008,'Policy Characteristics'!$C:$C,0)))</f>
        <v>Fixed Energy Prices</v>
      </c>
      <c r="K1008" s="340" t="str">
        <f>IF(ISBLANK(INDEX('Policy Characteristics'!E:E,MATCH($C1008,'Policy Characteristics'!$C:$C,0))),"",INDEX('Policy Characteristics'!E:E,MATCH($C1008,'Policy Characteristics'!$C:$C,0)))</f>
        <v>cross toggle whether policies affect energy prices</v>
      </c>
      <c r="L1008" s="340">
        <f>IF(ISBLANK(INDEX('Policy Characteristics'!F:F,MATCH($C1008,'Policy Characteristics'!$C:$C,0))),"",INDEX('Policy Characteristics'!F:F,MATCH($C1008,'Policy Characteristics'!$C:$C,0)))</f>
        <v>0</v>
      </c>
      <c r="M1008" s="340">
        <f>IF(ISBLANK(INDEX('Policy Characteristics'!G:G,MATCH($C1008,'Policy Characteristics'!$C:$C,0))),"",INDEX('Policy Characteristics'!G:G,MATCH($C1008,'Policy Characteristics'!$C:$C,0)))</f>
        <v>0</v>
      </c>
      <c r="N1008" s="340" t="str">
        <f>IF(ISBLANK(INDEX('Policy Characteristics'!H:H,MATCH($C1008,'Policy Characteristics'!$C:$C,0))),"",INDEX('Policy Characteristics'!H:H,MATCH($C1008,'Policy Characteristics'!$C:$C,0)))</f>
        <v/>
      </c>
      <c r="O1008" s="340" t="str">
        <f>IF(ISBLANK(INDEX('Policy Characteristics'!I:I,MATCH($C1008,'Policy Characteristics'!$C:$C,0))),"",INDEX('Policy Characteristics'!I:I,MATCH($C1008,'Policy Characteristics'!$C:$C,0)))</f>
        <v/>
      </c>
      <c r="P1008" s="340" t="str">
        <f>IF(ISBLANK(INDEX('Policy Characteristics'!J:J,MATCH($C1008,'Policy Characteristics'!$C:$C,0))),"",INDEX('Policy Characteristics'!J:J,MATCH($C1008,'Policy Characteristics'!$C:$C,0)))</f>
        <v>**Description:**0</v>
      </c>
      <c r="Q1008" s="340" t="str">
        <f>IF(ISBLANK(INDEX('Policy Characteristics'!K:K,MATCH($C1008,'Policy Characteristics'!$C:$C,0))),"",INDEX('Policy Characteristics'!K:K,MATCH($C1008,'Policy Characteristics'!$C:$C,0)))</f>
        <v/>
      </c>
      <c r="R1008" s="340" t="str">
        <f>IF(ISBLANK(INDEX('Policy Characteristics'!L:L,MATCH($C1008,'Policy Characteristics'!$C:$C,0))),"",INDEX('Policy Characteristics'!L:L,MATCH($C1008,'Policy Characteristics'!$C:$C,0)))</f>
        <v/>
      </c>
    </row>
    <row r="1009" spans="1:18" s="2" customFormat="1" ht="30" x14ac:dyDescent="0.25">
      <c r="A1009" s="340" t="str">
        <f>IF(ISBLANK(INDEX('Policy Characteristics'!A:A,MATCH($C1009,'Policy Characteristics'!$C:$C,0))),"",INDEX('Policy Characteristics'!A:A,MATCH($C1009,'Policy Characteristics'!$C:$C,0)))</f>
        <v>Cross-Sector</v>
      </c>
      <c r="B1009" s="340" t="str">
        <f>IF(ISBLANK(INDEX('Policy Characteristics'!B:B,MATCH($C1009,'Policy Characteristics'!$C:$C,0))),"",INDEX('Policy Characteristics'!B:B,MATCH($C1009,'Policy Characteristics'!$C:$C,0)))</f>
        <v>Fixed Energy Prices</v>
      </c>
      <c r="C1009" s="344" t="str">
        <f t="shared" si="52"/>
        <v>Toggle Whether Policies Affect Energy Prices</v>
      </c>
      <c r="D1009" s="9" t="s">
        <v>2529</v>
      </c>
      <c r="E1009" s="53"/>
      <c r="F1009" s="9" t="s">
        <v>2530</v>
      </c>
      <c r="G1009" s="9"/>
      <c r="H1009" s="56">
        <v>846</v>
      </c>
      <c r="I1009" s="9" t="s">
        <v>46</v>
      </c>
      <c r="J1009" s="342" t="str">
        <f>IF(ISBLANK(INDEX('Policy Characteristics'!D:D,MATCH($C1009,'Policy Characteristics'!$C:$C,0))),"",INDEX('Policy Characteristics'!D:D,MATCH($C1009,'Policy Characteristics'!$C:$C,0)))</f>
        <v>Fixed Energy Prices</v>
      </c>
      <c r="K1009" s="340" t="str">
        <f>IF(ISBLANK(INDEX('Policy Characteristics'!E:E,MATCH($C1009,'Policy Characteristics'!$C:$C,0))),"",INDEX('Policy Characteristics'!E:E,MATCH($C1009,'Policy Characteristics'!$C:$C,0)))</f>
        <v>cross toggle whether policies affect energy prices</v>
      </c>
      <c r="L1009" s="340">
        <f>IF(ISBLANK(INDEX('Policy Characteristics'!F:F,MATCH($C1009,'Policy Characteristics'!$C:$C,0))),"",INDEX('Policy Characteristics'!F:F,MATCH($C1009,'Policy Characteristics'!$C:$C,0)))</f>
        <v>0</v>
      </c>
      <c r="M1009" s="340">
        <f>IF(ISBLANK(INDEX('Policy Characteristics'!G:G,MATCH($C1009,'Policy Characteristics'!$C:$C,0))),"",INDEX('Policy Characteristics'!G:G,MATCH($C1009,'Policy Characteristics'!$C:$C,0)))</f>
        <v>0</v>
      </c>
      <c r="N1009" s="340" t="str">
        <f>IF(ISBLANK(INDEX('Policy Characteristics'!H:H,MATCH($C1009,'Policy Characteristics'!$C:$C,0))),"",INDEX('Policy Characteristics'!H:H,MATCH($C1009,'Policy Characteristics'!$C:$C,0)))</f>
        <v/>
      </c>
      <c r="O1009" s="340" t="str">
        <f>IF(ISBLANK(INDEX('Policy Characteristics'!I:I,MATCH($C1009,'Policy Characteristics'!$C:$C,0))),"",INDEX('Policy Characteristics'!I:I,MATCH($C1009,'Policy Characteristics'!$C:$C,0)))</f>
        <v/>
      </c>
      <c r="P1009" s="340" t="str">
        <f>IF(ISBLANK(INDEX('Policy Characteristics'!J:J,MATCH($C1009,'Policy Characteristics'!$C:$C,0))),"",INDEX('Policy Characteristics'!J:J,MATCH($C1009,'Policy Characteristics'!$C:$C,0)))</f>
        <v>**Description:**0</v>
      </c>
      <c r="Q1009" s="340" t="str">
        <f>IF(ISBLANK(INDEX('Policy Characteristics'!K:K,MATCH($C1009,'Policy Characteristics'!$C:$C,0))),"",INDEX('Policy Characteristics'!K:K,MATCH($C1009,'Policy Characteristics'!$C:$C,0)))</f>
        <v/>
      </c>
      <c r="R1009" s="340" t="str">
        <f>IF(ISBLANK(INDEX('Policy Characteristics'!L:L,MATCH($C1009,'Policy Characteristics'!$C:$C,0))),"",INDEX('Policy Characteristics'!L:L,MATCH($C1009,'Policy Characteristics'!$C:$C,0)))</f>
        <v/>
      </c>
    </row>
    <row r="1010" spans="1:18" s="2" customFormat="1" x14ac:dyDescent="0.25">
      <c r="A1010" s="340" t="str">
        <f>IF(ISBLANK(INDEX('Policy Characteristics'!A:A,MATCH($C1010,'Policy Characteristics'!$C:$C,0))),"",INDEX('Policy Characteristics'!A:A,MATCH($C1010,'Policy Characteristics'!$C:$C,0)))</f>
        <v>Cross-Sector</v>
      </c>
      <c r="B1010" s="340" t="str">
        <f>IF(ISBLANK(INDEX('Policy Characteristics'!B:B,MATCH($C1010,'Policy Characteristics'!$C:$C,0))),"",INDEX('Policy Characteristics'!B:B,MATCH($C1010,'Policy Characteristics'!$C:$C,0)))</f>
        <v>Fixed Energy Prices</v>
      </c>
      <c r="C1010" s="344" t="str">
        <f t="shared" si="52"/>
        <v>Toggle Whether Policies Affect Energy Prices</v>
      </c>
      <c r="D1010" s="9" t="s">
        <v>2520</v>
      </c>
      <c r="E1010" s="53"/>
      <c r="F1010" s="9" t="s">
        <v>2524</v>
      </c>
      <c r="G1010" s="9"/>
      <c r="H1010" s="54">
        <v>847</v>
      </c>
      <c r="I1010" s="9" t="s">
        <v>46</v>
      </c>
      <c r="J1010" s="342" t="str">
        <f>IF(ISBLANK(INDEX('Policy Characteristics'!D:D,MATCH($C1010,'Policy Characteristics'!$C:$C,0))),"",INDEX('Policy Characteristics'!D:D,MATCH($C1010,'Policy Characteristics'!$C:$C,0)))</f>
        <v>Fixed Energy Prices</v>
      </c>
      <c r="K1010" s="340" t="str">
        <f>IF(ISBLANK(INDEX('Policy Characteristics'!E:E,MATCH($C1010,'Policy Characteristics'!$C:$C,0))),"",INDEX('Policy Characteristics'!E:E,MATCH($C1010,'Policy Characteristics'!$C:$C,0)))</f>
        <v>cross toggle whether policies affect energy prices</v>
      </c>
      <c r="L1010" s="340">
        <f>IF(ISBLANK(INDEX('Policy Characteristics'!F:F,MATCH($C1010,'Policy Characteristics'!$C:$C,0))),"",INDEX('Policy Characteristics'!F:F,MATCH($C1010,'Policy Characteristics'!$C:$C,0)))</f>
        <v>0</v>
      </c>
      <c r="M1010" s="340">
        <f>IF(ISBLANK(INDEX('Policy Characteristics'!G:G,MATCH($C1010,'Policy Characteristics'!$C:$C,0))),"",INDEX('Policy Characteristics'!G:G,MATCH($C1010,'Policy Characteristics'!$C:$C,0)))</f>
        <v>0</v>
      </c>
      <c r="N1010" s="340" t="str">
        <f>IF(ISBLANK(INDEX('Policy Characteristics'!H:H,MATCH($C1010,'Policy Characteristics'!$C:$C,0))),"",INDEX('Policy Characteristics'!H:H,MATCH($C1010,'Policy Characteristics'!$C:$C,0)))</f>
        <v/>
      </c>
      <c r="O1010" s="340" t="str">
        <f>IF(ISBLANK(INDEX('Policy Characteristics'!I:I,MATCH($C1010,'Policy Characteristics'!$C:$C,0))),"",INDEX('Policy Characteristics'!I:I,MATCH($C1010,'Policy Characteristics'!$C:$C,0)))</f>
        <v/>
      </c>
      <c r="P1010" s="340" t="str">
        <f>IF(ISBLANK(INDEX('Policy Characteristics'!J:J,MATCH($C1010,'Policy Characteristics'!$C:$C,0))),"",INDEX('Policy Characteristics'!J:J,MATCH($C1010,'Policy Characteristics'!$C:$C,0)))</f>
        <v>**Description:**0</v>
      </c>
      <c r="Q1010" s="340" t="str">
        <f>IF(ISBLANK(INDEX('Policy Characteristics'!K:K,MATCH($C1010,'Policy Characteristics'!$C:$C,0))),"",INDEX('Policy Characteristics'!K:K,MATCH($C1010,'Policy Characteristics'!$C:$C,0)))</f>
        <v/>
      </c>
      <c r="R1010" s="340" t="str">
        <f>IF(ISBLANK(INDEX('Policy Characteristics'!L:L,MATCH($C1010,'Policy Characteristics'!$C:$C,0))),"",INDEX('Policy Characteristics'!L:L,MATCH($C1010,'Policy Characteristics'!$C:$C,0)))</f>
        <v/>
      </c>
    </row>
    <row r="1011" spans="1:18" s="2" customFormat="1" x14ac:dyDescent="0.25">
      <c r="A1011" s="340" t="str">
        <f>IF(ISBLANK(INDEX('Policy Characteristics'!A:A,MATCH($C1011,'Policy Characteristics'!$C:$C,0))),"",INDEX('Policy Characteristics'!A:A,MATCH($C1011,'Policy Characteristics'!$C:$C,0)))</f>
        <v>Cross-Sector</v>
      </c>
      <c r="B1011" s="340" t="str">
        <f>IF(ISBLANK(INDEX('Policy Characteristics'!B:B,MATCH($C1011,'Policy Characteristics'!$C:$C,0))),"",INDEX('Policy Characteristics'!B:B,MATCH($C1011,'Policy Characteristics'!$C:$C,0)))</f>
        <v>Fuel Price Deregulation</v>
      </c>
      <c r="C1011" s="343" t="s">
        <v>2854</v>
      </c>
      <c r="D1011" s="9" t="s">
        <v>472</v>
      </c>
      <c r="E1011" s="53"/>
      <c r="F1011" s="9" t="s">
        <v>469</v>
      </c>
      <c r="G1011" s="9"/>
      <c r="H1011" s="54">
        <v>723</v>
      </c>
      <c r="I1011" s="9" t="s">
        <v>46</v>
      </c>
      <c r="J1011" s="342" t="str">
        <f>IF(ISBLANK(INDEX('Policy Characteristics'!D:D,MATCH($C1011,'Policy Characteristics'!$C:$C,0))),"",INDEX('Policy Characteristics'!D:D,MATCH($C1011,'Policy Characteristics'!$C:$C,0)))</f>
        <v>Fuel Price Deregulation</v>
      </c>
      <c r="K1011" s="340" t="str">
        <f>IF(ISBLANK(INDEX('Policy Characteristics'!E:E,MATCH($C1011,'Policy Characteristics'!$C:$C,0))),"",INDEX('Policy Characteristics'!E:E,MATCH($C1011,'Policy Characteristics'!$C:$C,0)))</f>
        <v>cross fuel price deregulation</v>
      </c>
      <c r="L1011" s="362">
        <f>IF(ISBLANK(INDEX('Policy Characteristics'!F:F,MATCH($C1011,'Policy Characteristics'!$C:$C,0))),"",INDEX('Policy Characteristics'!F:F,MATCH($C1011,'Policy Characteristics'!$C:$C,0)))</f>
        <v>0</v>
      </c>
      <c r="M1011" s="362">
        <f>IF(ISBLANK(INDEX('Policy Characteristics'!G:G,MATCH($C1011,'Policy Characteristics'!$C:$C,0))),"",INDEX('Policy Characteristics'!G:G,MATCH($C1011,'Policy Characteristics'!$C:$C,0)))</f>
        <v>1</v>
      </c>
      <c r="N1011" s="362">
        <f>IF(ISBLANK(INDEX('Policy Characteristics'!H:H,MATCH($C1011,'Policy Characteristics'!$C:$C,0))),"",INDEX('Policy Characteristics'!H:H,MATCH($C1011,'Policy Characteristics'!$C:$C,0)))</f>
        <v>0.01</v>
      </c>
      <c r="O1011" s="340" t="str">
        <f>IF(ISBLANK(INDEX('Policy Characteristics'!I:I,MATCH($C1011,'Policy Characteristics'!$C:$C,0))),"",INDEX('Policy Characteristics'!I:I,MATCH($C1011,'Policy Characteristics'!$C:$C,0)))</f>
        <v>% of price deregulated</v>
      </c>
      <c r="P1011" s="340">
        <f>IF(ISBLANK(INDEX('Policy Characteristics'!J:J,MATCH($C1011,'Policy Characteristics'!$C:$C,0))),"",INDEX('Policy Characteristics'!J:J,MATCH($C1011,'Policy Characteristics'!$C:$C,0)))</f>
        <v>0</v>
      </c>
      <c r="Q1011" s="340" t="str">
        <f>IF(ISBLANK(INDEX('Policy Characteristics'!K:K,MATCH($C1011,'Policy Characteristics'!$C:$C,0))),"",INDEX('Policy Characteristics'!K:K,MATCH($C1011,'Policy Characteristics'!$C:$C,0)))</f>
        <v>fuels.html#fuel-price-deregulation</v>
      </c>
      <c r="R1011" s="340" t="str">
        <f>IF(ISBLANK(INDEX('Policy Characteristics'!L:L,MATCH($C1011,'Policy Characteristics'!$C:$C,0))),"",INDEX('Policy Characteristics'!L:L,MATCH($C1011,'Policy Characteristics'!$C:$C,0)))</f>
        <v/>
      </c>
    </row>
    <row r="1012" spans="1:18" s="2" customFormat="1" x14ac:dyDescent="0.25">
      <c r="A1012" s="340" t="str">
        <f>IF(ISBLANK(INDEX('Policy Characteristics'!A:A,MATCH($C1012,'Policy Characteristics'!$C:$C,0))),"",INDEX('Policy Characteristics'!A:A,MATCH($C1012,'Policy Characteristics'!$C:$C,0)))</f>
        <v>Cross-Sector</v>
      </c>
      <c r="B1012" s="340" t="str">
        <f>IF(ISBLANK(INDEX('Policy Characteristics'!B:B,MATCH($C1012,'Policy Characteristics'!$C:$C,0))),"",INDEX('Policy Characteristics'!B:B,MATCH($C1012,'Policy Characteristics'!$C:$C,0)))</f>
        <v>Fuel Price Deregulation</v>
      </c>
      <c r="C1012" s="344" t="str">
        <f t="shared" ref="C1012:C1025" si="53">C$1011</f>
        <v>Fuel Price Deregulation</v>
      </c>
      <c r="D1012" s="9" t="s">
        <v>48</v>
      </c>
      <c r="E1012" s="53"/>
      <c r="F1012" s="9" t="s">
        <v>92</v>
      </c>
      <c r="G1012" s="9"/>
      <c r="H1012" s="54">
        <v>724</v>
      </c>
      <c r="I1012" s="9" t="s">
        <v>46</v>
      </c>
      <c r="J1012" s="342" t="str">
        <f>IF(ISBLANK(INDEX('Policy Characteristics'!D:D,MATCH($C1012,'Policy Characteristics'!$C:$C,0))),"",INDEX('Policy Characteristics'!D:D,MATCH($C1012,'Policy Characteristics'!$C:$C,0)))</f>
        <v>Fuel Price Deregulation</v>
      </c>
      <c r="K1012" s="340" t="str">
        <f>IF(ISBLANK(INDEX('Policy Characteristics'!E:E,MATCH($C1012,'Policy Characteristics'!$C:$C,0))),"",INDEX('Policy Characteristics'!E:E,MATCH($C1012,'Policy Characteristics'!$C:$C,0)))</f>
        <v>cross fuel price deregulation</v>
      </c>
      <c r="L1012" s="362">
        <f>IF(ISBLANK(INDEX('Policy Characteristics'!F:F,MATCH($C1012,'Policy Characteristics'!$C:$C,0))),"",INDEX('Policy Characteristics'!F:F,MATCH($C1012,'Policy Characteristics'!$C:$C,0)))</f>
        <v>0</v>
      </c>
      <c r="M1012" s="362">
        <f>IF(ISBLANK(INDEX('Policy Characteristics'!G:G,MATCH($C1012,'Policy Characteristics'!$C:$C,0))),"",INDEX('Policy Characteristics'!G:G,MATCH($C1012,'Policy Characteristics'!$C:$C,0)))</f>
        <v>1</v>
      </c>
      <c r="N1012" s="362">
        <f>IF(ISBLANK(INDEX('Policy Characteristics'!H:H,MATCH($C1012,'Policy Characteristics'!$C:$C,0))),"",INDEX('Policy Characteristics'!H:H,MATCH($C1012,'Policy Characteristics'!$C:$C,0)))</f>
        <v>0.01</v>
      </c>
      <c r="O1012" s="340" t="str">
        <f>IF(ISBLANK(INDEX('Policy Characteristics'!I:I,MATCH($C1012,'Policy Characteristics'!$C:$C,0))),"",INDEX('Policy Characteristics'!I:I,MATCH($C1012,'Policy Characteristics'!$C:$C,0)))</f>
        <v>% of price deregulated</v>
      </c>
      <c r="P1012" s="340">
        <f>IF(ISBLANK(INDEX('Policy Characteristics'!J:J,MATCH($C1012,'Policy Characteristics'!$C:$C,0))),"",INDEX('Policy Characteristics'!J:J,MATCH($C1012,'Policy Characteristics'!$C:$C,0)))</f>
        <v>0</v>
      </c>
      <c r="Q1012" s="340" t="str">
        <f>IF(ISBLANK(INDEX('Policy Characteristics'!K:K,MATCH($C1012,'Policy Characteristics'!$C:$C,0))),"",INDEX('Policy Characteristics'!K:K,MATCH($C1012,'Policy Characteristics'!$C:$C,0)))</f>
        <v>fuels.html#fuel-price-deregulation</v>
      </c>
      <c r="R1012" s="340" t="str">
        <f>IF(ISBLANK(INDEX('Policy Characteristics'!L:L,MATCH($C1012,'Policy Characteristics'!$C:$C,0))),"",INDEX('Policy Characteristics'!L:L,MATCH($C1012,'Policy Characteristics'!$C:$C,0)))</f>
        <v/>
      </c>
    </row>
    <row r="1013" spans="1:18" s="2" customFormat="1" x14ac:dyDescent="0.25">
      <c r="A1013" s="340" t="str">
        <f>IF(ISBLANK(INDEX('Policy Characteristics'!A:A,MATCH($C1013,'Policy Characteristics'!$C:$C,0))),"",INDEX('Policy Characteristics'!A:A,MATCH($C1013,'Policy Characteristics'!$C:$C,0)))</f>
        <v>Cross-Sector</v>
      </c>
      <c r="B1013" s="340" t="str">
        <f>IF(ISBLANK(INDEX('Policy Characteristics'!B:B,MATCH($C1013,'Policy Characteristics'!$C:$C,0))),"",INDEX('Policy Characteristics'!B:B,MATCH($C1013,'Policy Characteristics'!$C:$C,0)))</f>
        <v>Fuel Price Deregulation</v>
      </c>
      <c r="C1013" s="344" t="str">
        <f t="shared" si="53"/>
        <v>Fuel Price Deregulation</v>
      </c>
      <c r="D1013" s="9" t="s">
        <v>49</v>
      </c>
      <c r="E1013" s="53"/>
      <c r="F1013" s="9" t="s">
        <v>93</v>
      </c>
      <c r="G1013" s="9"/>
      <c r="H1013" s="54">
        <v>725</v>
      </c>
      <c r="I1013" s="9" t="s">
        <v>46</v>
      </c>
      <c r="J1013" s="342" t="str">
        <f>IF(ISBLANK(INDEX('Policy Characteristics'!D:D,MATCH($C1013,'Policy Characteristics'!$C:$C,0))),"",INDEX('Policy Characteristics'!D:D,MATCH($C1013,'Policy Characteristics'!$C:$C,0)))</f>
        <v>Fuel Price Deregulation</v>
      </c>
      <c r="K1013" s="340" t="str">
        <f>IF(ISBLANK(INDEX('Policy Characteristics'!E:E,MATCH($C1013,'Policy Characteristics'!$C:$C,0))),"",INDEX('Policy Characteristics'!E:E,MATCH($C1013,'Policy Characteristics'!$C:$C,0)))</f>
        <v>cross fuel price deregulation</v>
      </c>
      <c r="L1013" s="362">
        <f>IF(ISBLANK(INDEX('Policy Characteristics'!F:F,MATCH($C1013,'Policy Characteristics'!$C:$C,0))),"",INDEX('Policy Characteristics'!F:F,MATCH($C1013,'Policy Characteristics'!$C:$C,0)))</f>
        <v>0</v>
      </c>
      <c r="M1013" s="362">
        <f>IF(ISBLANK(INDEX('Policy Characteristics'!G:G,MATCH($C1013,'Policy Characteristics'!$C:$C,0))),"",INDEX('Policy Characteristics'!G:G,MATCH($C1013,'Policy Characteristics'!$C:$C,0)))</f>
        <v>1</v>
      </c>
      <c r="N1013" s="362">
        <f>IF(ISBLANK(INDEX('Policy Characteristics'!H:H,MATCH($C1013,'Policy Characteristics'!$C:$C,0))),"",INDEX('Policy Characteristics'!H:H,MATCH($C1013,'Policy Characteristics'!$C:$C,0)))</f>
        <v>0.01</v>
      </c>
      <c r="O1013" s="340" t="str">
        <f>IF(ISBLANK(INDEX('Policy Characteristics'!I:I,MATCH($C1013,'Policy Characteristics'!$C:$C,0))),"",INDEX('Policy Characteristics'!I:I,MATCH($C1013,'Policy Characteristics'!$C:$C,0)))</f>
        <v>% of price deregulated</v>
      </c>
      <c r="P1013" s="340">
        <f>IF(ISBLANK(INDEX('Policy Characteristics'!J:J,MATCH($C1013,'Policy Characteristics'!$C:$C,0))),"",INDEX('Policy Characteristics'!J:J,MATCH($C1013,'Policy Characteristics'!$C:$C,0)))</f>
        <v>0</v>
      </c>
      <c r="Q1013" s="340" t="str">
        <f>IF(ISBLANK(INDEX('Policy Characteristics'!K:K,MATCH($C1013,'Policy Characteristics'!$C:$C,0))),"",INDEX('Policy Characteristics'!K:K,MATCH($C1013,'Policy Characteristics'!$C:$C,0)))</f>
        <v>fuels.html#fuel-price-deregulation</v>
      </c>
      <c r="R1013" s="340" t="str">
        <f>IF(ISBLANK(INDEX('Policy Characteristics'!L:L,MATCH($C1013,'Policy Characteristics'!$C:$C,0))),"",INDEX('Policy Characteristics'!L:L,MATCH($C1013,'Policy Characteristics'!$C:$C,0)))</f>
        <v/>
      </c>
    </row>
    <row r="1014" spans="1:18" s="2" customFormat="1" x14ac:dyDescent="0.25">
      <c r="A1014" s="340" t="str">
        <f>IF(ISBLANK(INDEX('Policy Characteristics'!A:A,MATCH($C1014,'Policy Characteristics'!$C:$C,0))),"",INDEX('Policy Characteristics'!A:A,MATCH($C1014,'Policy Characteristics'!$C:$C,0)))</f>
        <v>Cross-Sector</v>
      </c>
      <c r="B1014" s="340" t="str">
        <f>IF(ISBLANK(INDEX('Policy Characteristics'!B:B,MATCH($C1014,'Policy Characteristics'!$C:$C,0))),"",INDEX('Policy Characteristics'!B:B,MATCH($C1014,'Policy Characteristics'!$C:$C,0)))</f>
        <v>Fuel Price Deregulation</v>
      </c>
      <c r="C1014" s="344" t="str">
        <f t="shared" si="53"/>
        <v>Fuel Price Deregulation</v>
      </c>
      <c r="D1014" s="9" t="s">
        <v>53</v>
      </c>
      <c r="E1014" s="53"/>
      <c r="F1014" s="9" t="s">
        <v>97</v>
      </c>
      <c r="G1014" s="9"/>
      <c r="H1014" s="54">
        <v>726</v>
      </c>
      <c r="I1014" s="9" t="s">
        <v>46</v>
      </c>
      <c r="J1014" s="342" t="str">
        <f>IF(ISBLANK(INDEX('Policy Characteristics'!D:D,MATCH($C1014,'Policy Characteristics'!$C:$C,0))),"",INDEX('Policy Characteristics'!D:D,MATCH($C1014,'Policy Characteristics'!$C:$C,0)))</f>
        <v>Fuel Price Deregulation</v>
      </c>
      <c r="K1014" s="340" t="str">
        <f>IF(ISBLANK(INDEX('Policy Characteristics'!E:E,MATCH($C1014,'Policy Characteristics'!$C:$C,0))),"",INDEX('Policy Characteristics'!E:E,MATCH($C1014,'Policy Characteristics'!$C:$C,0)))</f>
        <v>cross fuel price deregulation</v>
      </c>
      <c r="L1014" s="362">
        <f>IF(ISBLANK(INDEX('Policy Characteristics'!F:F,MATCH($C1014,'Policy Characteristics'!$C:$C,0))),"",INDEX('Policy Characteristics'!F:F,MATCH($C1014,'Policy Characteristics'!$C:$C,0)))</f>
        <v>0</v>
      </c>
      <c r="M1014" s="362">
        <f>IF(ISBLANK(INDEX('Policy Characteristics'!G:G,MATCH($C1014,'Policy Characteristics'!$C:$C,0))),"",INDEX('Policy Characteristics'!G:G,MATCH($C1014,'Policy Characteristics'!$C:$C,0)))</f>
        <v>1</v>
      </c>
      <c r="N1014" s="362">
        <f>IF(ISBLANK(INDEX('Policy Characteristics'!H:H,MATCH($C1014,'Policy Characteristics'!$C:$C,0))),"",INDEX('Policy Characteristics'!H:H,MATCH($C1014,'Policy Characteristics'!$C:$C,0)))</f>
        <v>0.01</v>
      </c>
      <c r="O1014" s="340" t="str">
        <f>IF(ISBLANK(INDEX('Policy Characteristics'!I:I,MATCH($C1014,'Policy Characteristics'!$C:$C,0))),"",INDEX('Policy Characteristics'!I:I,MATCH($C1014,'Policy Characteristics'!$C:$C,0)))</f>
        <v>% of price deregulated</v>
      </c>
      <c r="P1014" s="340">
        <f>IF(ISBLANK(INDEX('Policy Characteristics'!J:J,MATCH($C1014,'Policy Characteristics'!$C:$C,0))),"",INDEX('Policy Characteristics'!J:J,MATCH($C1014,'Policy Characteristics'!$C:$C,0)))</f>
        <v>0</v>
      </c>
      <c r="Q1014" s="340" t="str">
        <f>IF(ISBLANK(INDEX('Policy Characteristics'!K:K,MATCH($C1014,'Policy Characteristics'!$C:$C,0))),"",INDEX('Policy Characteristics'!K:K,MATCH($C1014,'Policy Characteristics'!$C:$C,0)))</f>
        <v>fuels.html#fuel-price-deregulation</v>
      </c>
      <c r="R1014" s="340" t="str">
        <f>IF(ISBLANK(INDEX('Policy Characteristics'!L:L,MATCH($C1014,'Policy Characteristics'!$C:$C,0))),"",INDEX('Policy Characteristics'!L:L,MATCH($C1014,'Policy Characteristics'!$C:$C,0)))</f>
        <v/>
      </c>
    </row>
    <row r="1015" spans="1:18" s="2" customFormat="1" x14ac:dyDescent="0.25">
      <c r="A1015" s="340" t="str">
        <f>IF(ISBLANK(INDEX('Policy Characteristics'!A:A,MATCH($C1015,'Policy Characteristics'!$C:$C,0))),"",INDEX('Policy Characteristics'!A:A,MATCH($C1015,'Policy Characteristics'!$C:$C,0)))</f>
        <v>Cross-Sector</v>
      </c>
      <c r="B1015" s="340" t="str">
        <f>IF(ISBLANK(INDEX('Policy Characteristics'!B:B,MATCH($C1015,'Policy Characteristics'!$C:$C,0))),"",INDEX('Policy Characteristics'!B:B,MATCH($C1015,'Policy Characteristics'!$C:$C,0)))</f>
        <v>Fuel Price Deregulation</v>
      </c>
      <c r="C1015" s="344" t="str">
        <f t="shared" si="53"/>
        <v>Fuel Price Deregulation</v>
      </c>
      <c r="D1015" s="9" t="s">
        <v>55</v>
      </c>
      <c r="E1015" s="53"/>
      <c r="F1015" s="9" t="s">
        <v>100</v>
      </c>
      <c r="G1015" s="9"/>
      <c r="H1015" s="54">
        <v>727</v>
      </c>
      <c r="I1015" s="9" t="s">
        <v>46</v>
      </c>
      <c r="J1015" s="342" t="str">
        <f>IF(ISBLANK(INDEX('Policy Characteristics'!D:D,MATCH($C1015,'Policy Characteristics'!$C:$C,0))),"",INDEX('Policy Characteristics'!D:D,MATCH($C1015,'Policy Characteristics'!$C:$C,0)))</f>
        <v>Fuel Price Deregulation</v>
      </c>
      <c r="K1015" s="340" t="str">
        <f>IF(ISBLANK(INDEX('Policy Characteristics'!E:E,MATCH($C1015,'Policy Characteristics'!$C:$C,0))),"",INDEX('Policy Characteristics'!E:E,MATCH($C1015,'Policy Characteristics'!$C:$C,0)))</f>
        <v>cross fuel price deregulation</v>
      </c>
      <c r="L1015" s="362">
        <f>IF(ISBLANK(INDEX('Policy Characteristics'!F:F,MATCH($C1015,'Policy Characteristics'!$C:$C,0))),"",INDEX('Policy Characteristics'!F:F,MATCH($C1015,'Policy Characteristics'!$C:$C,0)))</f>
        <v>0</v>
      </c>
      <c r="M1015" s="362">
        <f>IF(ISBLANK(INDEX('Policy Characteristics'!G:G,MATCH($C1015,'Policy Characteristics'!$C:$C,0))),"",INDEX('Policy Characteristics'!G:G,MATCH($C1015,'Policy Characteristics'!$C:$C,0)))</f>
        <v>1</v>
      </c>
      <c r="N1015" s="362">
        <f>IF(ISBLANK(INDEX('Policy Characteristics'!H:H,MATCH($C1015,'Policy Characteristics'!$C:$C,0))),"",INDEX('Policy Characteristics'!H:H,MATCH($C1015,'Policy Characteristics'!$C:$C,0)))</f>
        <v>0.01</v>
      </c>
      <c r="O1015" s="340" t="str">
        <f>IF(ISBLANK(INDEX('Policy Characteristics'!I:I,MATCH($C1015,'Policy Characteristics'!$C:$C,0))),"",INDEX('Policy Characteristics'!I:I,MATCH($C1015,'Policy Characteristics'!$C:$C,0)))</f>
        <v>% of price deregulated</v>
      </c>
      <c r="P1015" s="340">
        <f>IF(ISBLANK(INDEX('Policy Characteristics'!J:J,MATCH($C1015,'Policy Characteristics'!$C:$C,0))),"",INDEX('Policy Characteristics'!J:J,MATCH($C1015,'Policy Characteristics'!$C:$C,0)))</f>
        <v>0</v>
      </c>
      <c r="Q1015" s="340" t="str">
        <f>IF(ISBLANK(INDEX('Policy Characteristics'!K:K,MATCH($C1015,'Policy Characteristics'!$C:$C,0))),"",INDEX('Policy Characteristics'!K:K,MATCH($C1015,'Policy Characteristics'!$C:$C,0)))</f>
        <v>fuels.html#fuel-price-deregulation</v>
      </c>
      <c r="R1015" s="340" t="str">
        <f>IF(ISBLANK(INDEX('Policy Characteristics'!L:L,MATCH($C1015,'Policy Characteristics'!$C:$C,0))),"",INDEX('Policy Characteristics'!L:L,MATCH($C1015,'Policy Characteristics'!$C:$C,0)))</f>
        <v/>
      </c>
    </row>
    <row r="1016" spans="1:18" s="2" customFormat="1" x14ac:dyDescent="0.25">
      <c r="A1016" s="340" t="str">
        <f>IF(ISBLANK(INDEX('Policy Characteristics'!A:A,MATCH($C1016,'Policy Characteristics'!$C:$C,0))),"",INDEX('Policy Characteristics'!A:A,MATCH($C1016,'Policy Characteristics'!$C:$C,0)))</f>
        <v>Cross-Sector</v>
      </c>
      <c r="B1016" s="340" t="str">
        <f>IF(ISBLANK(INDEX('Policy Characteristics'!B:B,MATCH($C1016,'Policy Characteristics'!$C:$C,0))),"",INDEX('Policy Characteristics'!B:B,MATCH($C1016,'Policy Characteristics'!$C:$C,0)))</f>
        <v>Fuel Price Deregulation</v>
      </c>
      <c r="C1016" s="344" t="str">
        <f t="shared" si="53"/>
        <v>Fuel Price Deregulation</v>
      </c>
      <c r="D1016" s="9" t="s">
        <v>56</v>
      </c>
      <c r="E1016" s="53"/>
      <c r="F1016" s="9" t="s">
        <v>101</v>
      </c>
      <c r="G1016" s="9"/>
      <c r="H1016" s="54">
        <v>728</v>
      </c>
      <c r="I1016" s="9" t="s">
        <v>46</v>
      </c>
      <c r="J1016" s="342" t="str">
        <f>IF(ISBLANK(INDEX('Policy Characteristics'!D:D,MATCH($C1016,'Policy Characteristics'!$C:$C,0))),"",INDEX('Policy Characteristics'!D:D,MATCH($C1016,'Policy Characteristics'!$C:$C,0)))</f>
        <v>Fuel Price Deregulation</v>
      </c>
      <c r="K1016" s="340" t="str">
        <f>IF(ISBLANK(INDEX('Policy Characteristics'!E:E,MATCH($C1016,'Policy Characteristics'!$C:$C,0))),"",INDEX('Policy Characteristics'!E:E,MATCH($C1016,'Policy Characteristics'!$C:$C,0)))</f>
        <v>cross fuel price deregulation</v>
      </c>
      <c r="L1016" s="362">
        <f>IF(ISBLANK(INDEX('Policy Characteristics'!F:F,MATCH($C1016,'Policy Characteristics'!$C:$C,0))),"",INDEX('Policy Characteristics'!F:F,MATCH($C1016,'Policy Characteristics'!$C:$C,0)))</f>
        <v>0</v>
      </c>
      <c r="M1016" s="362">
        <f>IF(ISBLANK(INDEX('Policy Characteristics'!G:G,MATCH($C1016,'Policy Characteristics'!$C:$C,0))),"",INDEX('Policy Characteristics'!G:G,MATCH($C1016,'Policy Characteristics'!$C:$C,0)))</f>
        <v>1</v>
      </c>
      <c r="N1016" s="362">
        <f>IF(ISBLANK(INDEX('Policy Characteristics'!H:H,MATCH($C1016,'Policy Characteristics'!$C:$C,0))),"",INDEX('Policy Characteristics'!H:H,MATCH($C1016,'Policy Characteristics'!$C:$C,0)))</f>
        <v>0.01</v>
      </c>
      <c r="O1016" s="340" t="str">
        <f>IF(ISBLANK(INDEX('Policy Characteristics'!I:I,MATCH($C1016,'Policy Characteristics'!$C:$C,0))),"",INDEX('Policy Characteristics'!I:I,MATCH($C1016,'Policy Characteristics'!$C:$C,0)))</f>
        <v>% of price deregulated</v>
      </c>
      <c r="P1016" s="340">
        <f>IF(ISBLANK(INDEX('Policy Characteristics'!J:J,MATCH($C1016,'Policy Characteristics'!$C:$C,0))),"",INDEX('Policy Characteristics'!J:J,MATCH($C1016,'Policy Characteristics'!$C:$C,0)))</f>
        <v>0</v>
      </c>
      <c r="Q1016" s="340" t="str">
        <f>IF(ISBLANK(INDEX('Policy Characteristics'!K:K,MATCH($C1016,'Policy Characteristics'!$C:$C,0))),"",INDEX('Policy Characteristics'!K:K,MATCH($C1016,'Policy Characteristics'!$C:$C,0)))</f>
        <v>fuels.html#fuel-price-deregulation</v>
      </c>
      <c r="R1016" s="340" t="str">
        <f>IF(ISBLANK(INDEX('Policy Characteristics'!L:L,MATCH($C1016,'Policy Characteristics'!$C:$C,0))),"",INDEX('Policy Characteristics'!L:L,MATCH($C1016,'Policy Characteristics'!$C:$C,0)))</f>
        <v/>
      </c>
    </row>
    <row r="1017" spans="1:18" s="2" customFormat="1" x14ac:dyDescent="0.25">
      <c r="A1017" s="340" t="str">
        <f>IF(ISBLANK(INDEX('Policy Characteristics'!A:A,MATCH($C1017,'Policy Characteristics'!$C:$C,0))),"",INDEX('Policy Characteristics'!A:A,MATCH($C1017,'Policy Characteristics'!$C:$C,0)))</f>
        <v>Cross-Sector</v>
      </c>
      <c r="B1017" s="340" t="str">
        <f>IF(ISBLANK(INDEX('Policy Characteristics'!B:B,MATCH($C1017,'Policy Characteristics'!$C:$C,0))),"",INDEX('Policy Characteristics'!B:B,MATCH($C1017,'Policy Characteristics'!$C:$C,0)))</f>
        <v>Fuel Price Deregulation</v>
      </c>
      <c r="C1017" s="344" t="str">
        <f t="shared" si="53"/>
        <v>Fuel Price Deregulation</v>
      </c>
      <c r="D1017" s="9" t="s">
        <v>57</v>
      </c>
      <c r="E1017" s="53"/>
      <c r="F1017" s="9" t="s">
        <v>102</v>
      </c>
      <c r="G1017" s="9"/>
      <c r="H1017" s="54">
        <v>729</v>
      </c>
      <c r="I1017" s="9" t="s">
        <v>46</v>
      </c>
      <c r="J1017" s="342" t="str">
        <f>IF(ISBLANK(INDEX('Policy Characteristics'!D:D,MATCH($C1017,'Policy Characteristics'!$C:$C,0))),"",INDEX('Policy Characteristics'!D:D,MATCH($C1017,'Policy Characteristics'!$C:$C,0)))</f>
        <v>Fuel Price Deregulation</v>
      </c>
      <c r="K1017" s="340" t="str">
        <f>IF(ISBLANK(INDEX('Policy Characteristics'!E:E,MATCH($C1017,'Policy Characteristics'!$C:$C,0))),"",INDEX('Policy Characteristics'!E:E,MATCH($C1017,'Policy Characteristics'!$C:$C,0)))</f>
        <v>cross fuel price deregulation</v>
      </c>
      <c r="L1017" s="362">
        <f>IF(ISBLANK(INDEX('Policy Characteristics'!F:F,MATCH($C1017,'Policy Characteristics'!$C:$C,0))),"",INDEX('Policy Characteristics'!F:F,MATCH($C1017,'Policy Characteristics'!$C:$C,0)))</f>
        <v>0</v>
      </c>
      <c r="M1017" s="362">
        <f>IF(ISBLANK(INDEX('Policy Characteristics'!G:G,MATCH($C1017,'Policy Characteristics'!$C:$C,0))),"",INDEX('Policy Characteristics'!G:G,MATCH($C1017,'Policy Characteristics'!$C:$C,0)))</f>
        <v>1</v>
      </c>
      <c r="N1017" s="362">
        <f>IF(ISBLANK(INDEX('Policy Characteristics'!H:H,MATCH($C1017,'Policy Characteristics'!$C:$C,0))),"",INDEX('Policy Characteristics'!H:H,MATCH($C1017,'Policy Characteristics'!$C:$C,0)))</f>
        <v>0.01</v>
      </c>
      <c r="O1017" s="340" t="str">
        <f>IF(ISBLANK(INDEX('Policy Characteristics'!I:I,MATCH($C1017,'Policy Characteristics'!$C:$C,0))),"",INDEX('Policy Characteristics'!I:I,MATCH($C1017,'Policy Characteristics'!$C:$C,0)))</f>
        <v>% of price deregulated</v>
      </c>
      <c r="P1017" s="340">
        <f>IF(ISBLANK(INDEX('Policy Characteristics'!J:J,MATCH($C1017,'Policy Characteristics'!$C:$C,0))),"",INDEX('Policy Characteristics'!J:J,MATCH($C1017,'Policy Characteristics'!$C:$C,0)))</f>
        <v>0</v>
      </c>
      <c r="Q1017" s="340" t="str">
        <f>IF(ISBLANK(INDEX('Policy Characteristics'!K:K,MATCH($C1017,'Policy Characteristics'!$C:$C,0))),"",INDEX('Policy Characteristics'!K:K,MATCH($C1017,'Policy Characteristics'!$C:$C,0)))</f>
        <v>fuels.html#fuel-price-deregulation</v>
      </c>
      <c r="R1017" s="340" t="str">
        <f>IF(ISBLANK(INDEX('Policy Characteristics'!L:L,MATCH($C1017,'Policy Characteristics'!$C:$C,0))),"",INDEX('Policy Characteristics'!L:L,MATCH($C1017,'Policy Characteristics'!$C:$C,0)))</f>
        <v/>
      </c>
    </row>
    <row r="1018" spans="1:18" s="2" customFormat="1" x14ac:dyDescent="0.25">
      <c r="A1018" s="340" t="str">
        <f>IF(ISBLANK(INDEX('Policy Characteristics'!A:A,MATCH($C1018,'Policy Characteristics'!$C:$C,0))),"",INDEX('Policy Characteristics'!A:A,MATCH($C1018,'Policy Characteristics'!$C:$C,0)))</f>
        <v>Cross-Sector</v>
      </c>
      <c r="B1018" s="340" t="str">
        <f>IF(ISBLANK(INDEX('Policy Characteristics'!B:B,MATCH($C1018,'Policy Characteristics'!$C:$C,0))),"",INDEX('Policy Characteristics'!B:B,MATCH($C1018,'Policy Characteristics'!$C:$C,0)))</f>
        <v>Fuel Price Deregulation</v>
      </c>
      <c r="C1018" s="344" t="str">
        <f t="shared" si="53"/>
        <v>Fuel Price Deregulation</v>
      </c>
      <c r="D1018" s="9" t="s">
        <v>58</v>
      </c>
      <c r="E1018" s="53"/>
      <c r="F1018" s="9" t="s">
        <v>103</v>
      </c>
      <c r="G1018" s="9"/>
      <c r="H1018" s="54">
        <v>730</v>
      </c>
      <c r="I1018" s="9" t="s">
        <v>46</v>
      </c>
      <c r="J1018" s="342" t="str">
        <f>IF(ISBLANK(INDEX('Policy Characteristics'!D:D,MATCH($C1018,'Policy Characteristics'!$C:$C,0))),"",INDEX('Policy Characteristics'!D:D,MATCH($C1018,'Policy Characteristics'!$C:$C,0)))</f>
        <v>Fuel Price Deregulation</v>
      </c>
      <c r="K1018" s="340" t="str">
        <f>IF(ISBLANK(INDEX('Policy Characteristics'!E:E,MATCH($C1018,'Policy Characteristics'!$C:$C,0))),"",INDEX('Policy Characteristics'!E:E,MATCH($C1018,'Policy Characteristics'!$C:$C,0)))</f>
        <v>cross fuel price deregulation</v>
      </c>
      <c r="L1018" s="362">
        <f>IF(ISBLANK(INDEX('Policy Characteristics'!F:F,MATCH($C1018,'Policy Characteristics'!$C:$C,0))),"",INDEX('Policy Characteristics'!F:F,MATCH($C1018,'Policy Characteristics'!$C:$C,0)))</f>
        <v>0</v>
      </c>
      <c r="M1018" s="362">
        <f>IF(ISBLANK(INDEX('Policy Characteristics'!G:G,MATCH($C1018,'Policy Characteristics'!$C:$C,0))),"",INDEX('Policy Characteristics'!G:G,MATCH($C1018,'Policy Characteristics'!$C:$C,0)))</f>
        <v>1</v>
      </c>
      <c r="N1018" s="362">
        <f>IF(ISBLANK(INDEX('Policy Characteristics'!H:H,MATCH($C1018,'Policy Characteristics'!$C:$C,0))),"",INDEX('Policy Characteristics'!H:H,MATCH($C1018,'Policy Characteristics'!$C:$C,0)))</f>
        <v>0.01</v>
      </c>
      <c r="O1018" s="340" t="str">
        <f>IF(ISBLANK(INDEX('Policy Characteristics'!I:I,MATCH($C1018,'Policy Characteristics'!$C:$C,0))),"",INDEX('Policy Characteristics'!I:I,MATCH($C1018,'Policy Characteristics'!$C:$C,0)))</f>
        <v>% of price deregulated</v>
      </c>
      <c r="P1018" s="340">
        <f>IF(ISBLANK(INDEX('Policy Characteristics'!J:J,MATCH($C1018,'Policy Characteristics'!$C:$C,0))),"",INDEX('Policy Characteristics'!J:J,MATCH($C1018,'Policy Characteristics'!$C:$C,0)))</f>
        <v>0</v>
      </c>
      <c r="Q1018" s="340" t="str">
        <f>IF(ISBLANK(INDEX('Policy Characteristics'!K:K,MATCH($C1018,'Policy Characteristics'!$C:$C,0))),"",INDEX('Policy Characteristics'!K:K,MATCH($C1018,'Policy Characteristics'!$C:$C,0)))</f>
        <v>fuels.html#fuel-price-deregulation</v>
      </c>
      <c r="R1018" s="340" t="str">
        <f>IF(ISBLANK(INDEX('Policy Characteristics'!L:L,MATCH($C1018,'Policy Characteristics'!$C:$C,0))),"",INDEX('Policy Characteristics'!L:L,MATCH($C1018,'Policy Characteristics'!$C:$C,0)))</f>
        <v/>
      </c>
    </row>
    <row r="1019" spans="1:18" s="2" customFormat="1" x14ac:dyDescent="0.25">
      <c r="A1019" s="340" t="str">
        <f>IF(ISBLANK(INDEX('Policy Characteristics'!A:A,MATCH($C1019,'Policy Characteristics'!$C:$C,0))),"",INDEX('Policy Characteristics'!A:A,MATCH($C1019,'Policy Characteristics'!$C:$C,0)))</f>
        <v>Cross-Sector</v>
      </c>
      <c r="B1019" s="340" t="str">
        <f>IF(ISBLANK(INDEX('Policy Characteristics'!B:B,MATCH($C1019,'Policy Characteristics'!$C:$C,0))),"",INDEX('Policy Characteristics'!B:B,MATCH($C1019,'Policy Characteristics'!$C:$C,0)))</f>
        <v>Fuel Price Deregulation</v>
      </c>
      <c r="C1019" s="344" t="str">
        <f t="shared" si="53"/>
        <v>Fuel Price Deregulation</v>
      </c>
      <c r="D1019" s="9" t="s">
        <v>2527</v>
      </c>
      <c r="E1019" s="53"/>
      <c r="F1019" s="9" t="s">
        <v>2528</v>
      </c>
      <c r="G1019" s="9"/>
      <c r="H1019" s="54">
        <v>731</v>
      </c>
      <c r="I1019" s="9" t="s">
        <v>46</v>
      </c>
      <c r="J1019" s="342" t="str">
        <f>IF(ISBLANK(INDEX('Policy Characteristics'!D:D,MATCH($C1019,'Policy Characteristics'!$C:$C,0))),"",INDEX('Policy Characteristics'!D:D,MATCH($C1019,'Policy Characteristics'!$C:$C,0)))</f>
        <v>Fuel Price Deregulation</v>
      </c>
      <c r="K1019" s="340" t="str">
        <f>IF(ISBLANK(INDEX('Policy Characteristics'!E:E,MATCH($C1019,'Policy Characteristics'!$C:$C,0))),"",INDEX('Policy Characteristics'!E:E,MATCH($C1019,'Policy Characteristics'!$C:$C,0)))</f>
        <v>cross fuel price deregulation</v>
      </c>
      <c r="L1019" s="362">
        <f>IF(ISBLANK(INDEX('Policy Characteristics'!F:F,MATCH($C1019,'Policy Characteristics'!$C:$C,0))),"",INDEX('Policy Characteristics'!F:F,MATCH($C1019,'Policy Characteristics'!$C:$C,0)))</f>
        <v>0</v>
      </c>
      <c r="M1019" s="362">
        <f>IF(ISBLANK(INDEX('Policy Characteristics'!G:G,MATCH($C1019,'Policy Characteristics'!$C:$C,0))),"",INDEX('Policy Characteristics'!G:G,MATCH($C1019,'Policy Characteristics'!$C:$C,0)))</f>
        <v>1</v>
      </c>
      <c r="N1019" s="362">
        <f>IF(ISBLANK(INDEX('Policy Characteristics'!H:H,MATCH($C1019,'Policy Characteristics'!$C:$C,0))),"",INDEX('Policy Characteristics'!H:H,MATCH($C1019,'Policy Characteristics'!$C:$C,0)))</f>
        <v>0.01</v>
      </c>
      <c r="O1019" s="340" t="str">
        <f>IF(ISBLANK(INDEX('Policy Characteristics'!I:I,MATCH($C1019,'Policy Characteristics'!$C:$C,0))),"",INDEX('Policy Characteristics'!I:I,MATCH($C1019,'Policy Characteristics'!$C:$C,0)))</f>
        <v>% of price deregulated</v>
      </c>
      <c r="P1019" s="340">
        <f>IF(ISBLANK(INDEX('Policy Characteristics'!J:J,MATCH($C1019,'Policy Characteristics'!$C:$C,0))),"",INDEX('Policy Characteristics'!J:J,MATCH($C1019,'Policy Characteristics'!$C:$C,0)))</f>
        <v>0</v>
      </c>
      <c r="Q1019" s="340" t="str">
        <f>IF(ISBLANK(INDEX('Policy Characteristics'!K:K,MATCH($C1019,'Policy Characteristics'!$C:$C,0))),"",INDEX('Policy Characteristics'!K:K,MATCH($C1019,'Policy Characteristics'!$C:$C,0)))</f>
        <v>fuels.html#fuel-price-deregulation</v>
      </c>
      <c r="R1019" s="340" t="str">
        <f>IF(ISBLANK(INDEX('Policy Characteristics'!L:L,MATCH($C1019,'Policy Characteristics'!$C:$C,0))),"",INDEX('Policy Characteristics'!L:L,MATCH($C1019,'Policy Characteristics'!$C:$C,0)))</f>
        <v/>
      </c>
    </row>
    <row r="1020" spans="1:18" s="2" customFormat="1" x14ac:dyDescent="0.25">
      <c r="A1020" s="340" t="str">
        <f>IF(ISBLANK(INDEX('Policy Characteristics'!A:A,MATCH($C1020,'Policy Characteristics'!$C:$C,0))),"",INDEX('Policy Characteristics'!A:A,MATCH($C1020,'Policy Characteristics'!$C:$C,0)))</f>
        <v>Cross-Sector</v>
      </c>
      <c r="B1020" s="340" t="str">
        <f>IF(ISBLANK(INDEX('Policy Characteristics'!B:B,MATCH($C1020,'Policy Characteristics'!$C:$C,0))),"",INDEX('Policy Characteristics'!B:B,MATCH($C1020,'Policy Characteristics'!$C:$C,0)))</f>
        <v>Fuel Price Deregulation</v>
      </c>
      <c r="C1020" s="344" t="str">
        <f t="shared" si="53"/>
        <v>Fuel Price Deregulation</v>
      </c>
      <c r="D1020" s="9" t="s">
        <v>465</v>
      </c>
      <c r="E1020" s="53"/>
      <c r="F1020" s="9" t="s">
        <v>466</v>
      </c>
      <c r="G1020" s="9"/>
      <c r="H1020" s="54">
        <v>732</v>
      </c>
      <c r="I1020" s="9" t="s">
        <v>46</v>
      </c>
      <c r="J1020" s="342" t="str">
        <f>IF(ISBLANK(INDEX('Policy Characteristics'!D:D,MATCH($C1020,'Policy Characteristics'!$C:$C,0))),"",INDEX('Policy Characteristics'!D:D,MATCH($C1020,'Policy Characteristics'!$C:$C,0)))</f>
        <v>Fuel Price Deregulation</v>
      </c>
      <c r="K1020" s="340" t="str">
        <f>IF(ISBLANK(INDEX('Policy Characteristics'!E:E,MATCH($C1020,'Policy Characteristics'!$C:$C,0))),"",INDEX('Policy Characteristics'!E:E,MATCH($C1020,'Policy Characteristics'!$C:$C,0)))</f>
        <v>cross fuel price deregulation</v>
      </c>
      <c r="L1020" s="362">
        <f>IF(ISBLANK(INDEX('Policy Characteristics'!F:F,MATCH($C1020,'Policy Characteristics'!$C:$C,0))),"",INDEX('Policy Characteristics'!F:F,MATCH($C1020,'Policy Characteristics'!$C:$C,0)))</f>
        <v>0</v>
      </c>
      <c r="M1020" s="362">
        <f>IF(ISBLANK(INDEX('Policy Characteristics'!G:G,MATCH($C1020,'Policy Characteristics'!$C:$C,0))),"",INDEX('Policy Characteristics'!G:G,MATCH($C1020,'Policy Characteristics'!$C:$C,0)))</f>
        <v>1</v>
      </c>
      <c r="N1020" s="362">
        <f>IF(ISBLANK(INDEX('Policy Characteristics'!H:H,MATCH($C1020,'Policy Characteristics'!$C:$C,0))),"",INDEX('Policy Characteristics'!H:H,MATCH($C1020,'Policy Characteristics'!$C:$C,0)))</f>
        <v>0.01</v>
      </c>
      <c r="O1020" s="340" t="str">
        <f>IF(ISBLANK(INDEX('Policy Characteristics'!I:I,MATCH($C1020,'Policy Characteristics'!$C:$C,0))),"",INDEX('Policy Characteristics'!I:I,MATCH($C1020,'Policy Characteristics'!$C:$C,0)))</f>
        <v>% of price deregulated</v>
      </c>
      <c r="P1020" s="340">
        <f>IF(ISBLANK(INDEX('Policy Characteristics'!J:J,MATCH($C1020,'Policy Characteristics'!$C:$C,0))),"",INDEX('Policy Characteristics'!J:J,MATCH($C1020,'Policy Characteristics'!$C:$C,0)))</f>
        <v>0</v>
      </c>
      <c r="Q1020" s="340" t="str">
        <f>IF(ISBLANK(INDEX('Policy Characteristics'!K:K,MATCH($C1020,'Policy Characteristics'!$C:$C,0))),"",INDEX('Policy Characteristics'!K:K,MATCH($C1020,'Policy Characteristics'!$C:$C,0)))</f>
        <v>fuels.html#fuel-price-deregulation</v>
      </c>
      <c r="R1020" s="340" t="str">
        <f>IF(ISBLANK(INDEX('Policy Characteristics'!L:L,MATCH($C1020,'Policy Characteristics'!$C:$C,0))),"",INDEX('Policy Characteristics'!L:L,MATCH($C1020,'Policy Characteristics'!$C:$C,0)))</f>
        <v/>
      </c>
    </row>
    <row r="1021" spans="1:18" s="2" customFormat="1" x14ac:dyDescent="0.25">
      <c r="A1021" s="340" t="str">
        <f>IF(ISBLANK(INDEX('Policy Characteristics'!A:A,MATCH($C1021,'Policy Characteristics'!$C:$C,0))),"",INDEX('Policy Characteristics'!A:A,MATCH($C1021,'Policy Characteristics'!$C:$C,0)))</f>
        <v>Cross-Sector</v>
      </c>
      <c r="B1021" s="340" t="str">
        <f>IF(ISBLANK(INDEX('Policy Characteristics'!B:B,MATCH($C1021,'Policy Characteristics'!$C:$C,0))),"",INDEX('Policy Characteristics'!B:B,MATCH($C1021,'Policy Characteristics'!$C:$C,0)))</f>
        <v>Fuel Price Deregulation</v>
      </c>
      <c r="C1021" s="344" t="str">
        <f t="shared" si="53"/>
        <v>Fuel Price Deregulation</v>
      </c>
      <c r="D1021" s="9" t="s">
        <v>2519</v>
      </c>
      <c r="E1021" s="53"/>
      <c r="F1021" s="9" t="s">
        <v>2523</v>
      </c>
      <c r="G1021" s="9"/>
      <c r="H1021" s="54">
        <v>733</v>
      </c>
      <c r="I1021" s="9" t="s">
        <v>46</v>
      </c>
      <c r="J1021" s="342" t="str">
        <f>IF(ISBLANK(INDEX('Policy Characteristics'!D:D,MATCH($C1021,'Policy Characteristics'!$C:$C,0))),"",INDEX('Policy Characteristics'!D:D,MATCH($C1021,'Policy Characteristics'!$C:$C,0)))</f>
        <v>Fuel Price Deregulation</v>
      </c>
      <c r="K1021" s="340" t="str">
        <f>IF(ISBLANK(INDEX('Policy Characteristics'!E:E,MATCH($C1021,'Policy Characteristics'!$C:$C,0))),"",INDEX('Policy Characteristics'!E:E,MATCH($C1021,'Policy Characteristics'!$C:$C,0)))</f>
        <v>cross fuel price deregulation</v>
      </c>
      <c r="L1021" s="362">
        <f>IF(ISBLANK(INDEX('Policy Characteristics'!F:F,MATCH($C1021,'Policy Characteristics'!$C:$C,0))),"",INDEX('Policy Characteristics'!F:F,MATCH($C1021,'Policy Characteristics'!$C:$C,0)))</f>
        <v>0</v>
      </c>
      <c r="M1021" s="362">
        <f>IF(ISBLANK(INDEX('Policy Characteristics'!G:G,MATCH($C1021,'Policy Characteristics'!$C:$C,0))),"",INDEX('Policy Characteristics'!G:G,MATCH($C1021,'Policy Characteristics'!$C:$C,0)))</f>
        <v>1</v>
      </c>
      <c r="N1021" s="362">
        <f>IF(ISBLANK(INDEX('Policy Characteristics'!H:H,MATCH($C1021,'Policy Characteristics'!$C:$C,0))),"",INDEX('Policy Characteristics'!H:H,MATCH($C1021,'Policy Characteristics'!$C:$C,0)))</f>
        <v>0.01</v>
      </c>
      <c r="O1021" s="340" t="str">
        <f>IF(ISBLANK(INDEX('Policy Characteristics'!I:I,MATCH($C1021,'Policy Characteristics'!$C:$C,0))),"",INDEX('Policy Characteristics'!I:I,MATCH($C1021,'Policy Characteristics'!$C:$C,0)))</f>
        <v>% of price deregulated</v>
      </c>
      <c r="P1021" s="340">
        <f>IF(ISBLANK(INDEX('Policy Characteristics'!J:J,MATCH($C1021,'Policy Characteristics'!$C:$C,0))),"",INDEX('Policy Characteristics'!J:J,MATCH($C1021,'Policy Characteristics'!$C:$C,0)))</f>
        <v>0</v>
      </c>
      <c r="Q1021" s="340" t="str">
        <f>IF(ISBLANK(INDEX('Policy Characteristics'!K:K,MATCH($C1021,'Policy Characteristics'!$C:$C,0))),"",INDEX('Policy Characteristics'!K:K,MATCH($C1021,'Policy Characteristics'!$C:$C,0)))</f>
        <v>fuels.html#fuel-price-deregulation</v>
      </c>
      <c r="R1021" s="340" t="str">
        <f>IF(ISBLANK(INDEX('Policy Characteristics'!L:L,MATCH($C1021,'Policy Characteristics'!$C:$C,0))),"",INDEX('Policy Characteristics'!L:L,MATCH($C1021,'Policy Characteristics'!$C:$C,0)))</f>
        <v/>
      </c>
    </row>
    <row r="1022" spans="1:18" s="2" customFormat="1" ht="30" x14ac:dyDescent="0.25">
      <c r="A1022" s="340" t="str">
        <f>IF(ISBLANK(INDEX('Policy Characteristics'!A:A,MATCH($C1022,'Policy Characteristics'!$C:$C,0))),"",INDEX('Policy Characteristics'!A:A,MATCH($C1022,'Policy Characteristics'!$C:$C,0)))</f>
        <v>Cross-Sector</v>
      </c>
      <c r="B1022" s="340" t="str">
        <f>IF(ISBLANK(INDEX('Policy Characteristics'!B:B,MATCH($C1022,'Policy Characteristics'!$C:$C,0))),"",INDEX('Policy Characteristics'!B:B,MATCH($C1022,'Policy Characteristics'!$C:$C,0)))</f>
        <v>Fuel Price Deregulation</v>
      </c>
      <c r="C1022" s="344" t="str">
        <f t="shared" si="53"/>
        <v>Fuel Price Deregulation</v>
      </c>
      <c r="D1022" s="9" t="s">
        <v>2529</v>
      </c>
      <c r="E1022" s="53"/>
      <c r="F1022" s="9" t="s">
        <v>2530</v>
      </c>
      <c r="G1022" s="9"/>
      <c r="H1022" s="54">
        <v>734</v>
      </c>
      <c r="I1022" s="9" t="s">
        <v>46</v>
      </c>
      <c r="J1022" s="342" t="str">
        <f>IF(ISBLANK(INDEX('Policy Characteristics'!D:D,MATCH($C1022,'Policy Characteristics'!$C:$C,0))),"",INDEX('Policy Characteristics'!D:D,MATCH($C1022,'Policy Characteristics'!$C:$C,0)))</f>
        <v>Fuel Price Deregulation</v>
      </c>
      <c r="K1022" s="340" t="str">
        <f>IF(ISBLANK(INDEX('Policy Characteristics'!E:E,MATCH($C1022,'Policy Characteristics'!$C:$C,0))),"",INDEX('Policy Characteristics'!E:E,MATCH($C1022,'Policy Characteristics'!$C:$C,0)))</f>
        <v>cross fuel price deregulation</v>
      </c>
      <c r="L1022" s="362">
        <f>IF(ISBLANK(INDEX('Policy Characteristics'!F:F,MATCH($C1022,'Policy Characteristics'!$C:$C,0))),"",INDEX('Policy Characteristics'!F:F,MATCH($C1022,'Policy Characteristics'!$C:$C,0)))</f>
        <v>0</v>
      </c>
      <c r="M1022" s="362">
        <f>IF(ISBLANK(INDEX('Policy Characteristics'!G:G,MATCH($C1022,'Policy Characteristics'!$C:$C,0))),"",INDEX('Policy Characteristics'!G:G,MATCH($C1022,'Policy Characteristics'!$C:$C,0)))</f>
        <v>1</v>
      </c>
      <c r="N1022" s="362">
        <f>IF(ISBLANK(INDEX('Policy Characteristics'!H:H,MATCH($C1022,'Policy Characteristics'!$C:$C,0))),"",INDEX('Policy Characteristics'!H:H,MATCH($C1022,'Policy Characteristics'!$C:$C,0)))</f>
        <v>0.01</v>
      </c>
      <c r="O1022" s="340" t="str">
        <f>IF(ISBLANK(INDEX('Policy Characteristics'!I:I,MATCH($C1022,'Policy Characteristics'!$C:$C,0))),"",INDEX('Policy Characteristics'!I:I,MATCH($C1022,'Policy Characteristics'!$C:$C,0)))</f>
        <v>% of price deregulated</v>
      </c>
      <c r="P1022" s="340">
        <f>IF(ISBLANK(INDEX('Policy Characteristics'!J:J,MATCH($C1022,'Policy Characteristics'!$C:$C,0))),"",INDEX('Policy Characteristics'!J:J,MATCH($C1022,'Policy Characteristics'!$C:$C,0)))</f>
        <v>0</v>
      </c>
      <c r="Q1022" s="340" t="str">
        <f>IF(ISBLANK(INDEX('Policy Characteristics'!K:K,MATCH($C1022,'Policy Characteristics'!$C:$C,0))),"",INDEX('Policy Characteristics'!K:K,MATCH($C1022,'Policy Characteristics'!$C:$C,0)))</f>
        <v>fuels.html#fuel-price-deregulation</v>
      </c>
      <c r="R1022" s="340" t="str">
        <f>IF(ISBLANK(INDEX('Policy Characteristics'!L:L,MATCH($C1022,'Policy Characteristics'!$C:$C,0))),"",INDEX('Policy Characteristics'!L:L,MATCH($C1022,'Policy Characteristics'!$C:$C,0)))</f>
        <v/>
      </c>
    </row>
    <row r="1023" spans="1:18" s="2" customFormat="1" x14ac:dyDescent="0.25">
      <c r="A1023" s="340" t="str">
        <f>IF(ISBLANK(INDEX('Policy Characteristics'!A:A,MATCH($C1023,'Policy Characteristics'!$C:$C,0))),"",INDEX('Policy Characteristics'!A:A,MATCH($C1023,'Policy Characteristics'!$C:$C,0)))</f>
        <v>Cross-Sector</v>
      </c>
      <c r="B1023" s="340" t="str">
        <f>IF(ISBLANK(INDEX('Policy Characteristics'!B:B,MATCH($C1023,'Policy Characteristics'!$C:$C,0))),"",INDEX('Policy Characteristics'!B:B,MATCH($C1023,'Policy Characteristics'!$C:$C,0)))</f>
        <v>Fuel Price Deregulation</v>
      </c>
      <c r="C1023" s="344" t="str">
        <f t="shared" si="53"/>
        <v>Fuel Price Deregulation</v>
      </c>
      <c r="D1023" s="9" t="s">
        <v>2520</v>
      </c>
      <c r="E1023" s="53"/>
      <c r="F1023" s="9" t="s">
        <v>2524</v>
      </c>
      <c r="G1023" s="9"/>
      <c r="H1023" s="54">
        <v>735</v>
      </c>
      <c r="I1023" s="9" t="s">
        <v>46</v>
      </c>
      <c r="J1023" s="342" t="str">
        <f>IF(ISBLANK(INDEX('Policy Characteristics'!D:D,MATCH($C1023,'Policy Characteristics'!$C:$C,0))),"",INDEX('Policy Characteristics'!D:D,MATCH($C1023,'Policy Characteristics'!$C:$C,0)))</f>
        <v>Fuel Price Deregulation</v>
      </c>
      <c r="K1023" s="340" t="str">
        <f>IF(ISBLANK(INDEX('Policy Characteristics'!E:E,MATCH($C1023,'Policy Characteristics'!$C:$C,0))),"",INDEX('Policy Characteristics'!E:E,MATCH($C1023,'Policy Characteristics'!$C:$C,0)))</f>
        <v>cross fuel price deregulation</v>
      </c>
      <c r="L1023" s="362">
        <f>IF(ISBLANK(INDEX('Policy Characteristics'!F:F,MATCH($C1023,'Policy Characteristics'!$C:$C,0))),"",INDEX('Policy Characteristics'!F:F,MATCH($C1023,'Policy Characteristics'!$C:$C,0)))</f>
        <v>0</v>
      </c>
      <c r="M1023" s="362">
        <f>IF(ISBLANK(INDEX('Policy Characteristics'!G:G,MATCH($C1023,'Policy Characteristics'!$C:$C,0))),"",INDEX('Policy Characteristics'!G:G,MATCH($C1023,'Policy Characteristics'!$C:$C,0)))</f>
        <v>1</v>
      </c>
      <c r="N1023" s="362">
        <f>IF(ISBLANK(INDEX('Policy Characteristics'!H:H,MATCH($C1023,'Policy Characteristics'!$C:$C,0))),"",INDEX('Policy Characteristics'!H:H,MATCH($C1023,'Policy Characteristics'!$C:$C,0)))</f>
        <v>0.01</v>
      </c>
      <c r="O1023" s="340" t="str">
        <f>IF(ISBLANK(INDEX('Policy Characteristics'!I:I,MATCH($C1023,'Policy Characteristics'!$C:$C,0))),"",INDEX('Policy Characteristics'!I:I,MATCH($C1023,'Policy Characteristics'!$C:$C,0)))</f>
        <v>% of price deregulated</v>
      </c>
      <c r="P1023" s="340">
        <f>IF(ISBLANK(INDEX('Policy Characteristics'!J:J,MATCH($C1023,'Policy Characteristics'!$C:$C,0))),"",INDEX('Policy Characteristics'!J:J,MATCH($C1023,'Policy Characteristics'!$C:$C,0)))</f>
        <v>0</v>
      </c>
      <c r="Q1023" s="340" t="str">
        <f>IF(ISBLANK(INDEX('Policy Characteristics'!K:K,MATCH($C1023,'Policy Characteristics'!$C:$C,0))),"",INDEX('Policy Characteristics'!K:K,MATCH($C1023,'Policy Characteristics'!$C:$C,0)))</f>
        <v>fuels.html#fuel-price-deregulation</v>
      </c>
      <c r="R1023" s="340" t="str">
        <f>IF(ISBLANK(INDEX('Policy Characteristics'!L:L,MATCH($C1023,'Policy Characteristics'!$C:$C,0))),"",INDEX('Policy Characteristics'!L:L,MATCH($C1023,'Policy Characteristics'!$C:$C,0)))</f>
        <v/>
      </c>
    </row>
    <row r="1024" spans="1:18" s="2" customFormat="1" x14ac:dyDescent="0.25">
      <c r="A1024" s="340" t="str">
        <f>IF(ISBLANK(INDEX('Policy Characteristics'!A:A,MATCH($C1024,'Policy Characteristics'!$C:$C,0))),"",INDEX('Policy Characteristics'!A:A,MATCH($C1024,'Policy Characteristics'!$C:$C,0)))</f>
        <v>Cross-Sector</v>
      </c>
      <c r="B1024" s="340" t="str">
        <f>IF(ISBLANK(INDEX('Policy Characteristics'!B:B,MATCH($C1024,'Policy Characteristics'!$C:$C,0))),"",INDEX('Policy Characteristics'!B:B,MATCH($C1024,'Policy Characteristics'!$C:$C,0)))</f>
        <v>Fuel Price Deregulation</v>
      </c>
      <c r="C1024" s="344" t="str">
        <f t="shared" si="53"/>
        <v>Fuel Price Deregulation</v>
      </c>
      <c r="D1024" s="9" t="s">
        <v>2521</v>
      </c>
      <c r="E1024" s="53"/>
      <c r="F1024" s="9" t="s">
        <v>2525</v>
      </c>
      <c r="G1024" s="9"/>
      <c r="H1024" s="54">
        <v>736</v>
      </c>
      <c r="I1024" s="9" t="s">
        <v>46</v>
      </c>
      <c r="J1024" s="342" t="str">
        <f>IF(ISBLANK(INDEX('Policy Characteristics'!D:D,MATCH($C1024,'Policy Characteristics'!$C:$C,0))),"",INDEX('Policy Characteristics'!D:D,MATCH($C1024,'Policy Characteristics'!$C:$C,0)))</f>
        <v>Fuel Price Deregulation</v>
      </c>
      <c r="K1024" s="340" t="str">
        <f>IF(ISBLANK(INDEX('Policy Characteristics'!E:E,MATCH($C1024,'Policy Characteristics'!$C:$C,0))),"",INDEX('Policy Characteristics'!E:E,MATCH($C1024,'Policy Characteristics'!$C:$C,0)))</f>
        <v>cross fuel price deregulation</v>
      </c>
      <c r="L1024" s="362">
        <f>IF(ISBLANK(INDEX('Policy Characteristics'!F:F,MATCH($C1024,'Policy Characteristics'!$C:$C,0))),"",INDEX('Policy Characteristics'!F:F,MATCH($C1024,'Policy Characteristics'!$C:$C,0)))</f>
        <v>0</v>
      </c>
      <c r="M1024" s="362">
        <f>IF(ISBLANK(INDEX('Policy Characteristics'!G:G,MATCH($C1024,'Policy Characteristics'!$C:$C,0))),"",INDEX('Policy Characteristics'!G:G,MATCH($C1024,'Policy Characteristics'!$C:$C,0)))</f>
        <v>1</v>
      </c>
      <c r="N1024" s="362">
        <f>IF(ISBLANK(INDEX('Policy Characteristics'!H:H,MATCH($C1024,'Policy Characteristics'!$C:$C,0))),"",INDEX('Policy Characteristics'!H:H,MATCH($C1024,'Policy Characteristics'!$C:$C,0)))</f>
        <v>0.01</v>
      </c>
      <c r="O1024" s="340" t="str">
        <f>IF(ISBLANK(INDEX('Policy Characteristics'!I:I,MATCH($C1024,'Policy Characteristics'!$C:$C,0))),"",INDEX('Policy Characteristics'!I:I,MATCH($C1024,'Policy Characteristics'!$C:$C,0)))</f>
        <v>% of price deregulated</v>
      </c>
      <c r="P1024" s="340">
        <f>IF(ISBLANK(INDEX('Policy Characteristics'!J:J,MATCH($C1024,'Policy Characteristics'!$C:$C,0))),"",INDEX('Policy Characteristics'!J:J,MATCH($C1024,'Policy Characteristics'!$C:$C,0)))</f>
        <v>0</v>
      </c>
      <c r="Q1024" s="340" t="str">
        <f>IF(ISBLANK(INDEX('Policy Characteristics'!K:K,MATCH($C1024,'Policy Characteristics'!$C:$C,0))),"",INDEX('Policy Characteristics'!K:K,MATCH($C1024,'Policy Characteristics'!$C:$C,0)))</f>
        <v>fuels.html#fuel-price-deregulation</v>
      </c>
      <c r="R1024" s="340" t="str">
        <f>IF(ISBLANK(INDEX('Policy Characteristics'!L:L,MATCH($C1024,'Policy Characteristics'!$C:$C,0))),"",INDEX('Policy Characteristics'!L:L,MATCH($C1024,'Policy Characteristics'!$C:$C,0)))</f>
        <v/>
      </c>
    </row>
    <row r="1025" spans="1:18" s="2" customFormat="1" x14ac:dyDescent="0.25">
      <c r="A1025" s="340" t="str">
        <f>IF(ISBLANK(INDEX('Policy Characteristics'!A:A,MATCH($C1025,'Policy Characteristics'!$C:$C,0))),"",INDEX('Policy Characteristics'!A:A,MATCH($C1025,'Policy Characteristics'!$C:$C,0)))</f>
        <v>Cross-Sector</v>
      </c>
      <c r="B1025" s="340" t="str">
        <f>IF(ISBLANK(INDEX('Policy Characteristics'!B:B,MATCH($C1025,'Policy Characteristics'!$C:$C,0))),"",INDEX('Policy Characteristics'!B:B,MATCH($C1025,'Policy Characteristics'!$C:$C,0)))</f>
        <v>Fuel Price Deregulation</v>
      </c>
      <c r="C1025" s="344" t="str">
        <f t="shared" si="53"/>
        <v>Fuel Price Deregulation</v>
      </c>
      <c r="D1025" s="9" t="s">
        <v>2522</v>
      </c>
      <c r="E1025" s="53"/>
      <c r="F1025" s="9" t="s">
        <v>2526</v>
      </c>
      <c r="G1025" s="9"/>
      <c r="H1025" s="54">
        <v>737</v>
      </c>
      <c r="I1025" s="9" t="s">
        <v>46</v>
      </c>
      <c r="J1025" s="342" t="str">
        <f>IF(ISBLANK(INDEX('Policy Characteristics'!D:D,MATCH($C1025,'Policy Characteristics'!$C:$C,0))),"",INDEX('Policy Characteristics'!D:D,MATCH($C1025,'Policy Characteristics'!$C:$C,0)))</f>
        <v>Fuel Price Deregulation</v>
      </c>
      <c r="K1025" s="340" t="str">
        <f>IF(ISBLANK(INDEX('Policy Characteristics'!E:E,MATCH($C1025,'Policy Characteristics'!$C:$C,0))),"",INDEX('Policy Characteristics'!E:E,MATCH($C1025,'Policy Characteristics'!$C:$C,0)))</f>
        <v>cross fuel price deregulation</v>
      </c>
      <c r="L1025" s="362">
        <f>IF(ISBLANK(INDEX('Policy Characteristics'!F:F,MATCH($C1025,'Policy Characteristics'!$C:$C,0))),"",INDEX('Policy Characteristics'!F:F,MATCH($C1025,'Policy Characteristics'!$C:$C,0)))</f>
        <v>0</v>
      </c>
      <c r="M1025" s="362">
        <f>IF(ISBLANK(INDEX('Policy Characteristics'!G:G,MATCH($C1025,'Policy Characteristics'!$C:$C,0))),"",INDEX('Policy Characteristics'!G:G,MATCH($C1025,'Policy Characteristics'!$C:$C,0)))</f>
        <v>1</v>
      </c>
      <c r="N1025" s="362">
        <f>IF(ISBLANK(INDEX('Policy Characteristics'!H:H,MATCH($C1025,'Policy Characteristics'!$C:$C,0))),"",INDEX('Policy Characteristics'!H:H,MATCH($C1025,'Policy Characteristics'!$C:$C,0)))</f>
        <v>0.01</v>
      </c>
      <c r="O1025" s="340" t="str">
        <f>IF(ISBLANK(INDEX('Policy Characteristics'!I:I,MATCH($C1025,'Policy Characteristics'!$C:$C,0))),"",INDEX('Policy Characteristics'!I:I,MATCH($C1025,'Policy Characteristics'!$C:$C,0)))</f>
        <v>% of price deregulated</v>
      </c>
      <c r="P1025" s="340">
        <f>IF(ISBLANK(INDEX('Policy Characteristics'!J:J,MATCH($C1025,'Policy Characteristics'!$C:$C,0))),"",INDEX('Policy Characteristics'!J:J,MATCH($C1025,'Policy Characteristics'!$C:$C,0)))</f>
        <v>0</v>
      </c>
      <c r="Q1025" s="340" t="str">
        <f>IF(ISBLANK(INDEX('Policy Characteristics'!K:K,MATCH($C1025,'Policy Characteristics'!$C:$C,0))),"",INDEX('Policy Characteristics'!K:K,MATCH($C1025,'Policy Characteristics'!$C:$C,0)))</f>
        <v>fuels.html#fuel-price-deregulation</v>
      </c>
      <c r="R1025" s="340" t="str">
        <f>IF(ISBLANK(INDEX('Policy Characteristics'!L:L,MATCH($C1025,'Policy Characteristics'!$C:$C,0))),"",INDEX('Policy Characteristics'!L:L,MATCH($C1025,'Policy Characteristics'!$C:$C,0)))</f>
        <v/>
      </c>
    </row>
    <row r="1026" spans="1:18" s="5" customFormat="1" x14ac:dyDescent="0.25">
      <c r="A1026" s="340" t="str">
        <f>IF(ISBLANK(INDEX('Policy Characteristics'!A:A,MATCH($C1026,'Policy Characteristics'!$C:$C,0))),"",INDEX('Policy Characteristics'!A:A,MATCH($C1026,'Policy Characteristics'!$C:$C,0)))</f>
        <v>Cross-Sector</v>
      </c>
      <c r="B1026" s="340" t="str">
        <f>IF(ISBLANK(INDEX('Policy Characteristics'!B:B,MATCH($C1026,'Policy Characteristics'!$C:$C,0))),"",INDEX('Policy Characteristics'!B:B,MATCH($C1026,'Policy Characteristics'!$C:$C,0)))</f>
        <v>Fuel Taxes</v>
      </c>
      <c r="C1026" s="345" t="s">
        <v>304</v>
      </c>
      <c r="D1026" s="53" t="s">
        <v>54</v>
      </c>
      <c r="E1026" s="53"/>
      <c r="F1026" s="53" t="s">
        <v>98</v>
      </c>
      <c r="G1026" s="53"/>
      <c r="H1026" s="54">
        <v>78</v>
      </c>
      <c r="I1026" s="53" t="s">
        <v>45</v>
      </c>
      <c r="J1026" s="342" t="str">
        <f>IF(ISBLANK(INDEX('Policy Characteristics'!D:D,MATCH($C1026,'Policy Characteristics'!$C:$C,0))),"",INDEX('Policy Characteristics'!D:D,MATCH($C1026,'Policy Characteristics'!$C:$C,0)))</f>
        <v>Fuel Taxes</v>
      </c>
      <c r="K1026" s="340" t="str">
        <f>IF(ISBLANK(INDEX('Policy Characteristics'!E:E,MATCH($C1026,'Policy Characteristics'!$C:$C,0))),"",INDEX('Policy Characteristics'!E:E,MATCH($C1026,'Policy Characteristics'!$C:$C,0)))</f>
        <v>cross fuel tax</v>
      </c>
      <c r="L1026" s="362">
        <f>IF(ISBLANK(INDEX('Policy Characteristics'!F:F,MATCH($C1026,'Policy Characteristics'!$C:$C,0))),"",INDEX('Policy Characteristics'!F:F,MATCH($C1026,'Policy Characteristics'!$C:$C,0)))</f>
        <v>0</v>
      </c>
      <c r="M1026" s="362">
        <f>IF(ISBLANK(INDEX('Policy Characteristics'!G:G,MATCH($C1026,'Policy Characteristics'!$C:$C,0))),"",INDEX('Policy Characteristics'!G:G,MATCH($C1026,'Policy Characteristics'!$C:$C,0)))</f>
        <v>0.2</v>
      </c>
      <c r="N1026" s="362">
        <f>IF(ISBLANK(INDEX('Policy Characteristics'!H:H,MATCH($C1026,'Policy Characteristics'!$C:$C,0))),"",INDEX('Policy Characteristics'!H:H,MATCH($C1026,'Policy Characteristics'!$C:$C,0)))</f>
        <v>5.0000000000000001E-3</v>
      </c>
      <c r="O1026" s="340" t="str">
        <f>IF(ISBLANK(INDEX('Policy Characteristics'!I:I,MATCH($C1026,'Policy Characteristics'!$C:$C,0))),"",INDEX('Policy Characteristics'!I:I,MATCH($C1026,'Policy Characteristics'!$C:$C,0)))</f>
        <v>% of BAU price</v>
      </c>
      <c r="P1026" s="340" t="str">
        <f>IF(ISBLANK(INDEX('Policy Characteristics'!J:J,MATCH($C1026,'Policy Characteristics'!$C:$C,0))),"",INDEX('Policy Characteristics'!J:J,MATCH($C1026,'Policy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26" s="340" t="str">
        <f>IF(ISBLANK(INDEX('Policy Characteristics'!K:K,MATCH($C1026,'Policy Characteristics'!$C:$C,0))),"",INDEX('Policy Characteristics'!K:K,MATCH($C1026,'Policy Characteristics'!$C:$C,0)))</f>
        <v>fuels.html#fuel-taxes</v>
      </c>
      <c r="R1026" s="340" t="str">
        <f>IF(ISBLANK(INDEX('Policy Characteristics'!L:L,MATCH($C1026,'Policy Characteristics'!$C:$C,0))),"",INDEX('Policy Characteristics'!L:L,MATCH($C1026,'Policy Characteristics'!$C:$C,0)))</f>
        <v>fuel-taxes.html</v>
      </c>
    </row>
    <row r="1027" spans="1:18" s="5" customFormat="1" x14ac:dyDescent="0.25">
      <c r="A1027" s="340" t="str">
        <f>IF(ISBLANK(INDEX('Policy Characteristics'!A:A,MATCH($C1027,'Policy Characteristics'!$C:$C,0))),"",INDEX('Policy Characteristics'!A:A,MATCH($C1027,'Policy Characteristics'!$C:$C,0)))</f>
        <v>Cross-Sector</v>
      </c>
      <c r="B1027" s="340" t="str">
        <f>IF(ISBLANK(INDEX('Policy Characteristics'!B:B,MATCH($C1027,'Policy Characteristics'!$C:$C,0))),"",INDEX('Policy Characteristics'!B:B,MATCH($C1027,'Policy Characteristics'!$C:$C,0)))</f>
        <v>Fuel Taxes</v>
      </c>
      <c r="C1027" s="348" t="str">
        <f t="shared" ref="C1027:C1039" si="54">C$1026</f>
        <v>Additional Fuel Tax Rate by Fuel</v>
      </c>
      <c r="D1027" s="9" t="s">
        <v>472</v>
      </c>
      <c r="E1027" s="9"/>
      <c r="F1027" s="9" t="s">
        <v>469</v>
      </c>
      <c r="G1027" s="55"/>
      <c r="H1027" s="54">
        <v>79</v>
      </c>
      <c r="I1027" s="9" t="s">
        <v>45</v>
      </c>
      <c r="J1027" s="342" t="str">
        <f>IF(ISBLANK(INDEX('Policy Characteristics'!D:D,MATCH($C1027,'Policy Characteristics'!$C:$C,0))),"",INDEX('Policy Characteristics'!D:D,MATCH($C1027,'Policy Characteristics'!$C:$C,0)))</f>
        <v>Fuel Taxes</v>
      </c>
      <c r="K1027" s="340" t="str">
        <f>IF(ISBLANK(INDEX('Policy Characteristics'!E:E,MATCH($C1027,'Policy Characteristics'!$C:$C,0))),"",INDEX('Policy Characteristics'!E:E,MATCH($C1027,'Policy Characteristics'!$C:$C,0)))</f>
        <v>cross fuel tax</v>
      </c>
      <c r="L1027" s="362">
        <f>IF(ISBLANK(INDEX('Policy Characteristics'!F:F,MATCH($C1027,'Policy Characteristics'!$C:$C,0))),"",INDEX('Policy Characteristics'!F:F,MATCH($C1027,'Policy Characteristics'!$C:$C,0)))</f>
        <v>0</v>
      </c>
      <c r="M1027" s="362">
        <f>IF(ISBLANK(INDEX('Policy Characteristics'!G:G,MATCH($C1027,'Policy Characteristics'!$C:$C,0))),"",INDEX('Policy Characteristics'!G:G,MATCH($C1027,'Policy Characteristics'!$C:$C,0)))</f>
        <v>0.2</v>
      </c>
      <c r="N1027" s="362">
        <f>IF(ISBLANK(INDEX('Policy Characteristics'!H:H,MATCH($C1027,'Policy Characteristics'!$C:$C,0))),"",INDEX('Policy Characteristics'!H:H,MATCH($C1027,'Policy Characteristics'!$C:$C,0)))</f>
        <v>5.0000000000000001E-3</v>
      </c>
      <c r="O1027" s="340" t="str">
        <f>IF(ISBLANK(INDEX('Policy Characteristics'!I:I,MATCH($C1027,'Policy Characteristics'!$C:$C,0))),"",INDEX('Policy Characteristics'!I:I,MATCH($C1027,'Policy Characteristics'!$C:$C,0)))</f>
        <v>% of BAU price</v>
      </c>
      <c r="P1027" s="340" t="str">
        <f>IF(ISBLANK(INDEX('Policy Characteristics'!J:J,MATCH($C1027,'Policy Characteristics'!$C:$C,0))),"",INDEX('Policy Characteristics'!J:J,MATCH($C1027,'Policy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27" s="340" t="str">
        <f>IF(ISBLANK(INDEX('Policy Characteristics'!K:K,MATCH($C1027,'Policy Characteristics'!$C:$C,0))),"",INDEX('Policy Characteristics'!K:K,MATCH($C1027,'Policy Characteristics'!$C:$C,0)))</f>
        <v>fuels.html#fuel-taxes</v>
      </c>
      <c r="R1027" s="340" t="str">
        <f>IF(ISBLANK(INDEX('Policy Characteristics'!L:L,MATCH($C1027,'Policy Characteristics'!$C:$C,0))),"",INDEX('Policy Characteristics'!L:L,MATCH($C1027,'Policy Characteristics'!$C:$C,0)))</f>
        <v>fuel-taxes.html</v>
      </c>
    </row>
    <row r="1028" spans="1:18" s="5" customFormat="1" x14ac:dyDescent="0.25">
      <c r="A1028" s="340" t="str">
        <f>IF(ISBLANK(INDEX('Policy Characteristics'!A:A,MATCH($C1028,'Policy Characteristics'!$C:$C,0))),"",INDEX('Policy Characteristics'!A:A,MATCH($C1028,'Policy Characteristics'!$C:$C,0)))</f>
        <v>Cross-Sector</v>
      </c>
      <c r="B1028" s="340" t="str">
        <f>IF(ISBLANK(INDEX('Policy Characteristics'!B:B,MATCH($C1028,'Policy Characteristics'!$C:$C,0))),"",INDEX('Policy Characteristics'!B:B,MATCH($C1028,'Policy Characteristics'!$C:$C,0)))</f>
        <v>Fuel Taxes</v>
      </c>
      <c r="C1028" s="348" t="str">
        <f t="shared" si="54"/>
        <v>Additional Fuel Tax Rate by Fuel</v>
      </c>
      <c r="D1028" s="9" t="s">
        <v>48</v>
      </c>
      <c r="E1028" s="9"/>
      <c r="F1028" s="9" t="s">
        <v>92</v>
      </c>
      <c r="G1028" s="55"/>
      <c r="H1028" s="54">
        <v>80</v>
      </c>
      <c r="I1028" s="9" t="s">
        <v>45</v>
      </c>
      <c r="J1028" s="342" t="str">
        <f>IF(ISBLANK(INDEX('Policy Characteristics'!D:D,MATCH($C1028,'Policy Characteristics'!$C:$C,0))),"",INDEX('Policy Characteristics'!D:D,MATCH($C1028,'Policy Characteristics'!$C:$C,0)))</f>
        <v>Fuel Taxes</v>
      </c>
      <c r="K1028" s="340" t="str">
        <f>IF(ISBLANK(INDEX('Policy Characteristics'!E:E,MATCH($C1028,'Policy Characteristics'!$C:$C,0))),"",INDEX('Policy Characteristics'!E:E,MATCH($C1028,'Policy Characteristics'!$C:$C,0)))</f>
        <v>cross fuel tax</v>
      </c>
      <c r="L1028" s="362">
        <f>IF(ISBLANK(INDEX('Policy Characteristics'!F:F,MATCH($C1028,'Policy Characteristics'!$C:$C,0))),"",INDEX('Policy Characteristics'!F:F,MATCH($C1028,'Policy Characteristics'!$C:$C,0)))</f>
        <v>0</v>
      </c>
      <c r="M1028" s="362">
        <f>IF(ISBLANK(INDEX('Policy Characteristics'!G:G,MATCH($C1028,'Policy Characteristics'!$C:$C,0))),"",INDEX('Policy Characteristics'!G:G,MATCH($C1028,'Policy Characteristics'!$C:$C,0)))</f>
        <v>0.2</v>
      </c>
      <c r="N1028" s="362">
        <f>IF(ISBLANK(INDEX('Policy Characteristics'!H:H,MATCH($C1028,'Policy Characteristics'!$C:$C,0))),"",INDEX('Policy Characteristics'!H:H,MATCH($C1028,'Policy Characteristics'!$C:$C,0)))</f>
        <v>5.0000000000000001E-3</v>
      </c>
      <c r="O1028" s="340" t="str">
        <f>IF(ISBLANK(INDEX('Policy Characteristics'!I:I,MATCH($C1028,'Policy Characteristics'!$C:$C,0))),"",INDEX('Policy Characteristics'!I:I,MATCH($C1028,'Policy Characteristics'!$C:$C,0)))</f>
        <v>% of BAU price</v>
      </c>
      <c r="P1028" s="340" t="str">
        <f>IF(ISBLANK(INDEX('Policy Characteristics'!J:J,MATCH($C1028,'Policy Characteristics'!$C:$C,0))),"",INDEX('Policy Characteristics'!J:J,MATCH($C1028,'Policy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28" s="340" t="str">
        <f>IF(ISBLANK(INDEX('Policy Characteristics'!K:K,MATCH($C1028,'Policy Characteristics'!$C:$C,0))),"",INDEX('Policy Characteristics'!K:K,MATCH($C1028,'Policy Characteristics'!$C:$C,0)))</f>
        <v>fuels.html#fuel-taxes</v>
      </c>
      <c r="R1028" s="340" t="str">
        <f>IF(ISBLANK(INDEX('Policy Characteristics'!L:L,MATCH($C1028,'Policy Characteristics'!$C:$C,0))),"",INDEX('Policy Characteristics'!L:L,MATCH($C1028,'Policy Characteristics'!$C:$C,0)))</f>
        <v>fuel-taxes.html</v>
      </c>
    </row>
    <row r="1029" spans="1:18" s="5" customFormat="1" x14ac:dyDescent="0.25">
      <c r="A1029" s="340" t="str">
        <f>IF(ISBLANK(INDEX('Policy Characteristics'!A:A,MATCH($C1029,'Policy Characteristics'!$C:$C,0))),"",INDEX('Policy Characteristics'!A:A,MATCH($C1029,'Policy Characteristics'!$C:$C,0)))</f>
        <v>Cross-Sector</v>
      </c>
      <c r="B1029" s="340" t="str">
        <f>IF(ISBLANK(INDEX('Policy Characteristics'!B:B,MATCH($C1029,'Policy Characteristics'!$C:$C,0))),"",INDEX('Policy Characteristics'!B:B,MATCH($C1029,'Policy Characteristics'!$C:$C,0)))</f>
        <v>Fuel Taxes</v>
      </c>
      <c r="C1029" s="348" t="str">
        <f t="shared" si="54"/>
        <v>Additional Fuel Tax Rate by Fuel</v>
      </c>
      <c r="D1029" s="9" t="s">
        <v>49</v>
      </c>
      <c r="E1029" s="9"/>
      <c r="F1029" s="9" t="s">
        <v>93</v>
      </c>
      <c r="G1029" s="55"/>
      <c r="H1029" s="54">
        <v>738</v>
      </c>
      <c r="I1029" s="9" t="s">
        <v>46</v>
      </c>
      <c r="J1029" s="342" t="str">
        <f>IF(ISBLANK(INDEX('Policy Characteristics'!D:D,MATCH($C1029,'Policy Characteristics'!$C:$C,0))),"",INDEX('Policy Characteristics'!D:D,MATCH($C1029,'Policy Characteristics'!$C:$C,0)))</f>
        <v>Fuel Taxes</v>
      </c>
      <c r="K1029" s="340" t="str">
        <f>IF(ISBLANK(INDEX('Policy Characteristics'!E:E,MATCH($C1029,'Policy Characteristics'!$C:$C,0))),"",INDEX('Policy Characteristics'!E:E,MATCH($C1029,'Policy Characteristics'!$C:$C,0)))</f>
        <v>cross fuel tax</v>
      </c>
      <c r="L1029" s="362">
        <f>IF(ISBLANK(INDEX('Policy Characteristics'!F:F,MATCH($C1029,'Policy Characteristics'!$C:$C,0))),"",INDEX('Policy Characteristics'!F:F,MATCH($C1029,'Policy Characteristics'!$C:$C,0)))</f>
        <v>0</v>
      </c>
      <c r="M1029" s="362">
        <f>IF(ISBLANK(INDEX('Policy Characteristics'!G:G,MATCH($C1029,'Policy Characteristics'!$C:$C,0))),"",INDEX('Policy Characteristics'!G:G,MATCH($C1029,'Policy Characteristics'!$C:$C,0)))</f>
        <v>0.2</v>
      </c>
      <c r="N1029" s="362">
        <f>IF(ISBLANK(INDEX('Policy Characteristics'!H:H,MATCH($C1029,'Policy Characteristics'!$C:$C,0))),"",INDEX('Policy Characteristics'!H:H,MATCH($C1029,'Policy Characteristics'!$C:$C,0)))</f>
        <v>5.0000000000000001E-3</v>
      </c>
      <c r="O1029" s="340" t="str">
        <f>IF(ISBLANK(INDEX('Policy Characteristics'!I:I,MATCH($C1029,'Policy Characteristics'!$C:$C,0))),"",INDEX('Policy Characteristics'!I:I,MATCH($C1029,'Policy Characteristics'!$C:$C,0)))</f>
        <v>% of BAU price</v>
      </c>
      <c r="P1029" s="340" t="str">
        <f>IF(ISBLANK(INDEX('Policy Characteristics'!J:J,MATCH($C1029,'Policy Characteristics'!$C:$C,0))),"",INDEX('Policy Characteristics'!J:J,MATCH($C1029,'Policy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29" s="340" t="str">
        <f>IF(ISBLANK(INDEX('Policy Characteristics'!K:K,MATCH($C1029,'Policy Characteristics'!$C:$C,0))),"",INDEX('Policy Characteristics'!K:K,MATCH($C1029,'Policy Characteristics'!$C:$C,0)))</f>
        <v>fuels.html#fuel-taxes</v>
      </c>
      <c r="R1029" s="340" t="str">
        <f>IF(ISBLANK(INDEX('Policy Characteristics'!L:L,MATCH($C1029,'Policy Characteristics'!$C:$C,0))),"",INDEX('Policy Characteristics'!L:L,MATCH($C1029,'Policy Characteristics'!$C:$C,0)))</f>
        <v>fuel-taxes.html</v>
      </c>
    </row>
    <row r="1030" spans="1:18" s="5" customFormat="1" x14ac:dyDescent="0.25">
      <c r="A1030" s="340" t="str">
        <f>IF(ISBLANK(INDEX('Policy Characteristics'!A:A,MATCH($C1030,'Policy Characteristics'!$C:$C,0))),"",INDEX('Policy Characteristics'!A:A,MATCH($C1030,'Policy Characteristics'!$C:$C,0)))</f>
        <v>Cross-Sector</v>
      </c>
      <c r="B1030" s="340" t="str">
        <f>IF(ISBLANK(INDEX('Policy Characteristics'!B:B,MATCH($C1030,'Policy Characteristics'!$C:$C,0))),"",INDEX('Policy Characteristics'!B:B,MATCH($C1030,'Policy Characteristics'!$C:$C,0)))</f>
        <v>Fuel Taxes</v>
      </c>
      <c r="C1030" s="348" t="str">
        <f t="shared" si="54"/>
        <v>Additional Fuel Tax Rate by Fuel</v>
      </c>
      <c r="D1030" s="9" t="s">
        <v>53</v>
      </c>
      <c r="E1030" s="9"/>
      <c r="F1030" s="9" t="s">
        <v>97</v>
      </c>
      <c r="G1030" s="55"/>
      <c r="H1030" s="54">
        <v>739</v>
      </c>
      <c r="I1030" s="9" t="s">
        <v>46</v>
      </c>
      <c r="J1030" s="342" t="str">
        <f>IF(ISBLANK(INDEX('Policy Characteristics'!D:D,MATCH($C1030,'Policy Characteristics'!$C:$C,0))),"",INDEX('Policy Characteristics'!D:D,MATCH($C1030,'Policy Characteristics'!$C:$C,0)))</f>
        <v>Fuel Taxes</v>
      </c>
      <c r="K1030" s="340" t="str">
        <f>IF(ISBLANK(INDEX('Policy Characteristics'!E:E,MATCH($C1030,'Policy Characteristics'!$C:$C,0))),"",INDEX('Policy Characteristics'!E:E,MATCH($C1030,'Policy Characteristics'!$C:$C,0)))</f>
        <v>cross fuel tax</v>
      </c>
      <c r="L1030" s="362">
        <f>IF(ISBLANK(INDEX('Policy Characteristics'!F:F,MATCH($C1030,'Policy Characteristics'!$C:$C,0))),"",INDEX('Policy Characteristics'!F:F,MATCH($C1030,'Policy Characteristics'!$C:$C,0)))</f>
        <v>0</v>
      </c>
      <c r="M1030" s="362">
        <f>IF(ISBLANK(INDEX('Policy Characteristics'!G:G,MATCH($C1030,'Policy Characteristics'!$C:$C,0))),"",INDEX('Policy Characteristics'!G:G,MATCH($C1030,'Policy Characteristics'!$C:$C,0)))</f>
        <v>0.2</v>
      </c>
      <c r="N1030" s="362">
        <f>IF(ISBLANK(INDEX('Policy Characteristics'!H:H,MATCH($C1030,'Policy Characteristics'!$C:$C,0))),"",INDEX('Policy Characteristics'!H:H,MATCH($C1030,'Policy Characteristics'!$C:$C,0)))</f>
        <v>5.0000000000000001E-3</v>
      </c>
      <c r="O1030" s="340" t="str">
        <f>IF(ISBLANK(INDEX('Policy Characteristics'!I:I,MATCH($C1030,'Policy Characteristics'!$C:$C,0))),"",INDEX('Policy Characteristics'!I:I,MATCH($C1030,'Policy Characteristics'!$C:$C,0)))</f>
        <v>% of BAU price</v>
      </c>
      <c r="P1030" s="340" t="str">
        <f>IF(ISBLANK(INDEX('Policy Characteristics'!J:J,MATCH($C1030,'Policy Characteristics'!$C:$C,0))),"",INDEX('Policy Characteristics'!J:J,MATCH($C1030,'Policy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0" s="340" t="str">
        <f>IF(ISBLANK(INDEX('Policy Characteristics'!K:K,MATCH($C1030,'Policy Characteristics'!$C:$C,0))),"",INDEX('Policy Characteristics'!K:K,MATCH($C1030,'Policy Characteristics'!$C:$C,0)))</f>
        <v>fuels.html#fuel-taxes</v>
      </c>
      <c r="R1030" s="340" t="str">
        <f>IF(ISBLANK(INDEX('Policy Characteristics'!L:L,MATCH($C1030,'Policy Characteristics'!$C:$C,0))),"",INDEX('Policy Characteristics'!L:L,MATCH($C1030,'Policy Characteristics'!$C:$C,0)))</f>
        <v>fuel-taxes.html</v>
      </c>
    </row>
    <row r="1031" spans="1:18" s="5" customFormat="1" x14ac:dyDescent="0.25">
      <c r="A1031" s="340" t="str">
        <f>IF(ISBLANK(INDEX('Policy Characteristics'!A:A,MATCH($C1031,'Policy Characteristics'!$C:$C,0))),"",INDEX('Policy Characteristics'!A:A,MATCH($C1031,'Policy Characteristics'!$C:$C,0)))</f>
        <v>Cross-Sector</v>
      </c>
      <c r="B1031" s="340" t="str">
        <f>IF(ISBLANK(INDEX('Policy Characteristics'!B:B,MATCH($C1031,'Policy Characteristics'!$C:$C,0))),"",INDEX('Policy Characteristics'!B:B,MATCH($C1031,'Policy Characteristics'!$C:$C,0)))</f>
        <v>Fuel Taxes</v>
      </c>
      <c r="C1031" s="348" t="str">
        <f t="shared" si="54"/>
        <v>Additional Fuel Tax Rate by Fuel</v>
      </c>
      <c r="D1031" s="9" t="s">
        <v>55</v>
      </c>
      <c r="E1031" s="9"/>
      <c r="F1031" s="9" t="s">
        <v>100</v>
      </c>
      <c r="G1031" s="55"/>
      <c r="H1031" s="54">
        <v>81</v>
      </c>
      <c r="I1031" s="9" t="s">
        <v>45</v>
      </c>
      <c r="J1031" s="342" t="str">
        <f>IF(ISBLANK(INDEX('Policy Characteristics'!D:D,MATCH($C1031,'Policy Characteristics'!$C:$C,0))),"",INDEX('Policy Characteristics'!D:D,MATCH($C1031,'Policy Characteristics'!$C:$C,0)))</f>
        <v>Fuel Taxes</v>
      </c>
      <c r="K1031" s="340" t="str">
        <f>IF(ISBLANK(INDEX('Policy Characteristics'!E:E,MATCH($C1031,'Policy Characteristics'!$C:$C,0))),"",INDEX('Policy Characteristics'!E:E,MATCH($C1031,'Policy Characteristics'!$C:$C,0)))</f>
        <v>cross fuel tax</v>
      </c>
      <c r="L1031" s="362">
        <f>IF(ISBLANK(INDEX('Policy Characteristics'!F:F,MATCH($C1031,'Policy Characteristics'!$C:$C,0))),"",INDEX('Policy Characteristics'!F:F,MATCH($C1031,'Policy Characteristics'!$C:$C,0)))</f>
        <v>0</v>
      </c>
      <c r="M1031" s="362">
        <f>IF(ISBLANK(INDEX('Policy Characteristics'!G:G,MATCH($C1031,'Policy Characteristics'!$C:$C,0))),"",INDEX('Policy Characteristics'!G:G,MATCH($C1031,'Policy Characteristics'!$C:$C,0)))</f>
        <v>0.2</v>
      </c>
      <c r="N1031" s="362">
        <f>IF(ISBLANK(INDEX('Policy Characteristics'!H:H,MATCH($C1031,'Policy Characteristics'!$C:$C,0))),"",INDEX('Policy Characteristics'!H:H,MATCH($C1031,'Policy Characteristics'!$C:$C,0)))</f>
        <v>5.0000000000000001E-3</v>
      </c>
      <c r="O1031" s="340" t="str">
        <f>IF(ISBLANK(INDEX('Policy Characteristics'!I:I,MATCH($C1031,'Policy Characteristics'!$C:$C,0))),"",INDEX('Policy Characteristics'!I:I,MATCH($C1031,'Policy Characteristics'!$C:$C,0)))</f>
        <v>% of BAU price</v>
      </c>
      <c r="P1031" s="340" t="str">
        <f>IF(ISBLANK(INDEX('Policy Characteristics'!J:J,MATCH($C1031,'Policy Characteristics'!$C:$C,0))),"",INDEX('Policy Characteristics'!J:J,MATCH($C1031,'Policy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1" s="340" t="str">
        <f>IF(ISBLANK(INDEX('Policy Characteristics'!K:K,MATCH($C1031,'Policy Characteristics'!$C:$C,0))),"",INDEX('Policy Characteristics'!K:K,MATCH($C1031,'Policy Characteristics'!$C:$C,0)))</f>
        <v>fuels.html#fuel-taxes</v>
      </c>
      <c r="R1031" s="340" t="str">
        <f>IF(ISBLANK(INDEX('Policy Characteristics'!L:L,MATCH($C1031,'Policy Characteristics'!$C:$C,0))),"",INDEX('Policy Characteristics'!L:L,MATCH($C1031,'Policy Characteristics'!$C:$C,0)))</f>
        <v>fuel-taxes.html</v>
      </c>
    </row>
    <row r="1032" spans="1:18" s="5" customFormat="1" x14ac:dyDescent="0.25">
      <c r="A1032" s="340" t="str">
        <f>IF(ISBLANK(INDEX('Policy Characteristics'!A:A,MATCH($C1032,'Policy Characteristics'!$C:$C,0))),"",INDEX('Policy Characteristics'!A:A,MATCH($C1032,'Policy Characteristics'!$C:$C,0)))</f>
        <v>Cross-Sector</v>
      </c>
      <c r="B1032" s="340" t="str">
        <f>IF(ISBLANK(INDEX('Policy Characteristics'!B:B,MATCH($C1032,'Policy Characteristics'!$C:$C,0))),"",INDEX('Policy Characteristics'!B:B,MATCH($C1032,'Policy Characteristics'!$C:$C,0)))</f>
        <v>Fuel Taxes</v>
      </c>
      <c r="C1032" s="348" t="str">
        <f t="shared" si="54"/>
        <v>Additional Fuel Tax Rate by Fuel</v>
      </c>
      <c r="D1032" s="9" t="s">
        <v>56</v>
      </c>
      <c r="E1032" s="9"/>
      <c r="F1032" s="9" t="s">
        <v>101</v>
      </c>
      <c r="G1032" s="55"/>
      <c r="H1032" s="54">
        <v>82</v>
      </c>
      <c r="I1032" s="9" t="s">
        <v>45</v>
      </c>
      <c r="J1032" s="342" t="str">
        <f>IF(ISBLANK(INDEX('Policy Characteristics'!D:D,MATCH($C1032,'Policy Characteristics'!$C:$C,0))),"",INDEX('Policy Characteristics'!D:D,MATCH($C1032,'Policy Characteristics'!$C:$C,0)))</f>
        <v>Fuel Taxes</v>
      </c>
      <c r="K1032" s="340" t="str">
        <f>IF(ISBLANK(INDEX('Policy Characteristics'!E:E,MATCH($C1032,'Policy Characteristics'!$C:$C,0))),"",INDEX('Policy Characteristics'!E:E,MATCH($C1032,'Policy Characteristics'!$C:$C,0)))</f>
        <v>cross fuel tax</v>
      </c>
      <c r="L1032" s="362">
        <f>IF(ISBLANK(INDEX('Policy Characteristics'!F:F,MATCH($C1032,'Policy Characteristics'!$C:$C,0))),"",INDEX('Policy Characteristics'!F:F,MATCH($C1032,'Policy Characteristics'!$C:$C,0)))</f>
        <v>0</v>
      </c>
      <c r="M1032" s="362">
        <f>IF(ISBLANK(INDEX('Policy Characteristics'!G:G,MATCH($C1032,'Policy Characteristics'!$C:$C,0))),"",INDEX('Policy Characteristics'!G:G,MATCH($C1032,'Policy Characteristics'!$C:$C,0)))</f>
        <v>0.2</v>
      </c>
      <c r="N1032" s="362">
        <f>IF(ISBLANK(INDEX('Policy Characteristics'!H:H,MATCH($C1032,'Policy Characteristics'!$C:$C,0))),"",INDEX('Policy Characteristics'!H:H,MATCH($C1032,'Policy Characteristics'!$C:$C,0)))</f>
        <v>5.0000000000000001E-3</v>
      </c>
      <c r="O1032" s="340" t="str">
        <f>IF(ISBLANK(INDEX('Policy Characteristics'!I:I,MATCH($C1032,'Policy Characteristics'!$C:$C,0))),"",INDEX('Policy Characteristics'!I:I,MATCH($C1032,'Policy Characteristics'!$C:$C,0)))</f>
        <v>% of BAU price</v>
      </c>
      <c r="P1032" s="340" t="str">
        <f>IF(ISBLANK(INDEX('Policy Characteristics'!J:J,MATCH($C1032,'Policy Characteristics'!$C:$C,0))),"",INDEX('Policy Characteristics'!J:J,MATCH($C1032,'Policy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2" s="340" t="str">
        <f>IF(ISBLANK(INDEX('Policy Characteristics'!K:K,MATCH($C1032,'Policy Characteristics'!$C:$C,0))),"",INDEX('Policy Characteristics'!K:K,MATCH($C1032,'Policy Characteristics'!$C:$C,0)))</f>
        <v>fuels.html#fuel-taxes</v>
      </c>
      <c r="R1032" s="340" t="str">
        <f>IF(ISBLANK(INDEX('Policy Characteristics'!L:L,MATCH($C1032,'Policy Characteristics'!$C:$C,0))),"",INDEX('Policy Characteristics'!L:L,MATCH($C1032,'Policy Characteristics'!$C:$C,0)))</f>
        <v>fuel-taxes.html</v>
      </c>
    </row>
    <row r="1033" spans="1:18" s="5" customFormat="1" x14ac:dyDescent="0.25">
      <c r="A1033" s="340" t="str">
        <f>IF(ISBLANK(INDEX('Policy Characteristics'!A:A,MATCH($C1033,'Policy Characteristics'!$C:$C,0))),"",INDEX('Policy Characteristics'!A:A,MATCH($C1033,'Policy Characteristics'!$C:$C,0)))</f>
        <v>Cross-Sector</v>
      </c>
      <c r="B1033" s="340" t="str">
        <f>IF(ISBLANK(INDEX('Policy Characteristics'!B:B,MATCH($C1033,'Policy Characteristics'!$C:$C,0))),"",INDEX('Policy Characteristics'!B:B,MATCH($C1033,'Policy Characteristics'!$C:$C,0)))</f>
        <v>Fuel Taxes</v>
      </c>
      <c r="C1033" s="348" t="str">
        <f t="shared" si="54"/>
        <v>Additional Fuel Tax Rate by Fuel</v>
      </c>
      <c r="D1033" s="9" t="s">
        <v>57</v>
      </c>
      <c r="E1033" s="9"/>
      <c r="F1033" s="9" t="s">
        <v>102</v>
      </c>
      <c r="G1033" s="55"/>
      <c r="H1033" s="54">
        <v>740</v>
      </c>
      <c r="I1033" s="9" t="s">
        <v>46</v>
      </c>
      <c r="J1033" s="342" t="str">
        <f>IF(ISBLANK(INDEX('Policy Characteristics'!D:D,MATCH($C1033,'Policy Characteristics'!$C:$C,0))),"",INDEX('Policy Characteristics'!D:D,MATCH($C1033,'Policy Characteristics'!$C:$C,0)))</f>
        <v>Fuel Taxes</v>
      </c>
      <c r="K1033" s="340" t="str">
        <f>IF(ISBLANK(INDEX('Policy Characteristics'!E:E,MATCH($C1033,'Policy Characteristics'!$C:$C,0))),"",INDEX('Policy Characteristics'!E:E,MATCH($C1033,'Policy Characteristics'!$C:$C,0)))</f>
        <v>cross fuel tax</v>
      </c>
      <c r="L1033" s="362">
        <f>IF(ISBLANK(INDEX('Policy Characteristics'!F:F,MATCH($C1033,'Policy Characteristics'!$C:$C,0))),"",INDEX('Policy Characteristics'!F:F,MATCH($C1033,'Policy Characteristics'!$C:$C,0)))</f>
        <v>0</v>
      </c>
      <c r="M1033" s="362">
        <f>IF(ISBLANK(INDEX('Policy Characteristics'!G:G,MATCH($C1033,'Policy Characteristics'!$C:$C,0))),"",INDEX('Policy Characteristics'!G:G,MATCH($C1033,'Policy Characteristics'!$C:$C,0)))</f>
        <v>0.2</v>
      </c>
      <c r="N1033" s="362">
        <f>IF(ISBLANK(INDEX('Policy Characteristics'!H:H,MATCH($C1033,'Policy Characteristics'!$C:$C,0))),"",INDEX('Policy Characteristics'!H:H,MATCH($C1033,'Policy Characteristics'!$C:$C,0)))</f>
        <v>5.0000000000000001E-3</v>
      </c>
      <c r="O1033" s="340" t="str">
        <f>IF(ISBLANK(INDEX('Policy Characteristics'!I:I,MATCH($C1033,'Policy Characteristics'!$C:$C,0))),"",INDEX('Policy Characteristics'!I:I,MATCH($C1033,'Policy Characteristics'!$C:$C,0)))</f>
        <v>% of BAU price</v>
      </c>
      <c r="P1033" s="340" t="str">
        <f>IF(ISBLANK(INDEX('Policy Characteristics'!J:J,MATCH($C1033,'Policy Characteristics'!$C:$C,0))),"",INDEX('Policy Characteristics'!J:J,MATCH($C1033,'Policy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3" s="340" t="str">
        <f>IF(ISBLANK(INDEX('Policy Characteristics'!K:K,MATCH($C1033,'Policy Characteristics'!$C:$C,0))),"",INDEX('Policy Characteristics'!K:K,MATCH($C1033,'Policy Characteristics'!$C:$C,0)))</f>
        <v>fuels.html#fuel-taxes</v>
      </c>
      <c r="R1033" s="340" t="str">
        <f>IF(ISBLANK(INDEX('Policy Characteristics'!L:L,MATCH($C1033,'Policy Characteristics'!$C:$C,0))),"",INDEX('Policy Characteristics'!L:L,MATCH($C1033,'Policy Characteristics'!$C:$C,0)))</f>
        <v>fuel-taxes.html</v>
      </c>
    </row>
    <row r="1034" spans="1:18" s="5" customFormat="1" x14ac:dyDescent="0.25">
      <c r="A1034" s="340" t="str">
        <f>IF(ISBLANK(INDEX('Policy Characteristics'!A:A,MATCH($C1034,'Policy Characteristics'!$C:$C,0))),"",INDEX('Policy Characteristics'!A:A,MATCH($C1034,'Policy Characteristics'!$C:$C,0)))</f>
        <v>Cross-Sector</v>
      </c>
      <c r="B1034" s="340" t="str">
        <f>IF(ISBLANK(INDEX('Policy Characteristics'!B:B,MATCH($C1034,'Policy Characteristics'!$C:$C,0))),"",INDEX('Policy Characteristics'!B:B,MATCH($C1034,'Policy Characteristics'!$C:$C,0)))</f>
        <v>Fuel Taxes</v>
      </c>
      <c r="C1034" s="348" t="str">
        <f t="shared" si="54"/>
        <v>Additional Fuel Tax Rate by Fuel</v>
      </c>
      <c r="D1034" s="9" t="s">
        <v>58</v>
      </c>
      <c r="E1034" s="9"/>
      <c r="F1034" s="9" t="s">
        <v>103</v>
      </c>
      <c r="G1034" s="55"/>
      <c r="H1034" s="54">
        <v>741</v>
      </c>
      <c r="I1034" s="9" t="s">
        <v>46</v>
      </c>
      <c r="J1034" s="342" t="str">
        <f>IF(ISBLANK(INDEX('Policy Characteristics'!D:D,MATCH($C1034,'Policy Characteristics'!$C:$C,0))),"",INDEX('Policy Characteristics'!D:D,MATCH($C1034,'Policy Characteristics'!$C:$C,0)))</f>
        <v>Fuel Taxes</v>
      </c>
      <c r="K1034" s="340" t="str">
        <f>IF(ISBLANK(INDEX('Policy Characteristics'!E:E,MATCH($C1034,'Policy Characteristics'!$C:$C,0))),"",INDEX('Policy Characteristics'!E:E,MATCH($C1034,'Policy Characteristics'!$C:$C,0)))</f>
        <v>cross fuel tax</v>
      </c>
      <c r="L1034" s="362">
        <f>IF(ISBLANK(INDEX('Policy Characteristics'!F:F,MATCH($C1034,'Policy Characteristics'!$C:$C,0))),"",INDEX('Policy Characteristics'!F:F,MATCH($C1034,'Policy Characteristics'!$C:$C,0)))</f>
        <v>0</v>
      </c>
      <c r="M1034" s="362">
        <f>IF(ISBLANK(INDEX('Policy Characteristics'!G:G,MATCH($C1034,'Policy Characteristics'!$C:$C,0))),"",INDEX('Policy Characteristics'!G:G,MATCH($C1034,'Policy Characteristics'!$C:$C,0)))</f>
        <v>0.2</v>
      </c>
      <c r="N1034" s="362">
        <f>IF(ISBLANK(INDEX('Policy Characteristics'!H:H,MATCH($C1034,'Policy Characteristics'!$C:$C,0))),"",INDEX('Policy Characteristics'!H:H,MATCH($C1034,'Policy Characteristics'!$C:$C,0)))</f>
        <v>5.0000000000000001E-3</v>
      </c>
      <c r="O1034" s="340" t="str">
        <f>IF(ISBLANK(INDEX('Policy Characteristics'!I:I,MATCH($C1034,'Policy Characteristics'!$C:$C,0))),"",INDEX('Policy Characteristics'!I:I,MATCH($C1034,'Policy Characteristics'!$C:$C,0)))</f>
        <v>% of BAU price</v>
      </c>
      <c r="P1034" s="340" t="str">
        <f>IF(ISBLANK(INDEX('Policy Characteristics'!J:J,MATCH($C1034,'Policy Characteristics'!$C:$C,0))),"",INDEX('Policy Characteristics'!J:J,MATCH($C1034,'Policy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4" s="340" t="str">
        <f>IF(ISBLANK(INDEX('Policy Characteristics'!K:K,MATCH($C1034,'Policy Characteristics'!$C:$C,0))),"",INDEX('Policy Characteristics'!K:K,MATCH($C1034,'Policy Characteristics'!$C:$C,0)))</f>
        <v>fuels.html#fuel-taxes</v>
      </c>
      <c r="R1034" s="340" t="str">
        <f>IF(ISBLANK(INDEX('Policy Characteristics'!L:L,MATCH($C1034,'Policy Characteristics'!$C:$C,0))),"",INDEX('Policy Characteristics'!L:L,MATCH($C1034,'Policy Characteristics'!$C:$C,0)))</f>
        <v>fuel-taxes.html</v>
      </c>
    </row>
    <row r="1035" spans="1:18" x14ac:dyDescent="0.25">
      <c r="A1035" s="340" t="str">
        <f>IF(ISBLANK(INDEX('Policy Characteristics'!A:A,MATCH($C1035,'Policy Characteristics'!$C:$C,0))),"",INDEX('Policy Characteristics'!A:A,MATCH($C1035,'Policy Characteristics'!$C:$C,0)))</f>
        <v>Cross-Sector</v>
      </c>
      <c r="B1035" s="340" t="str">
        <f>IF(ISBLANK(INDEX('Policy Characteristics'!B:B,MATCH($C1035,'Policy Characteristics'!$C:$C,0))),"",INDEX('Policy Characteristics'!B:B,MATCH($C1035,'Policy Characteristics'!$C:$C,0)))</f>
        <v>Fuel Taxes</v>
      </c>
      <c r="C1035" s="348" t="str">
        <f t="shared" si="54"/>
        <v>Additional Fuel Tax Rate by Fuel</v>
      </c>
      <c r="D1035" s="9" t="s">
        <v>2527</v>
      </c>
      <c r="E1035" s="9"/>
      <c r="F1035" s="9" t="s">
        <v>2528</v>
      </c>
      <c r="G1035" s="55"/>
      <c r="H1035" s="54">
        <v>742</v>
      </c>
      <c r="I1035" s="9" t="s">
        <v>46</v>
      </c>
      <c r="J1035" s="342" t="str">
        <f>IF(ISBLANK(INDEX('Policy Characteristics'!D:D,MATCH($C1035,'Policy Characteristics'!$C:$C,0))),"",INDEX('Policy Characteristics'!D:D,MATCH($C1035,'Policy Characteristics'!$C:$C,0)))</f>
        <v>Fuel Taxes</v>
      </c>
      <c r="K1035" s="340" t="str">
        <f>IF(ISBLANK(INDEX('Policy Characteristics'!E:E,MATCH($C1035,'Policy Characteristics'!$C:$C,0))),"",INDEX('Policy Characteristics'!E:E,MATCH($C1035,'Policy Characteristics'!$C:$C,0)))</f>
        <v>cross fuel tax</v>
      </c>
      <c r="L1035" s="362">
        <f>IF(ISBLANK(INDEX('Policy Characteristics'!F:F,MATCH($C1035,'Policy Characteristics'!$C:$C,0))),"",INDEX('Policy Characteristics'!F:F,MATCH($C1035,'Policy Characteristics'!$C:$C,0)))</f>
        <v>0</v>
      </c>
      <c r="M1035" s="362">
        <f>IF(ISBLANK(INDEX('Policy Characteristics'!G:G,MATCH($C1035,'Policy Characteristics'!$C:$C,0))),"",INDEX('Policy Characteristics'!G:G,MATCH($C1035,'Policy Characteristics'!$C:$C,0)))</f>
        <v>0.2</v>
      </c>
      <c r="N1035" s="362">
        <f>IF(ISBLANK(INDEX('Policy Characteristics'!H:H,MATCH($C1035,'Policy Characteristics'!$C:$C,0))),"",INDEX('Policy Characteristics'!H:H,MATCH($C1035,'Policy Characteristics'!$C:$C,0)))</f>
        <v>5.0000000000000001E-3</v>
      </c>
      <c r="O1035" s="340" t="str">
        <f>IF(ISBLANK(INDEX('Policy Characteristics'!I:I,MATCH($C1035,'Policy Characteristics'!$C:$C,0))),"",INDEX('Policy Characteristics'!I:I,MATCH($C1035,'Policy Characteristics'!$C:$C,0)))</f>
        <v>% of BAU price</v>
      </c>
      <c r="P1035" s="340" t="str">
        <f>IF(ISBLANK(INDEX('Policy Characteristics'!J:J,MATCH($C1035,'Policy Characteristics'!$C:$C,0))),"",INDEX('Policy Characteristics'!J:J,MATCH($C1035,'Policy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5" s="340" t="str">
        <f>IF(ISBLANK(INDEX('Policy Characteristics'!K:K,MATCH($C1035,'Policy Characteristics'!$C:$C,0))),"",INDEX('Policy Characteristics'!K:K,MATCH($C1035,'Policy Characteristics'!$C:$C,0)))</f>
        <v>fuels.html#fuel-taxes</v>
      </c>
      <c r="R1035" s="340" t="str">
        <f>IF(ISBLANK(INDEX('Policy Characteristics'!L:L,MATCH($C1035,'Policy Characteristics'!$C:$C,0))),"",INDEX('Policy Characteristics'!L:L,MATCH($C1035,'Policy Characteristics'!$C:$C,0)))</f>
        <v>fuel-taxes.html</v>
      </c>
    </row>
    <row r="1036" spans="1:18" x14ac:dyDescent="0.25">
      <c r="A1036" s="340" t="str">
        <f>IF(ISBLANK(INDEX('Policy Characteristics'!A:A,MATCH($C1036,'Policy Characteristics'!$C:$C,0))),"",INDEX('Policy Characteristics'!A:A,MATCH($C1036,'Policy Characteristics'!$C:$C,0)))</f>
        <v>Cross-Sector</v>
      </c>
      <c r="B1036" s="340" t="str">
        <f>IF(ISBLANK(INDEX('Policy Characteristics'!B:B,MATCH($C1036,'Policy Characteristics'!$C:$C,0))),"",INDEX('Policy Characteristics'!B:B,MATCH($C1036,'Policy Characteristics'!$C:$C,0)))</f>
        <v>Fuel Taxes</v>
      </c>
      <c r="C1036" s="348" t="str">
        <f t="shared" si="54"/>
        <v>Additional Fuel Tax Rate by Fuel</v>
      </c>
      <c r="D1036" s="9" t="s">
        <v>77</v>
      </c>
      <c r="E1036" s="9"/>
      <c r="F1036" s="9" t="s">
        <v>104</v>
      </c>
      <c r="G1036" s="55"/>
      <c r="H1036" s="54">
        <v>743</v>
      </c>
      <c r="I1036" s="9" t="s">
        <v>46</v>
      </c>
      <c r="J1036" s="342" t="str">
        <f>IF(ISBLANK(INDEX('Policy Characteristics'!D:D,MATCH($C1036,'Policy Characteristics'!$C:$C,0))),"",INDEX('Policy Characteristics'!D:D,MATCH($C1036,'Policy Characteristics'!$C:$C,0)))</f>
        <v>Fuel Taxes</v>
      </c>
      <c r="K1036" s="340" t="str">
        <f>IF(ISBLANK(INDEX('Policy Characteristics'!E:E,MATCH($C1036,'Policy Characteristics'!$C:$C,0))),"",INDEX('Policy Characteristics'!E:E,MATCH($C1036,'Policy Characteristics'!$C:$C,0)))</f>
        <v>cross fuel tax</v>
      </c>
      <c r="L1036" s="362">
        <f>IF(ISBLANK(INDEX('Policy Characteristics'!F:F,MATCH($C1036,'Policy Characteristics'!$C:$C,0))),"",INDEX('Policy Characteristics'!F:F,MATCH($C1036,'Policy Characteristics'!$C:$C,0)))</f>
        <v>0</v>
      </c>
      <c r="M1036" s="362">
        <f>IF(ISBLANK(INDEX('Policy Characteristics'!G:G,MATCH($C1036,'Policy Characteristics'!$C:$C,0))),"",INDEX('Policy Characteristics'!G:G,MATCH($C1036,'Policy Characteristics'!$C:$C,0)))</f>
        <v>0.2</v>
      </c>
      <c r="N1036" s="362">
        <f>IF(ISBLANK(INDEX('Policy Characteristics'!H:H,MATCH($C1036,'Policy Characteristics'!$C:$C,0))),"",INDEX('Policy Characteristics'!H:H,MATCH($C1036,'Policy Characteristics'!$C:$C,0)))</f>
        <v>5.0000000000000001E-3</v>
      </c>
      <c r="O1036" s="340" t="str">
        <f>IF(ISBLANK(INDEX('Policy Characteristics'!I:I,MATCH($C1036,'Policy Characteristics'!$C:$C,0))),"",INDEX('Policy Characteristics'!I:I,MATCH($C1036,'Policy Characteristics'!$C:$C,0)))</f>
        <v>% of BAU price</v>
      </c>
      <c r="P1036" s="340" t="str">
        <f>IF(ISBLANK(INDEX('Policy Characteristics'!J:J,MATCH($C1036,'Policy Characteristics'!$C:$C,0))),"",INDEX('Policy Characteristics'!J:J,MATCH($C1036,'Policy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6" s="340" t="str">
        <f>IF(ISBLANK(INDEX('Policy Characteristics'!K:K,MATCH($C1036,'Policy Characteristics'!$C:$C,0))),"",INDEX('Policy Characteristics'!K:K,MATCH($C1036,'Policy Characteristics'!$C:$C,0)))</f>
        <v>fuels.html#fuel-taxes</v>
      </c>
      <c r="R1036" s="340" t="str">
        <f>IF(ISBLANK(INDEX('Policy Characteristics'!L:L,MATCH($C1036,'Policy Characteristics'!$C:$C,0))),"",INDEX('Policy Characteristics'!L:L,MATCH($C1036,'Policy Characteristics'!$C:$C,0)))</f>
        <v>fuel-taxes.html</v>
      </c>
    </row>
    <row r="1037" spans="1:18" x14ac:dyDescent="0.25">
      <c r="A1037" s="340" t="str">
        <f>IF(ISBLANK(INDEX('Policy Characteristics'!A:A,MATCH($C1037,'Policy Characteristics'!$C:$C,0))),"",INDEX('Policy Characteristics'!A:A,MATCH($C1037,'Policy Characteristics'!$C:$C,0)))</f>
        <v>Cross-Sector</v>
      </c>
      <c r="B1037" s="340" t="str">
        <f>IF(ISBLANK(INDEX('Policy Characteristics'!B:B,MATCH($C1037,'Policy Characteristics'!$C:$C,0))),"",INDEX('Policy Characteristics'!B:B,MATCH($C1037,'Policy Characteristics'!$C:$C,0)))</f>
        <v>Fuel Taxes</v>
      </c>
      <c r="C1037" s="348" t="str">
        <f t="shared" si="54"/>
        <v>Additional Fuel Tax Rate by Fuel</v>
      </c>
      <c r="D1037" s="9" t="s">
        <v>465</v>
      </c>
      <c r="E1037" s="9"/>
      <c r="F1037" s="9" t="s">
        <v>466</v>
      </c>
      <c r="G1037" s="55"/>
      <c r="H1037" s="54">
        <v>744</v>
      </c>
      <c r="I1037" s="9" t="s">
        <v>46</v>
      </c>
      <c r="J1037" s="342" t="str">
        <f>IF(ISBLANK(INDEX('Policy Characteristics'!D:D,MATCH($C1037,'Policy Characteristics'!$C:$C,0))),"",INDEX('Policy Characteristics'!D:D,MATCH($C1037,'Policy Characteristics'!$C:$C,0)))</f>
        <v>Fuel Taxes</v>
      </c>
      <c r="K1037" s="340" t="str">
        <f>IF(ISBLANK(INDEX('Policy Characteristics'!E:E,MATCH($C1037,'Policy Characteristics'!$C:$C,0))),"",INDEX('Policy Characteristics'!E:E,MATCH($C1037,'Policy Characteristics'!$C:$C,0)))</f>
        <v>cross fuel tax</v>
      </c>
      <c r="L1037" s="362">
        <f>IF(ISBLANK(INDEX('Policy Characteristics'!F:F,MATCH($C1037,'Policy Characteristics'!$C:$C,0))),"",INDEX('Policy Characteristics'!F:F,MATCH($C1037,'Policy Characteristics'!$C:$C,0)))</f>
        <v>0</v>
      </c>
      <c r="M1037" s="362">
        <f>IF(ISBLANK(INDEX('Policy Characteristics'!G:G,MATCH($C1037,'Policy Characteristics'!$C:$C,0))),"",INDEX('Policy Characteristics'!G:G,MATCH($C1037,'Policy Characteristics'!$C:$C,0)))</f>
        <v>0.2</v>
      </c>
      <c r="N1037" s="362">
        <f>IF(ISBLANK(INDEX('Policy Characteristics'!H:H,MATCH($C1037,'Policy Characteristics'!$C:$C,0))),"",INDEX('Policy Characteristics'!H:H,MATCH($C1037,'Policy Characteristics'!$C:$C,0)))</f>
        <v>5.0000000000000001E-3</v>
      </c>
      <c r="O1037" s="340" t="str">
        <f>IF(ISBLANK(INDEX('Policy Characteristics'!I:I,MATCH($C1037,'Policy Characteristics'!$C:$C,0))),"",INDEX('Policy Characteristics'!I:I,MATCH($C1037,'Policy Characteristics'!$C:$C,0)))</f>
        <v>% of BAU price</v>
      </c>
      <c r="P1037" s="340" t="str">
        <f>IF(ISBLANK(INDEX('Policy Characteristics'!J:J,MATCH($C1037,'Policy Characteristics'!$C:$C,0))),"",INDEX('Policy Characteristics'!J:J,MATCH($C1037,'Policy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7" s="340" t="str">
        <f>IF(ISBLANK(INDEX('Policy Characteristics'!K:K,MATCH($C1037,'Policy Characteristics'!$C:$C,0))),"",INDEX('Policy Characteristics'!K:K,MATCH($C1037,'Policy Characteristics'!$C:$C,0)))</f>
        <v>fuels.html#fuel-taxes</v>
      </c>
      <c r="R1037" s="340" t="str">
        <f>IF(ISBLANK(INDEX('Policy Characteristics'!L:L,MATCH($C1037,'Policy Characteristics'!$C:$C,0))),"",INDEX('Policy Characteristics'!L:L,MATCH($C1037,'Policy Characteristics'!$C:$C,0)))</f>
        <v>fuel-taxes.html</v>
      </c>
    </row>
    <row r="1038" spans="1:18" x14ac:dyDescent="0.25">
      <c r="A1038" s="340" t="str">
        <f>IF(ISBLANK(INDEX('Policy Characteristics'!A:A,MATCH($C1038,'Policy Characteristics'!$C:$C,0))),"",INDEX('Policy Characteristics'!A:A,MATCH($C1038,'Policy Characteristics'!$C:$C,0)))</f>
        <v>Cross-Sector</v>
      </c>
      <c r="B1038" s="340" t="str">
        <f>IF(ISBLANK(INDEX('Policy Characteristics'!B:B,MATCH($C1038,'Policy Characteristics'!$C:$C,0))),"",INDEX('Policy Characteristics'!B:B,MATCH($C1038,'Policy Characteristics'!$C:$C,0)))</f>
        <v>Fuel Taxes</v>
      </c>
      <c r="C1038" s="348" t="str">
        <f t="shared" si="54"/>
        <v>Additional Fuel Tax Rate by Fuel</v>
      </c>
      <c r="D1038" s="9" t="s">
        <v>2519</v>
      </c>
      <c r="E1038" s="9"/>
      <c r="F1038" s="9" t="s">
        <v>2523</v>
      </c>
      <c r="G1038" s="55"/>
      <c r="H1038" s="54">
        <v>745</v>
      </c>
      <c r="I1038" s="9" t="s">
        <v>46</v>
      </c>
      <c r="J1038" s="342" t="str">
        <f>IF(ISBLANK(INDEX('Policy Characteristics'!D:D,MATCH($C1038,'Policy Characteristics'!$C:$C,0))),"",INDEX('Policy Characteristics'!D:D,MATCH($C1038,'Policy Characteristics'!$C:$C,0)))</f>
        <v>Fuel Taxes</v>
      </c>
      <c r="K1038" s="340" t="str">
        <f>IF(ISBLANK(INDEX('Policy Characteristics'!E:E,MATCH($C1038,'Policy Characteristics'!$C:$C,0))),"",INDEX('Policy Characteristics'!E:E,MATCH($C1038,'Policy Characteristics'!$C:$C,0)))</f>
        <v>cross fuel tax</v>
      </c>
      <c r="L1038" s="362">
        <f>IF(ISBLANK(INDEX('Policy Characteristics'!F:F,MATCH($C1038,'Policy Characteristics'!$C:$C,0))),"",INDEX('Policy Characteristics'!F:F,MATCH($C1038,'Policy Characteristics'!$C:$C,0)))</f>
        <v>0</v>
      </c>
      <c r="M1038" s="362">
        <f>IF(ISBLANK(INDEX('Policy Characteristics'!G:G,MATCH($C1038,'Policy Characteristics'!$C:$C,0))),"",INDEX('Policy Characteristics'!G:G,MATCH($C1038,'Policy Characteristics'!$C:$C,0)))</f>
        <v>0.2</v>
      </c>
      <c r="N1038" s="362">
        <f>IF(ISBLANK(INDEX('Policy Characteristics'!H:H,MATCH($C1038,'Policy Characteristics'!$C:$C,0))),"",INDEX('Policy Characteristics'!H:H,MATCH($C1038,'Policy Characteristics'!$C:$C,0)))</f>
        <v>5.0000000000000001E-3</v>
      </c>
      <c r="O1038" s="340" t="str">
        <f>IF(ISBLANK(INDEX('Policy Characteristics'!I:I,MATCH($C1038,'Policy Characteristics'!$C:$C,0))),"",INDEX('Policy Characteristics'!I:I,MATCH($C1038,'Policy Characteristics'!$C:$C,0)))</f>
        <v>% of BAU price</v>
      </c>
      <c r="P1038" s="340" t="str">
        <f>IF(ISBLANK(INDEX('Policy Characteristics'!J:J,MATCH($C1038,'Policy Characteristics'!$C:$C,0))),"",INDEX('Policy Characteristics'!J:J,MATCH($C1038,'Policy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8" s="340" t="str">
        <f>IF(ISBLANK(INDEX('Policy Characteristics'!K:K,MATCH($C1038,'Policy Characteristics'!$C:$C,0))),"",INDEX('Policy Characteristics'!K:K,MATCH($C1038,'Policy Characteristics'!$C:$C,0)))</f>
        <v>fuels.html#fuel-taxes</v>
      </c>
      <c r="R1038" s="340" t="str">
        <f>IF(ISBLANK(INDEX('Policy Characteristics'!L:L,MATCH($C1038,'Policy Characteristics'!$C:$C,0))),"",INDEX('Policy Characteristics'!L:L,MATCH($C1038,'Policy Characteristics'!$C:$C,0)))</f>
        <v>fuel-taxes.html</v>
      </c>
    </row>
    <row r="1039" spans="1:18" ht="30" x14ac:dyDescent="0.25">
      <c r="A1039" s="340" t="str">
        <f>IF(ISBLANK(INDEX('Policy Characteristics'!A:A,MATCH($C1039,'Policy Characteristics'!$C:$C,0))),"",INDEX('Policy Characteristics'!A:A,MATCH($C1039,'Policy Characteristics'!$C:$C,0)))</f>
        <v>Cross-Sector</v>
      </c>
      <c r="B1039" s="340" t="str">
        <f>IF(ISBLANK(INDEX('Policy Characteristics'!B:B,MATCH($C1039,'Policy Characteristics'!$C:$C,0))),"",INDEX('Policy Characteristics'!B:B,MATCH($C1039,'Policy Characteristics'!$C:$C,0)))</f>
        <v>Fuel Taxes</v>
      </c>
      <c r="C1039" s="348" t="str">
        <f t="shared" si="54"/>
        <v>Additional Fuel Tax Rate by Fuel</v>
      </c>
      <c r="D1039" s="9" t="s">
        <v>2529</v>
      </c>
      <c r="E1039" s="9"/>
      <c r="F1039" s="9" t="s">
        <v>2530</v>
      </c>
      <c r="G1039" s="55"/>
      <c r="H1039" s="54">
        <v>746</v>
      </c>
      <c r="I1039" s="9" t="s">
        <v>46</v>
      </c>
      <c r="J1039" s="342" t="str">
        <f>IF(ISBLANK(INDEX('Policy Characteristics'!D:D,MATCH($C1039,'Policy Characteristics'!$C:$C,0))),"",INDEX('Policy Characteristics'!D:D,MATCH($C1039,'Policy Characteristics'!$C:$C,0)))</f>
        <v>Fuel Taxes</v>
      </c>
      <c r="K1039" s="340" t="str">
        <f>IF(ISBLANK(INDEX('Policy Characteristics'!E:E,MATCH($C1039,'Policy Characteristics'!$C:$C,0))),"",INDEX('Policy Characteristics'!E:E,MATCH($C1039,'Policy Characteristics'!$C:$C,0)))</f>
        <v>cross fuel tax</v>
      </c>
      <c r="L1039" s="362">
        <f>IF(ISBLANK(INDEX('Policy Characteristics'!F:F,MATCH($C1039,'Policy Characteristics'!$C:$C,0))),"",INDEX('Policy Characteristics'!F:F,MATCH($C1039,'Policy Characteristics'!$C:$C,0)))</f>
        <v>0</v>
      </c>
      <c r="M1039" s="362">
        <f>IF(ISBLANK(INDEX('Policy Characteristics'!G:G,MATCH($C1039,'Policy Characteristics'!$C:$C,0))),"",INDEX('Policy Characteristics'!G:G,MATCH($C1039,'Policy Characteristics'!$C:$C,0)))</f>
        <v>0.2</v>
      </c>
      <c r="N1039" s="362">
        <f>IF(ISBLANK(INDEX('Policy Characteristics'!H:H,MATCH($C1039,'Policy Characteristics'!$C:$C,0))),"",INDEX('Policy Characteristics'!H:H,MATCH($C1039,'Policy Characteristics'!$C:$C,0)))</f>
        <v>5.0000000000000001E-3</v>
      </c>
      <c r="O1039" s="340" t="str">
        <f>IF(ISBLANK(INDEX('Policy Characteristics'!I:I,MATCH($C1039,'Policy Characteristics'!$C:$C,0))),"",INDEX('Policy Characteristics'!I:I,MATCH($C1039,'Policy Characteristics'!$C:$C,0)))</f>
        <v>% of BAU price</v>
      </c>
      <c r="P1039" s="340" t="str">
        <f>IF(ISBLANK(INDEX('Policy Characteristics'!J:J,MATCH($C1039,'Policy Characteristics'!$C:$C,0))),"",INDEX('Policy Characteristics'!J:J,MATCH($C1039,'Policy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9" s="340" t="str">
        <f>IF(ISBLANK(INDEX('Policy Characteristics'!K:K,MATCH($C1039,'Policy Characteristics'!$C:$C,0))),"",INDEX('Policy Characteristics'!K:K,MATCH($C1039,'Policy Characteristics'!$C:$C,0)))</f>
        <v>fuels.html#fuel-taxes</v>
      </c>
      <c r="R1039" s="340" t="str">
        <f>IF(ISBLANK(INDEX('Policy Characteristics'!L:L,MATCH($C1039,'Policy Characteristics'!$C:$C,0))),"",INDEX('Policy Characteristics'!L:L,MATCH($C1039,'Policy Characteristics'!$C:$C,0)))</f>
        <v>fuel-taxes.html</v>
      </c>
    </row>
    <row r="1040" spans="1:18" x14ac:dyDescent="0.25">
      <c r="A1040" s="340" t="str">
        <f>IF(ISBLANK(INDEX('Policy Characteristics'!A:A,MATCH($C1040,'Policy Characteristics'!$C:$C,0))),"",INDEX('Policy Characteristics'!A:A,MATCH($C1040,'Policy Characteristics'!$C:$C,0)))</f>
        <v>Cross-Sector</v>
      </c>
      <c r="B1040" s="340" t="str">
        <f>IF(ISBLANK(INDEX('Policy Characteristics'!B:B,MATCH($C1040,'Policy Characteristics'!$C:$C,0))),"",INDEX('Policy Characteristics'!B:B,MATCH($C1040,'Policy Characteristics'!$C:$C,0)))</f>
        <v>Fuel Taxes</v>
      </c>
      <c r="C1040" s="348" t="str">
        <f t="shared" ref="C1040:C1042" si="55">C$1026</f>
        <v>Additional Fuel Tax Rate by Fuel</v>
      </c>
      <c r="D1040" s="9" t="s">
        <v>2520</v>
      </c>
      <c r="E1040" s="9"/>
      <c r="F1040" s="9" t="s">
        <v>2524</v>
      </c>
      <c r="G1040" s="55"/>
      <c r="H1040" s="54">
        <v>747</v>
      </c>
      <c r="I1040" s="9" t="s">
        <v>46</v>
      </c>
      <c r="J1040" s="342" t="str">
        <f>IF(ISBLANK(INDEX('Policy Characteristics'!D:D,MATCH($C1040,'Policy Characteristics'!$C:$C,0))),"",INDEX('Policy Characteristics'!D:D,MATCH($C1040,'Policy Characteristics'!$C:$C,0)))</f>
        <v>Fuel Taxes</v>
      </c>
      <c r="K1040" s="340" t="str">
        <f>IF(ISBLANK(INDEX('Policy Characteristics'!E:E,MATCH($C1040,'Policy Characteristics'!$C:$C,0))),"",INDEX('Policy Characteristics'!E:E,MATCH($C1040,'Policy Characteristics'!$C:$C,0)))</f>
        <v>cross fuel tax</v>
      </c>
      <c r="L1040" s="362">
        <f>IF(ISBLANK(INDEX('Policy Characteristics'!F:F,MATCH($C1040,'Policy Characteristics'!$C:$C,0))),"",INDEX('Policy Characteristics'!F:F,MATCH($C1040,'Policy Characteristics'!$C:$C,0)))</f>
        <v>0</v>
      </c>
      <c r="M1040" s="362">
        <f>IF(ISBLANK(INDEX('Policy Characteristics'!G:G,MATCH($C1040,'Policy Characteristics'!$C:$C,0))),"",INDEX('Policy Characteristics'!G:G,MATCH($C1040,'Policy Characteristics'!$C:$C,0)))</f>
        <v>0.2</v>
      </c>
      <c r="N1040" s="362">
        <f>IF(ISBLANK(INDEX('Policy Characteristics'!H:H,MATCH($C1040,'Policy Characteristics'!$C:$C,0))),"",INDEX('Policy Characteristics'!H:H,MATCH($C1040,'Policy Characteristics'!$C:$C,0)))</f>
        <v>5.0000000000000001E-3</v>
      </c>
      <c r="O1040" s="340" t="str">
        <f>IF(ISBLANK(INDEX('Policy Characteristics'!I:I,MATCH($C1040,'Policy Characteristics'!$C:$C,0))),"",INDEX('Policy Characteristics'!I:I,MATCH($C1040,'Policy Characteristics'!$C:$C,0)))</f>
        <v>% of BAU price</v>
      </c>
      <c r="P1040" s="340" t="str">
        <f>IF(ISBLANK(INDEX('Policy Characteristics'!J:J,MATCH($C1040,'Policy Characteristics'!$C:$C,0))),"",INDEX('Policy Characteristics'!J:J,MATCH($C1040,'Policy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40" s="340" t="str">
        <f>IF(ISBLANK(INDEX('Policy Characteristics'!K:K,MATCH($C1040,'Policy Characteristics'!$C:$C,0))),"",INDEX('Policy Characteristics'!K:K,MATCH($C1040,'Policy Characteristics'!$C:$C,0)))</f>
        <v>fuels.html#fuel-taxes</v>
      </c>
      <c r="R1040" s="340" t="str">
        <f>IF(ISBLANK(INDEX('Policy Characteristics'!L:L,MATCH($C1040,'Policy Characteristics'!$C:$C,0))),"",INDEX('Policy Characteristics'!L:L,MATCH($C1040,'Policy Characteristics'!$C:$C,0)))</f>
        <v>fuel-taxes.html</v>
      </c>
    </row>
    <row r="1041" spans="1:18" x14ac:dyDescent="0.25">
      <c r="A1041" s="340" t="str">
        <f>IF(ISBLANK(INDEX('Policy Characteristics'!A:A,MATCH($C1041,'Policy Characteristics'!$C:$C,0))),"",INDEX('Policy Characteristics'!A:A,MATCH($C1041,'Policy Characteristics'!$C:$C,0)))</f>
        <v>Cross-Sector</v>
      </c>
      <c r="B1041" s="340" t="str">
        <f>IF(ISBLANK(INDEX('Policy Characteristics'!B:B,MATCH($C1041,'Policy Characteristics'!$C:$C,0))),"",INDEX('Policy Characteristics'!B:B,MATCH($C1041,'Policy Characteristics'!$C:$C,0)))</f>
        <v>Fuel Taxes</v>
      </c>
      <c r="C1041" s="348" t="str">
        <f t="shared" si="55"/>
        <v>Additional Fuel Tax Rate by Fuel</v>
      </c>
      <c r="D1041" s="9" t="s">
        <v>2521</v>
      </c>
      <c r="E1041" s="9"/>
      <c r="F1041" s="9" t="s">
        <v>2525</v>
      </c>
      <c r="G1041" s="55"/>
      <c r="H1041" s="54">
        <v>748</v>
      </c>
      <c r="I1041" s="9" t="s">
        <v>46</v>
      </c>
      <c r="J1041" s="342" t="str">
        <f>IF(ISBLANK(INDEX('Policy Characteristics'!D:D,MATCH($C1041,'Policy Characteristics'!$C:$C,0))),"",INDEX('Policy Characteristics'!D:D,MATCH($C1041,'Policy Characteristics'!$C:$C,0)))</f>
        <v>Fuel Taxes</v>
      </c>
      <c r="K1041" s="340" t="str">
        <f>IF(ISBLANK(INDEX('Policy Characteristics'!E:E,MATCH($C1041,'Policy Characteristics'!$C:$C,0))),"",INDEX('Policy Characteristics'!E:E,MATCH($C1041,'Policy Characteristics'!$C:$C,0)))</f>
        <v>cross fuel tax</v>
      </c>
      <c r="L1041" s="362">
        <f>IF(ISBLANK(INDEX('Policy Characteristics'!F:F,MATCH($C1041,'Policy Characteristics'!$C:$C,0))),"",INDEX('Policy Characteristics'!F:F,MATCH($C1041,'Policy Characteristics'!$C:$C,0)))</f>
        <v>0</v>
      </c>
      <c r="M1041" s="362">
        <f>IF(ISBLANK(INDEX('Policy Characteristics'!G:G,MATCH($C1041,'Policy Characteristics'!$C:$C,0))),"",INDEX('Policy Characteristics'!G:G,MATCH($C1041,'Policy Characteristics'!$C:$C,0)))</f>
        <v>0.2</v>
      </c>
      <c r="N1041" s="362">
        <f>IF(ISBLANK(INDEX('Policy Characteristics'!H:H,MATCH($C1041,'Policy Characteristics'!$C:$C,0))),"",INDEX('Policy Characteristics'!H:H,MATCH($C1041,'Policy Characteristics'!$C:$C,0)))</f>
        <v>5.0000000000000001E-3</v>
      </c>
      <c r="O1041" s="340" t="str">
        <f>IF(ISBLANK(INDEX('Policy Characteristics'!I:I,MATCH($C1041,'Policy Characteristics'!$C:$C,0))),"",INDEX('Policy Characteristics'!I:I,MATCH($C1041,'Policy Characteristics'!$C:$C,0)))</f>
        <v>% of BAU price</v>
      </c>
      <c r="P1041" s="340" t="str">
        <f>IF(ISBLANK(INDEX('Policy Characteristics'!J:J,MATCH($C1041,'Policy Characteristics'!$C:$C,0))),"",INDEX('Policy Characteristics'!J:J,MATCH($C1041,'Policy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41" s="340" t="str">
        <f>IF(ISBLANK(INDEX('Policy Characteristics'!K:K,MATCH($C1041,'Policy Characteristics'!$C:$C,0))),"",INDEX('Policy Characteristics'!K:K,MATCH($C1041,'Policy Characteristics'!$C:$C,0)))</f>
        <v>fuels.html#fuel-taxes</v>
      </c>
      <c r="R1041" s="340" t="str">
        <f>IF(ISBLANK(INDEX('Policy Characteristics'!L:L,MATCH($C1041,'Policy Characteristics'!$C:$C,0))),"",INDEX('Policy Characteristics'!L:L,MATCH($C1041,'Policy Characteristics'!$C:$C,0)))</f>
        <v>fuel-taxes.html</v>
      </c>
    </row>
    <row r="1042" spans="1:18" x14ac:dyDescent="0.25">
      <c r="A1042" s="340" t="str">
        <f>IF(ISBLANK(INDEX('Policy Characteristics'!A:A,MATCH($C1042,'Policy Characteristics'!$C:$C,0))),"",INDEX('Policy Characteristics'!A:A,MATCH($C1042,'Policy Characteristics'!$C:$C,0)))</f>
        <v>Cross-Sector</v>
      </c>
      <c r="B1042" s="340" t="str">
        <f>IF(ISBLANK(INDEX('Policy Characteristics'!B:B,MATCH($C1042,'Policy Characteristics'!$C:$C,0))),"",INDEX('Policy Characteristics'!B:B,MATCH($C1042,'Policy Characteristics'!$C:$C,0)))</f>
        <v>Fuel Taxes</v>
      </c>
      <c r="C1042" s="348" t="str">
        <f t="shared" si="55"/>
        <v>Additional Fuel Tax Rate by Fuel</v>
      </c>
      <c r="D1042" s="9" t="s">
        <v>2522</v>
      </c>
      <c r="E1042" s="9"/>
      <c r="F1042" s="9" t="s">
        <v>2526</v>
      </c>
      <c r="G1042" s="55"/>
      <c r="H1042" s="54">
        <v>749</v>
      </c>
      <c r="I1042" s="9" t="s">
        <v>46</v>
      </c>
      <c r="J1042" s="342" t="str">
        <f>IF(ISBLANK(INDEX('Policy Characteristics'!D:D,MATCH($C1042,'Policy Characteristics'!$C:$C,0))),"",INDEX('Policy Characteristics'!D:D,MATCH($C1042,'Policy Characteristics'!$C:$C,0)))</f>
        <v>Fuel Taxes</v>
      </c>
      <c r="K1042" s="340" t="str">
        <f>IF(ISBLANK(INDEX('Policy Characteristics'!E:E,MATCH($C1042,'Policy Characteristics'!$C:$C,0))),"",INDEX('Policy Characteristics'!E:E,MATCH($C1042,'Policy Characteristics'!$C:$C,0)))</f>
        <v>cross fuel tax</v>
      </c>
      <c r="L1042" s="362">
        <f>IF(ISBLANK(INDEX('Policy Characteristics'!F:F,MATCH($C1042,'Policy Characteristics'!$C:$C,0))),"",INDEX('Policy Characteristics'!F:F,MATCH($C1042,'Policy Characteristics'!$C:$C,0)))</f>
        <v>0</v>
      </c>
      <c r="M1042" s="362">
        <f>IF(ISBLANK(INDEX('Policy Characteristics'!G:G,MATCH($C1042,'Policy Characteristics'!$C:$C,0))),"",INDEX('Policy Characteristics'!G:G,MATCH($C1042,'Policy Characteristics'!$C:$C,0)))</f>
        <v>0.2</v>
      </c>
      <c r="N1042" s="362">
        <f>IF(ISBLANK(INDEX('Policy Characteristics'!H:H,MATCH($C1042,'Policy Characteristics'!$C:$C,0))),"",INDEX('Policy Characteristics'!H:H,MATCH($C1042,'Policy Characteristics'!$C:$C,0)))</f>
        <v>5.0000000000000001E-3</v>
      </c>
      <c r="O1042" s="340" t="str">
        <f>IF(ISBLANK(INDEX('Policy Characteristics'!I:I,MATCH($C1042,'Policy Characteristics'!$C:$C,0))),"",INDEX('Policy Characteristics'!I:I,MATCH($C1042,'Policy Characteristics'!$C:$C,0)))</f>
        <v>% of BAU price</v>
      </c>
      <c r="P1042" s="340" t="str">
        <f>IF(ISBLANK(INDEX('Policy Characteristics'!J:J,MATCH($C1042,'Policy Characteristics'!$C:$C,0))),"",INDEX('Policy Characteristics'!J:J,MATCH($C1042,'Policy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42" s="340" t="str">
        <f>IF(ISBLANK(INDEX('Policy Characteristics'!K:K,MATCH($C1042,'Policy Characteristics'!$C:$C,0))),"",INDEX('Policy Characteristics'!K:K,MATCH($C1042,'Policy Characteristics'!$C:$C,0)))</f>
        <v>fuels.html#fuel-taxes</v>
      </c>
      <c r="R1042" s="340" t="str">
        <f>IF(ISBLANK(INDEX('Policy Characteristics'!L:L,MATCH($C1042,'Policy Characteristics'!$C:$C,0))),"",INDEX('Policy Characteristics'!L:L,MATCH($C1042,'Policy Characteristics'!$C:$C,0)))</f>
        <v>fuel-taxes.html</v>
      </c>
    </row>
    <row r="1043" spans="1:18" x14ac:dyDescent="0.25">
      <c r="A1043" s="340" t="str">
        <f>IF(ISBLANK(INDEX('Policy Characteristics'!A:A,MATCH($C1043,'Policy Characteristics'!$C:$C,0))),"",INDEX('Policy Characteristics'!A:A,MATCH($C1043,'Policy Characteristics'!$C:$C,0)))</f>
        <v>Research and Development</v>
      </c>
      <c r="B1043" s="340" t="str">
        <f>IF(ISBLANK(INDEX('Policy Characteristics'!B:B,MATCH($C1043,'Policy Characteristics'!$C:$C,0))),"",INDEX('Policy Characteristics'!B:B,MATCH($C1043,'Policy Characteristics'!$C:$C,0)))</f>
        <v>Capital Cost Reduction</v>
      </c>
      <c r="C1043" s="345" t="s">
        <v>305</v>
      </c>
      <c r="D1043" s="53" t="s">
        <v>119</v>
      </c>
      <c r="E1043" s="53"/>
      <c r="F1043" s="53" t="s">
        <v>336</v>
      </c>
      <c r="G1043" s="53"/>
      <c r="H1043" s="54">
        <v>85</v>
      </c>
      <c r="I1043" s="53" t="s">
        <v>45</v>
      </c>
      <c r="J1043" s="342" t="str">
        <f>IF(ISBLANK(INDEX('Policy Characteristics'!D:D,MATCH($C1043,'Policy Characteristics'!$C:$C,0))),"",INDEX('Policy Characteristics'!D:D,MATCH($C1043,'Policy Characteristics'!$C:$C,0)))</f>
        <v>R&amp;D Capital Cost Reductions</v>
      </c>
      <c r="K1043" s="340" t="str">
        <f>IF(ISBLANK(INDEX('Policy Characteristics'!E:E,MATCH($C1043,'Policy Characteristics'!$C:$C,0))),"",INDEX('Policy Characteristics'!E:E,MATCH($C1043,'Policy Characteristics'!$C:$C,0)))</f>
        <v>RnD building capital cost reduction</v>
      </c>
      <c r="L1043" s="362">
        <f>IF(ISBLANK(INDEX('Policy Characteristics'!F:F,MATCH($C1043,'Policy Characteristics'!$C:$C,0))),"",INDEX('Policy Characteristics'!F:F,MATCH($C1043,'Policy Characteristics'!$C:$C,0)))</f>
        <v>0</v>
      </c>
      <c r="M1043" s="362">
        <f>IF(ISBLANK(INDEX('Policy Characteristics'!G:G,MATCH($C1043,'Policy Characteristics'!$C:$C,0))),"",INDEX('Policy Characteristics'!G:G,MATCH($C1043,'Policy Characteristics'!$C:$C,0)))</f>
        <v>0.4</v>
      </c>
      <c r="N1043" s="362">
        <f>IF(ISBLANK(INDEX('Policy Characteristics'!H:H,MATCH($C1043,'Policy Characteristics'!$C:$C,0))),"",INDEX('Policy Characteristics'!H:H,MATCH($C1043,'Policy Characteristics'!$C:$C,0)))</f>
        <v>0.01</v>
      </c>
      <c r="O1043" s="340" t="str">
        <f>IF(ISBLANK(INDEX('Policy Characteristics'!I:I,MATCH($C1043,'Policy Characteristics'!$C:$C,0))),"",INDEX('Policy Characteristics'!I:I,MATCH($C1043,'Policy Characteristics'!$C:$C,0)))</f>
        <v>% reduction in cost</v>
      </c>
      <c r="P1043" s="340" t="str">
        <f>IF(ISBLANK(INDEX('Policy Characteristics'!J:J,MATCH($C1043,'Policy Characteristics'!$C:$C,0))),"",INDEX('Policy Characteristics'!J:J,MATCH($C1043,'Policy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340" t="str">
        <f>IF(ISBLANK(INDEX('Policy Characteristics'!K:K,MATCH($C1043,'Policy Characteristics'!$C:$C,0))),"",INDEX('Policy Characteristics'!K:K,MATCH($C1043,'Policy Characteristics'!$C:$C,0)))</f>
        <v>architectural-design.html#rnd</v>
      </c>
      <c r="R1043" s="340" t="str">
        <f>IF(ISBLANK(INDEX('Policy Characteristics'!L:L,MATCH($C1043,'Policy Characteristics'!$C:$C,0))),"",INDEX('Policy Characteristics'!L:L,MATCH($C1043,'Policy Characteristics'!$C:$C,0)))</f>
        <v>research-and-development.html</v>
      </c>
    </row>
    <row r="1044" spans="1:18" x14ac:dyDescent="0.25">
      <c r="A1044" s="340" t="str">
        <f>IF(ISBLANK(INDEX('Policy Characteristics'!A:A,MATCH($C1044,'Policy Characteristics'!$C:$C,0))),"",INDEX('Policy Characteristics'!A:A,MATCH($C1044,'Policy Characteristics'!$C:$C,0)))</f>
        <v>Research and Development</v>
      </c>
      <c r="B1044" s="340" t="str">
        <f>IF(ISBLANK(INDEX('Policy Characteristics'!B:B,MATCH($C1044,'Policy Characteristics'!$C:$C,0))),"",INDEX('Policy Characteristics'!B:B,MATCH($C1044,'Policy Characteristics'!$C:$C,0)))</f>
        <v>Capital Cost Reduction</v>
      </c>
      <c r="C1044" s="344" t="str">
        <f t="shared" ref="C1044:C1048" si="56">C$1043</f>
        <v>RnD Building Capital Cost Perc Reduction</v>
      </c>
      <c r="D1044" s="53" t="s">
        <v>120</v>
      </c>
      <c r="E1044" s="53"/>
      <c r="F1044" s="53" t="s">
        <v>337</v>
      </c>
      <c r="G1044" s="53"/>
      <c r="H1044" s="54">
        <v>86</v>
      </c>
      <c r="I1044" s="53" t="s">
        <v>45</v>
      </c>
      <c r="J1044" s="342" t="str">
        <f>IF(ISBLANK(INDEX('Policy Characteristics'!D:D,MATCH($C1044,'Policy Characteristics'!$C:$C,0))),"",INDEX('Policy Characteristics'!D:D,MATCH($C1044,'Policy Characteristics'!$C:$C,0)))</f>
        <v>R&amp;D Capital Cost Reductions</v>
      </c>
      <c r="K1044" s="340" t="str">
        <f>IF(ISBLANK(INDEX('Policy Characteristics'!E:E,MATCH($C1044,'Policy Characteristics'!$C:$C,0))),"",INDEX('Policy Characteristics'!E:E,MATCH($C1044,'Policy Characteristics'!$C:$C,0)))</f>
        <v>RnD building capital cost reduction</v>
      </c>
      <c r="L1044" s="362">
        <f>IF(ISBLANK(INDEX('Policy Characteristics'!F:F,MATCH($C1044,'Policy Characteristics'!$C:$C,0))),"",INDEX('Policy Characteristics'!F:F,MATCH($C1044,'Policy Characteristics'!$C:$C,0)))</f>
        <v>0</v>
      </c>
      <c r="M1044" s="362">
        <f>IF(ISBLANK(INDEX('Policy Characteristics'!G:G,MATCH($C1044,'Policy Characteristics'!$C:$C,0))),"",INDEX('Policy Characteristics'!G:G,MATCH($C1044,'Policy Characteristics'!$C:$C,0)))</f>
        <v>0.4</v>
      </c>
      <c r="N1044" s="362">
        <f>IF(ISBLANK(INDEX('Policy Characteristics'!H:H,MATCH($C1044,'Policy Characteristics'!$C:$C,0))),"",INDEX('Policy Characteristics'!H:H,MATCH($C1044,'Policy Characteristics'!$C:$C,0)))</f>
        <v>0.01</v>
      </c>
      <c r="O1044" s="340" t="str">
        <f>IF(ISBLANK(INDEX('Policy Characteristics'!I:I,MATCH($C1044,'Policy Characteristics'!$C:$C,0))),"",INDEX('Policy Characteristics'!I:I,MATCH($C1044,'Policy Characteristics'!$C:$C,0)))</f>
        <v>% reduction in cost</v>
      </c>
      <c r="P1044" s="340" t="str">
        <f>IF(ISBLANK(INDEX('Policy Characteristics'!J:J,MATCH($C1044,'Policy Characteristics'!$C:$C,0))),"",INDEX('Policy Characteristics'!J:J,MATCH($C1044,'Policy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340" t="str">
        <f>IF(ISBLANK(INDEX('Policy Characteristics'!K:K,MATCH($C1044,'Policy Characteristics'!$C:$C,0))),"",INDEX('Policy Characteristics'!K:K,MATCH($C1044,'Policy Characteristics'!$C:$C,0)))</f>
        <v>architectural-design.html#rnd</v>
      </c>
      <c r="R1044" s="340" t="str">
        <f>IF(ISBLANK(INDEX('Policy Characteristics'!L:L,MATCH($C1044,'Policy Characteristics'!$C:$C,0))),"",INDEX('Policy Characteristics'!L:L,MATCH($C1044,'Policy Characteristics'!$C:$C,0)))</f>
        <v>research-and-development.html</v>
      </c>
    </row>
    <row r="1045" spans="1:18" x14ac:dyDescent="0.25">
      <c r="A1045" s="340" t="str">
        <f>IF(ISBLANK(INDEX('Policy Characteristics'!A:A,MATCH($C1045,'Policy Characteristics'!$C:$C,0))),"",INDEX('Policy Characteristics'!A:A,MATCH($C1045,'Policy Characteristics'!$C:$C,0)))</f>
        <v>Research and Development</v>
      </c>
      <c r="B1045" s="340" t="str">
        <f>IF(ISBLANK(INDEX('Policy Characteristics'!B:B,MATCH($C1045,'Policy Characteristics'!$C:$C,0))),"",INDEX('Policy Characteristics'!B:B,MATCH($C1045,'Policy Characteristics'!$C:$C,0)))</f>
        <v>Capital Cost Reduction</v>
      </c>
      <c r="C1045" s="344" t="str">
        <f t="shared" si="56"/>
        <v>RnD Building Capital Cost Perc Reduction</v>
      </c>
      <c r="D1045" s="53" t="s">
        <v>121</v>
      </c>
      <c r="E1045" s="53"/>
      <c r="F1045" s="53" t="s">
        <v>338</v>
      </c>
      <c r="G1045" s="53"/>
      <c r="H1045" s="54">
        <v>87</v>
      </c>
      <c r="I1045" s="53" t="s">
        <v>45</v>
      </c>
      <c r="J1045" s="342" t="str">
        <f>IF(ISBLANK(INDEX('Policy Characteristics'!D:D,MATCH($C1045,'Policy Characteristics'!$C:$C,0))),"",INDEX('Policy Characteristics'!D:D,MATCH($C1045,'Policy Characteristics'!$C:$C,0)))</f>
        <v>R&amp;D Capital Cost Reductions</v>
      </c>
      <c r="K1045" s="340" t="str">
        <f>IF(ISBLANK(INDEX('Policy Characteristics'!E:E,MATCH($C1045,'Policy Characteristics'!$C:$C,0))),"",INDEX('Policy Characteristics'!E:E,MATCH($C1045,'Policy Characteristics'!$C:$C,0)))</f>
        <v>RnD building capital cost reduction</v>
      </c>
      <c r="L1045" s="362">
        <f>IF(ISBLANK(INDEX('Policy Characteristics'!F:F,MATCH($C1045,'Policy Characteristics'!$C:$C,0))),"",INDEX('Policy Characteristics'!F:F,MATCH($C1045,'Policy Characteristics'!$C:$C,0)))</f>
        <v>0</v>
      </c>
      <c r="M1045" s="362">
        <f>IF(ISBLANK(INDEX('Policy Characteristics'!G:G,MATCH($C1045,'Policy Characteristics'!$C:$C,0))),"",INDEX('Policy Characteristics'!G:G,MATCH($C1045,'Policy Characteristics'!$C:$C,0)))</f>
        <v>0.4</v>
      </c>
      <c r="N1045" s="362">
        <f>IF(ISBLANK(INDEX('Policy Characteristics'!H:H,MATCH($C1045,'Policy Characteristics'!$C:$C,0))),"",INDEX('Policy Characteristics'!H:H,MATCH($C1045,'Policy Characteristics'!$C:$C,0)))</f>
        <v>0.01</v>
      </c>
      <c r="O1045" s="340" t="str">
        <f>IF(ISBLANK(INDEX('Policy Characteristics'!I:I,MATCH($C1045,'Policy Characteristics'!$C:$C,0))),"",INDEX('Policy Characteristics'!I:I,MATCH($C1045,'Policy Characteristics'!$C:$C,0)))</f>
        <v>% reduction in cost</v>
      </c>
      <c r="P1045" s="340" t="str">
        <f>IF(ISBLANK(INDEX('Policy Characteristics'!J:J,MATCH($C1045,'Policy Characteristics'!$C:$C,0))),"",INDEX('Policy Characteristics'!J:J,MATCH($C1045,'Policy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340" t="str">
        <f>IF(ISBLANK(INDEX('Policy Characteristics'!K:K,MATCH($C1045,'Policy Characteristics'!$C:$C,0))),"",INDEX('Policy Characteristics'!K:K,MATCH($C1045,'Policy Characteristics'!$C:$C,0)))</f>
        <v>architectural-design.html#rnd</v>
      </c>
      <c r="R1045" s="340" t="str">
        <f>IF(ISBLANK(INDEX('Policy Characteristics'!L:L,MATCH($C1045,'Policy Characteristics'!$C:$C,0))),"",INDEX('Policy Characteristics'!L:L,MATCH($C1045,'Policy Characteristics'!$C:$C,0)))</f>
        <v>research-and-development.html</v>
      </c>
    </row>
    <row r="1046" spans="1:18" x14ac:dyDescent="0.25">
      <c r="A1046" s="340" t="str">
        <f>IF(ISBLANK(INDEX('Policy Characteristics'!A:A,MATCH($C1046,'Policy Characteristics'!$C:$C,0))),"",INDEX('Policy Characteristics'!A:A,MATCH($C1046,'Policy Characteristics'!$C:$C,0)))</f>
        <v>Research and Development</v>
      </c>
      <c r="B1046" s="340" t="str">
        <f>IF(ISBLANK(INDEX('Policy Characteristics'!B:B,MATCH($C1046,'Policy Characteristics'!$C:$C,0))),"",INDEX('Policy Characteristics'!B:B,MATCH($C1046,'Policy Characteristics'!$C:$C,0)))</f>
        <v>Capital Cost Reduction</v>
      </c>
      <c r="C1046" s="344" t="str">
        <f t="shared" si="56"/>
        <v>RnD Building Capital Cost Perc Reduction</v>
      </c>
      <c r="D1046" s="53" t="s">
        <v>122</v>
      </c>
      <c r="E1046" s="53"/>
      <c r="F1046" s="53" t="s">
        <v>339</v>
      </c>
      <c r="G1046" s="53"/>
      <c r="H1046" s="54">
        <v>88</v>
      </c>
      <c r="I1046" s="53" t="s">
        <v>45</v>
      </c>
      <c r="J1046" s="342" t="str">
        <f>IF(ISBLANK(INDEX('Policy Characteristics'!D:D,MATCH($C1046,'Policy Characteristics'!$C:$C,0))),"",INDEX('Policy Characteristics'!D:D,MATCH($C1046,'Policy Characteristics'!$C:$C,0)))</f>
        <v>R&amp;D Capital Cost Reductions</v>
      </c>
      <c r="K1046" s="340" t="str">
        <f>IF(ISBLANK(INDEX('Policy Characteristics'!E:E,MATCH($C1046,'Policy Characteristics'!$C:$C,0))),"",INDEX('Policy Characteristics'!E:E,MATCH($C1046,'Policy Characteristics'!$C:$C,0)))</f>
        <v>RnD building capital cost reduction</v>
      </c>
      <c r="L1046" s="362">
        <f>IF(ISBLANK(INDEX('Policy Characteristics'!F:F,MATCH($C1046,'Policy Characteristics'!$C:$C,0))),"",INDEX('Policy Characteristics'!F:F,MATCH($C1046,'Policy Characteristics'!$C:$C,0)))</f>
        <v>0</v>
      </c>
      <c r="M1046" s="362">
        <f>IF(ISBLANK(INDEX('Policy Characteristics'!G:G,MATCH($C1046,'Policy Characteristics'!$C:$C,0))),"",INDEX('Policy Characteristics'!G:G,MATCH($C1046,'Policy Characteristics'!$C:$C,0)))</f>
        <v>0.4</v>
      </c>
      <c r="N1046" s="362">
        <f>IF(ISBLANK(INDEX('Policy Characteristics'!H:H,MATCH($C1046,'Policy Characteristics'!$C:$C,0))),"",INDEX('Policy Characteristics'!H:H,MATCH($C1046,'Policy Characteristics'!$C:$C,0)))</f>
        <v>0.01</v>
      </c>
      <c r="O1046" s="340" t="str">
        <f>IF(ISBLANK(INDEX('Policy Characteristics'!I:I,MATCH($C1046,'Policy Characteristics'!$C:$C,0))),"",INDEX('Policy Characteristics'!I:I,MATCH($C1046,'Policy Characteristics'!$C:$C,0)))</f>
        <v>% reduction in cost</v>
      </c>
      <c r="P1046" s="340" t="str">
        <f>IF(ISBLANK(INDEX('Policy Characteristics'!J:J,MATCH($C1046,'Policy Characteristics'!$C:$C,0))),"",INDEX('Policy Characteristics'!J:J,MATCH($C1046,'Policy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340" t="str">
        <f>IF(ISBLANK(INDEX('Policy Characteristics'!K:K,MATCH($C1046,'Policy Characteristics'!$C:$C,0))),"",INDEX('Policy Characteristics'!K:K,MATCH($C1046,'Policy Characteristics'!$C:$C,0)))</f>
        <v>architectural-design.html#rnd</v>
      </c>
      <c r="R1046" s="340" t="str">
        <f>IF(ISBLANK(INDEX('Policy Characteristics'!L:L,MATCH($C1046,'Policy Characteristics'!$C:$C,0))),"",INDEX('Policy Characteristics'!L:L,MATCH($C1046,'Policy Characteristics'!$C:$C,0)))</f>
        <v>research-and-development.html</v>
      </c>
    </row>
    <row r="1047" spans="1:18" x14ac:dyDescent="0.25">
      <c r="A1047" s="340" t="str">
        <f>IF(ISBLANK(INDEX('Policy Characteristics'!A:A,MATCH($C1047,'Policy Characteristics'!$C:$C,0))),"",INDEX('Policy Characteristics'!A:A,MATCH($C1047,'Policy Characteristics'!$C:$C,0)))</f>
        <v>Research and Development</v>
      </c>
      <c r="B1047" s="340" t="str">
        <f>IF(ISBLANK(INDEX('Policy Characteristics'!B:B,MATCH($C1047,'Policy Characteristics'!$C:$C,0))),"",INDEX('Policy Characteristics'!B:B,MATCH($C1047,'Policy Characteristics'!$C:$C,0)))</f>
        <v>Capital Cost Reduction</v>
      </c>
      <c r="C1047" s="344" t="str">
        <f t="shared" si="56"/>
        <v>RnD Building Capital Cost Perc Reduction</v>
      </c>
      <c r="D1047" s="53" t="s">
        <v>123</v>
      </c>
      <c r="E1047" s="53"/>
      <c r="F1047" s="53" t="s">
        <v>340</v>
      </c>
      <c r="G1047" s="53"/>
      <c r="H1047" s="54">
        <v>89</v>
      </c>
      <c r="I1047" s="53" t="s">
        <v>45</v>
      </c>
      <c r="J1047" s="342" t="str">
        <f>IF(ISBLANK(INDEX('Policy Characteristics'!D:D,MATCH($C1047,'Policy Characteristics'!$C:$C,0))),"",INDEX('Policy Characteristics'!D:D,MATCH($C1047,'Policy Characteristics'!$C:$C,0)))</f>
        <v>R&amp;D Capital Cost Reductions</v>
      </c>
      <c r="K1047" s="340" t="str">
        <f>IF(ISBLANK(INDEX('Policy Characteristics'!E:E,MATCH($C1047,'Policy Characteristics'!$C:$C,0))),"",INDEX('Policy Characteristics'!E:E,MATCH($C1047,'Policy Characteristics'!$C:$C,0)))</f>
        <v>RnD building capital cost reduction</v>
      </c>
      <c r="L1047" s="362">
        <f>IF(ISBLANK(INDEX('Policy Characteristics'!F:F,MATCH($C1047,'Policy Characteristics'!$C:$C,0))),"",INDEX('Policy Characteristics'!F:F,MATCH($C1047,'Policy Characteristics'!$C:$C,0)))</f>
        <v>0</v>
      </c>
      <c r="M1047" s="362">
        <f>IF(ISBLANK(INDEX('Policy Characteristics'!G:G,MATCH($C1047,'Policy Characteristics'!$C:$C,0))),"",INDEX('Policy Characteristics'!G:G,MATCH($C1047,'Policy Characteristics'!$C:$C,0)))</f>
        <v>0.4</v>
      </c>
      <c r="N1047" s="362">
        <f>IF(ISBLANK(INDEX('Policy Characteristics'!H:H,MATCH($C1047,'Policy Characteristics'!$C:$C,0))),"",INDEX('Policy Characteristics'!H:H,MATCH($C1047,'Policy Characteristics'!$C:$C,0)))</f>
        <v>0.01</v>
      </c>
      <c r="O1047" s="340" t="str">
        <f>IF(ISBLANK(INDEX('Policy Characteristics'!I:I,MATCH($C1047,'Policy Characteristics'!$C:$C,0))),"",INDEX('Policy Characteristics'!I:I,MATCH($C1047,'Policy Characteristics'!$C:$C,0)))</f>
        <v>% reduction in cost</v>
      </c>
      <c r="P1047" s="340" t="str">
        <f>IF(ISBLANK(INDEX('Policy Characteristics'!J:J,MATCH($C1047,'Policy Characteristics'!$C:$C,0))),"",INDEX('Policy Characteristics'!J:J,MATCH($C1047,'Policy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340" t="str">
        <f>IF(ISBLANK(INDEX('Policy Characteristics'!K:K,MATCH($C1047,'Policy Characteristics'!$C:$C,0))),"",INDEX('Policy Characteristics'!K:K,MATCH($C1047,'Policy Characteristics'!$C:$C,0)))</f>
        <v>architectural-design.html#rnd</v>
      </c>
      <c r="R1047" s="340" t="str">
        <f>IF(ISBLANK(INDEX('Policy Characteristics'!L:L,MATCH($C1047,'Policy Characteristics'!$C:$C,0))),"",INDEX('Policy Characteristics'!L:L,MATCH($C1047,'Policy Characteristics'!$C:$C,0)))</f>
        <v>research-and-development.html</v>
      </c>
    </row>
    <row r="1048" spans="1:18" x14ac:dyDescent="0.25">
      <c r="A1048" s="340" t="str">
        <f>IF(ISBLANK(INDEX('Policy Characteristics'!A:A,MATCH($C1048,'Policy Characteristics'!$C:$C,0))),"",INDEX('Policy Characteristics'!A:A,MATCH($C1048,'Policy Characteristics'!$C:$C,0)))</f>
        <v>Research and Development</v>
      </c>
      <c r="B1048" s="340" t="str">
        <f>IF(ISBLANK(INDEX('Policy Characteristics'!B:B,MATCH($C1048,'Policy Characteristics'!$C:$C,0))),"",INDEX('Policy Characteristics'!B:B,MATCH($C1048,'Policy Characteristics'!$C:$C,0)))</f>
        <v>Capital Cost Reduction</v>
      </c>
      <c r="C1048" s="344" t="str">
        <f t="shared" si="56"/>
        <v>RnD Building Capital Cost Perc Reduction</v>
      </c>
      <c r="D1048" s="53" t="s">
        <v>124</v>
      </c>
      <c r="E1048" s="53"/>
      <c r="F1048" s="53" t="s">
        <v>341</v>
      </c>
      <c r="G1048" s="53"/>
      <c r="H1048" s="54">
        <v>90</v>
      </c>
      <c r="I1048" s="53" t="s">
        <v>45</v>
      </c>
      <c r="J1048" s="342" t="str">
        <f>IF(ISBLANK(INDEX('Policy Characteristics'!D:D,MATCH($C1048,'Policy Characteristics'!$C:$C,0))),"",INDEX('Policy Characteristics'!D:D,MATCH($C1048,'Policy Characteristics'!$C:$C,0)))</f>
        <v>R&amp;D Capital Cost Reductions</v>
      </c>
      <c r="K1048" s="340" t="str">
        <f>IF(ISBLANK(INDEX('Policy Characteristics'!E:E,MATCH($C1048,'Policy Characteristics'!$C:$C,0))),"",INDEX('Policy Characteristics'!E:E,MATCH($C1048,'Policy Characteristics'!$C:$C,0)))</f>
        <v>RnD building capital cost reduction</v>
      </c>
      <c r="L1048" s="362">
        <f>IF(ISBLANK(INDEX('Policy Characteristics'!F:F,MATCH($C1048,'Policy Characteristics'!$C:$C,0))),"",INDEX('Policy Characteristics'!F:F,MATCH($C1048,'Policy Characteristics'!$C:$C,0)))</f>
        <v>0</v>
      </c>
      <c r="M1048" s="362">
        <f>IF(ISBLANK(INDEX('Policy Characteristics'!G:G,MATCH($C1048,'Policy Characteristics'!$C:$C,0))),"",INDEX('Policy Characteristics'!G:G,MATCH($C1048,'Policy Characteristics'!$C:$C,0)))</f>
        <v>0.4</v>
      </c>
      <c r="N1048" s="362">
        <f>IF(ISBLANK(INDEX('Policy Characteristics'!H:H,MATCH($C1048,'Policy Characteristics'!$C:$C,0))),"",INDEX('Policy Characteristics'!H:H,MATCH($C1048,'Policy Characteristics'!$C:$C,0)))</f>
        <v>0.01</v>
      </c>
      <c r="O1048" s="340" t="str">
        <f>IF(ISBLANK(INDEX('Policy Characteristics'!I:I,MATCH($C1048,'Policy Characteristics'!$C:$C,0))),"",INDEX('Policy Characteristics'!I:I,MATCH($C1048,'Policy Characteristics'!$C:$C,0)))</f>
        <v>% reduction in cost</v>
      </c>
      <c r="P1048" s="340" t="str">
        <f>IF(ISBLANK(INDEX('Policy Characteristics'!J:J,MATCH($C1048,'Policy Characteristics'!$C:$C,0))),"",INDEX('Policy Characteristics'!J:J,MATCH($C1048,'Policy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340" t="str">
        <f>IF(ISBLANK(INDEX('Policy Characteristics'!K:K,MATCH($C1048,'Policy Characteristics'!$C:$C,0))),"",INDEX('Policy Characteristics'!K:K,MATCH($C1048,'Policy Characteristics'!$C:$C,0)))</f>
        <v>architectural-design.html#rnd</v>
      </c>
      <c r="R1048" s="340" t="str">
        <f>IF(ISBLANK(INDEX('Policy Characteristics'!L:L,MATCH($C1048,'Policy Characteristics'!$C:$C,0))),"",INDEX('Policy Characteristics'!L:L,MATCH($C1048,'Policy Characteristics'!$C:$C,0)))</f>
        <v>research-and-development.html</v>
      </c>
    </row>
    <row r="1049" spans="1:18" x14ac:dyDescent="0.25">
      <c r="A1049" s="340" t="str">
        <f>IF(ISBLANK(INDEX('Policy Characteristics'!A:A,MATCH($C1049,'Policy Characteristics'!$C:$C,0))),"",INDEX('Policy Characteristics'!A:A,MATCH($C1049,'Policy Characteristics'!$C:$C,0)))</f>
        <v>Research and Development</v>
      </c>
      <c r="B1049" s="340" t="str">
        <f>IF(ISBLANK(INDEX('Policy Characteristics'!B:B,MATCH($C1049,'Policy Characteristics'!$C:$C,0))),"",INDEX('Policy Characteristics'!B:B,MATCH($C1049,'Policy Characteristics'!$C:$C,0)))</f>
        <v>Capital Cost Reduction</v>
      </c>
      <c r="C1049" s="345" t="s">
        <v>306</v>
      </c>
      <c r="D1049" s="53"/>
      <c r="E1049" s="53"/>
      <c r="F1049" s="53" t="s">
        <v>28</v>
      </c>
      <c r="G1049" s="53"/>
      <c r="H1049" s="54">
        <v>91</v>
      </c>
      <c r="I1049" s="53" t="s">
        <v>45</v>
      </c>
      <c r="J1049" s="342" t="str">
        <f>IF(ISBLANK(INDEX('Policy Characteristics'!D:D,MATCH($C1049,'Policy Characteristics'!$C:$C,0))),"",INDEX('Policy Characteristics'!D:D,MATCH($C1049,'Policy Characteristics'!$C:$C,0)))</f>
        <v>R&amp;D Capital Cost Reductions</v>
      </c>
      <c r="K1049" s="340" t="str">
        <f>IF(ISBLANK(INDEX('Policy Characteristics'!E:E,MATCH($C1049,'Policy Characteristics'!$C:$C,0))),"",INDEX('Policy Characteristics'!E:E,MATCH($C1049,'Policy Characteristics'!$C:$C,0)))</f>
        <v>RnD CCS capital cost reduction</v>
      </c>
      <c r="L1049" s="362">
        <f>IF(ISBLANK(INDEX('Policy Characteristics'!F:F,MATCH($C1049,'Policy Characteristics'!$C:$C,0))),"",INDEX('Policy Characteristics'!F:F,MATCH($C1049,'Policy Characteristics'!$C:$C,0)))</f>
        <v>0</v>
      </c>
      <c r="M1049" s="362">
        <f>IF(ISBLANK(INDEX('Policy Characteristics'!G:G,MATCH($C1049,'Policy Characteristics'!$C:$C,0))),"",INDEX('Policy Characteristics'!G:G,MATCH($C1049,'Policy Characteristics'!$C:$C,0)))</f>
        <v>0.4</v>
      </c>
      <c r="N1049" s="362">
        <f>IF(ISBLANK(INDEX('Policy Characteristics'!H:H,MATCH($C1049,'Policy Characteristics'!$C:$C,0))),"",INDEX('Policy Characteristics'!H:H,MATCH($C1049,'Policy Characteristics'!$C:$C,0)))</f>
        <v>0.01</v>
      </c>
      <c r="O1049" s="340" t="str">
        <f>IF(ISBLANK(INDEX('Policy Characteristics'!I:I,MATCH($C1049,'Policy Characteristics'!$C:$C,0))),"",INDEX('Policy Characteristics'!I:I,MATCH($C1049,'Policy Characteristics'!$C:$C,0)))</f>
        <v>% reduction in cost</v>
      </c>
      <c r="P1049" s="340" t="str">
        <f>IF(ISBLANK(INDEX('Policy Characteristics'!J:J,MATCH($C1049,'Policy Characteristics'!$C:$C,0))),"",INDEX('Policy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340" t="str">
        <f>IF(ISBLANK(INDEX('Policy Characteristics'!K:K,MATCH($C1049,'Policy Characteristics'!$C:$C,0))),"",INDEX('Policy Characteristics'!K:K,MATCH($C1049,'Policy Characteristics'!$C:$C,0)))</f>
        <v>architectural-design.html#rnd</v>
      </c>
      <c r="R1049" s="340" t="str">
        <f>IF(ISBLANK(INDEX('Policy Characteristics'!L:L,MATCH($C1049,'Policy Characteristics'!$C:$C,0))),"",INDEX('Policy Characteristics'!L:L,MATCH($C1049,'Policy Characteristics'!$C:$C,0)))</f>
        <v>research-and-development.html</v>
      </c>
    </row>
    <row r="1050" spans="1:18" x14ac:dyDescent="0.25">
      <c r="A1050" s="340" t="str">
        <f>IF(ISBLANK(INDEX('Policy Characteristics'!A:A,MATCH($C1050,'Policy Characteristics'!$C:$C,0))),"",INDEX('Policy Characteristics'!A:A,MATCH($C1050,'Policy Characteristics'!$C:$C,0)))</f>
        <v>Research and Development</v>
      </c>
      <c r="B1050" s="340" t="str">
        <f>IF(ISBLANK(INDEX('Policy Characteristics'!B:B,MATCH($C1050,'Policy Characteristics'!$C:$C,0))),"",INDEX('Policy Characteristics'!B:B,MATCH($C1050,'Policy Characteristics'!$C:$C,0)))</f>
        <v>Capital Cost Reduction</v>
      </c>
      <c r="C1050" s="345" t="s">
        <v>307</v>
      </c>
      <c r="D1050" s="53" t="s">
        <v>470</v>
      </c>
      <c r="E1050" s="53"/>
      <c r="F1050" s="9" t="s">
        <v>473</v>
      </c>
      <c r="G1050" s="53"/>
      <c r="H1050" s="54">
        <v>92</v>
      </c>
      <c r="I1050" s="53" t="s">
        <v>45</v>
      </c>
      <c r="J1050" s="342" t="str">
        <f>IF(ISBLANK(INDEX('Policy Characteristics'!D:D,MATCH($C1050,'Policy Characteristics'!$C:$C,0))),"",INDEX('Policy Characteristics'!D:D,MATCH($C1050,'Policy Characteristics'!$C:$C,0)))</f>
        <v>R&amp;D Capital Cost Reductions</v>
      </c>
      <c r="K1050" s="340" t="str">
        <f>IF(ISBLANK(INDEX('Policy Characteristics'!E:E,MATCH($C1050,'Policy Characteristics'!$C:$C,0))),"",INDEX('Policy Characteristics'!E:E,MATCH($C1050,'Policy Characteristics'!$C:$C,0)))</f>
        <v>RnD electricity capital cost reduction</v>
      </c>
      <c r="L1050" s="362">
        <f>IF(ISBLANK(INDEX('Policy Characteristics'!F:F,MATCH($C1050,'Policy Characteristics'!$C:$C,0))),"",INDEX('Policy Characteristics'!F:F,MATCH($C1050,'Policy Characteristics'!$C:$C,0)))</f>
        <v>0</v>
      </c>
      <c r="M1050" s="362">
        <f>IF(ISBLANK(INDEX('Policy Characteristics'!G:G,MATCH($C1050,'Policy Characteristics'!$C:$C,0))),"",INDEX('Policy Characteristics'!G:G,MATCH($C1050,'Policy Characteristics'!$C:$C,0)))</f>
        <v>0.4</v>
      </c>
      <c r="N1050" s="362">
        <f>IF(ISBLANK(INDEX('Policy Characteristics'!H:H,MATCH($C1050,'Policy Characteristics'!$C:$C,0))),"",INDEX('Policy Characteristics'!H:H,MATCH($C1050,'Policy Characteristics'!$C:$C,0)))</f>
        <v>0.01</v>
      </c>
      <c r="O1050" s="340" t="str">
        <f>IF(ISBLANK(INDEX('Policy Characteristics'!I:I,MATCH($C1050,'Policy Characteristics'!$C:$C,0))),"",INDEX('Policy Characteristics'!I:I,MATCH($C1050,'Policy Characteristics'!$C:$C,0)))</f>
        <v>% reduction in cost</v>
      </c>
      <c r="P1050" s="340" t="str">
        <f>IF(ISBLANK(INDEX('Policy Characteristics'!J:J,MATCH($C1050,'Policy Characteristics'!$C:$C,0))),"",INDEX('Policy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340" t="str">
        <f>IF(ISBLANK(INDEX('Policy Characteristics'!K:K,MATCH($C1050,'Policy Characteristics'!$C:$C,0))),"",INDEX('Policy Characteristics'!K:K,MATCH($C1050,'Policy Characteristics'!$C:$C,0)))</f>
        <v>architectural-design.html#rnd</v>
      </c>
      <c r="R1050" s="340" t="str">
        <f>IF(ISBLANK(INDEX('Policy Characteristics'!L:L,MATCH($C1050,'Policy Characteristics'!$C:$C,0))),"",INDEX('Policy Characteristics'!L:L,MATCH($C1050,'Policy Characteristics'!$C:$C,0)))</f>
        <v>research-and-development.html</v>
      </c>
    </row>
    <row r="1051" spans="1:18" ht="30" x14ac:dyDescent="0.25">
      <c r="A1051" s="340" t="str">
        <f>IF(ISBLANK(INDEX('Policy Characteristics'!A:A,MATCH($C1051,'Policy Characteristics'!$C:$C,0))),"",INDEX('Policy Characteristics'!A:A,MATCH($C1051,'Policy Characteristics'!$C:$C,0)))</f>
        <v>Research and Development</v>
      </c>
      <c r="B1051" s="340" t="str">
        <f>IF(ISBLANK(INDEX('Policy Characteristics'!B:B,MATCH($C1051,'Policy Characteristics'!$C:$C,0))),"",INDEX('Policy Characteristics'!B:B,MATCH($C1051,'Policy Characteristics'!$C:$C,0)))</f>
        <v>Capital Cost Reduction</v>
      </c>
      <c r="C1051" s="344" t="str">
        <f t="shared" ref="C1051:C1058" si="57">C$1050</f>
        <v>RnD Electricity Capital Cost Perc Reduction</v>
      </c>
      <c r="D1051" s="9" t="s">
        <v>326</v>
      </c>
      <c r="E1051" s="55"/>
      <c r="F1051" s="9" t="s">
        <v>2285</v>
      </c>
      <c r="G1051" s="53"/>
      <c r="H1051" s="54">
        <v>93</v>
      </c>
      <c r="I1051" s="53" t="s">
        <v>45</v>
      </c>
      <c r="J1051" s="342" t="str">
        <f>IF(ISBLANK(INDEX('Policy Characteristics'!D:D,MATCH($C1051,'Policy Characteristics'!$C:$C,0))),"",INDEX('Policy Characteristics'!D:D,MATCH($C1051,'Policy Characteristics'!$C:$C,0)))</f>
        <v>R&amp;D Capital Cost Reductions</v>
      </c>
      <c r="K1051" s="340" t="str">
        <f>IF(ISBLANK(INDEX('Policy Characteristics'!E:E,MATCH($C1051,'Policy Characteristics'!$C:$C,0))),"",INDEX('Policy Characteristics'!E:E,MATCH($C1051,'Policy Characteristics'!$C:$C,0)))</f>
        <v>RnD electricity capital cost reduction</v>
      </c>
      <c r="L1051" s="362">
        <f>IF(ISBLANK(INDEX('Policy Characteristics'!F:F,MATCH($C1051,'Policy Characteristics'!$C:$C,0))),"",INDEX('Policy Characteristics'!F:F,MATCH($C1051,'Policy Characteristics'!$C:$C,0)))</f>
        <v>0</v>
      </c>
      <c r="M1051" s="362">
        <f>IF(ISBLANK(INDEX('Policy Characteristics'!G:G,MATCH($C1051,'Policy Characteristics'!$C:$C,0))),"",INDEX('Policy Characteristics'!G:G,MATCH($C1051,'Policy Characteristics'!$C:$C,0)))</f>
        <v>0.4</v>
      </c>
      <c r="N1051" s="362">
        <f>IF(ISBLANK(INDEX('Policy Characteristics'!H:H,MATCH($C1051,'Policy Characteristics'!$C:$C,0))),"",INDEX('Policy Characteristics'!H:H,MATCH($C1051,'Policy Characteristics'!$C:$C,0)))</f>
        <v>0.01</v>
      </c>
      <c r="O1051" s="340" t="str">
        <f>IF(ISBLANK(INDEX('Policy Characteristics'!I:I,MATCH($C1051,'Policy Characteristics'!$C:$C,0))),"",INDEX('Policy Characteristics'!I:I,MATCH($C1051,'Policy Characteristics'!$C:$C,0)))</f>
        <v>% reduction in cost</v>
      </c>
      <c r="P1051" s="340" t="str">
        <f>IF(ISBLANK(INDEX('Policy Characteristics'!J:J,MATCH($C1051,'Policy Characteristics'!$C:$C,0))),"",INDEX('Policy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340" t="str">
        <f>IF(ISBLANK(INDEX('Policy Characteristics'!K:K,MATCH($C1051,'Policy Characteristics'!$C:$C,0))),"",INDEX('Policy Characteristics'!K:K,MATCH($C1051,'Policy Characteristics'!$C:$C,0)))</f>
        <v>architectural-design.html#rnd</v>
      </c>
      <c r="R1051" s="340" t="str">
        <f>IF(ISBLANK(INDEX('Policy Characteristics'!L:L,MATCH($C1051,'Policy Characteristics'!$C:$C,0))),"",INDEX('Policy Characteristics'!L:L,MATCH($C1051,'Policy Characteristics'!$C:$C,0)))</f>
        <v>research-and-development.html</v>
      </c>
    </row>
    <row r="1052" spans="1:18" x14ac:dyDescent="0.25">
      <c r="A1052" s="340" t="str">
        <f>IF(ISBLANK(INDEX('Policy Characteristics'!A:A,MATCH($C1052,'Policy Characteristics'!$C:$C,0))),"",INDEX('Policy Characteristics'!A:A,MATCH($C1052,'Policy Characteristics'!$C:$C,0)))</f>
        <v>Research and Development</v>
      </c>
      <c r="B1052" s="340" t="str">
        <f>IF(ISBLANK(INDEX('Policy Characteristics'!B:B,MATCH($C1052,'Policy Characteristics'!$C:$C,0))),"",INDEX('Policy Characteristics'!B:B,MATCH($C1052,'Policy Characteristics'!$C:$C,0)))</f>
        <v>Capital Cost Reduction</v>
      </c>
      <c r="C1052" s="344" t="str">
        <f t="shared" si="57"/>
        <v>RnD Electricity Capital Cost Perc Reduction</v>
      </c>
      <c r="D1052" s="9" t="s">
        <v>79</v>
      </c>
      <c r="E1052" s="55"/>
      <c r="F1052" s="9" t="s">
        <v>342</v>
      </c>
      <c r="G1052" s="53"/>
      <c r="H1052" s="54">
        <v>94</v>
      </c>
      <c r="I1052" s="53" t="s">
        <v>45</v>
      </c>
      <c r="J1052" s="342" t="str">
        <f>IF(ISBLANK(INDEX('Policy Characteristics'!D:D,MATCH($C1052,'Policy Characteristics'!$C:$C,0))),"",INDEX('Policy Characteristics'!D:D,MATCH($C1052,'Policy Characteristics'!$C:$C,0)))</f>
        <v>R&amp;D Capital Cost Reductions</v>
      </c>
      <c r="K1052" s="340" t="str">
        <f>IF(ISBLANK(INDEX('Policy Characteristics'!E:E,MATCH($C1052,'Policy Characteristics'!$C:$C,0))),"",INDEX('Policy Characteristics'!E:E,MATCH($C1052,'Policy Characteristics'!$C:$C,0)))</f>
        <v>RnD electricity capital cost reduction</v>
      </c>
      <c r="L1052" s="362">
        <f>IF(ISBLANK(INDEX('Policy Characteristics'!F:F,MATCH($C1052,'Policy Characteristics'!$C:$C,0))),"",INDEX('Policy Characteristics'!F:F,MATCH($C1052,'Policy Characteristics'!$C:$C,0)))</f>
        <v>0</v>
      </c>
      <c r="M1052" s="362">
        <f>IF(ISBLANK(INDEX('Policy Characteristics'!G:G,MATCH($C1052,'Policy Characteristics'!$C:$C,0))),"",INDEX('Policy Characteristics'!G:G,MATCH($C1052,'Policy Characteristics'!$C:$C,0)))</f>
        <v>0.4</v>
      </c>
      <c r="N1052" s="362">
        <f>IF(ISBLANK(INDEX('Policy Characteristics'!H:H,MATCH($C1052,'Policy Characteristics'!$C:$C,0))),"",INDEX('Policy Characteristics'!H:H,MATCH($C1052,'Policy Characteristics'!$C:$C,0)))</f>
        <v>0.01</v>
      </c>
      <c r="O1052" s="340" t="str">
        <f>IF(ISBLANK(INDEX('Policy Characteristics'!I:I,MATCH($C1052,'Policy Characteristics'!$C:$C,0))),"",INDEX('Policy Characteristics'!I:I,MATCH($C1052,'Policy Characteristics'!$C:$C,0)))</f>
        <v>% reduction in cost</v>
      </c>
      <c r="P1052" s="340" t="str">
        <f>IF(ISBLANK(INDEX('Policy Characteristics'!J:J,MATCH($C1052,'Policy Characteristics'!$C:$C,0))),"",INDEX('Policy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340" t="str">
        <f>IF(ISBLANK(INDEX('Policy Characteristics'!K:K,MATCH($C1052,'Policy Characteristics'!$C:$C,0))),"",INDEX('Policy Characteristics'!K:K,MATCH($C1052,'Policy Characteristics'!$C:$C,0)))</f>
        <v>architectural-design.html#rnd</v>
      </c>
      <c r="R1052" s="340" t="str">
        <f>IF(ISBLANK(INDEX('Policy Characteristics'!L:L,MATCH($C1052,'Policy Characteristics'!$C:$C,0))),"",INDEX('Policy Characteristics'!L:L,MATCH($C1052,'Policy Characteristics'!$C:$C,0)))</f>
        <v>research-and-development.html</v>
      </c>
    </row>
    <row r="1053" spans="1:18" x14ac:dyDescent="0.25">
      <c r="A1053" s="340" t="str">
        <f>IF(ISBLANK(INDEX('Policy Characteristics'!A:A,MATCH($C1053,'Policy Characteristics'!$C:$C,0))),"",INDEX('Policy Characteristics'!A:A,MATCH($C1053,'Policy Characteristics'!$C:$C,0)))</f>
        <v>Research and Development</v>
      </c>
      <c r="B1053" s="340" t="str">
        <f>IF(ISBLANK(INDEX('Policy Characteristics'!B:B,MATCH($C1053,'Policy Characteristics'!$C:$C,0))),"",INDEX('Policy Characteristics'!B:B,MATCH($C1053,'Policy Characteristics'!$C:$C,0)))</f>
        <v>Capital Cost Reduction</v>
      </c>
      <c r="C1053" s="344" t="str">
        <f t="shared" si="57"/>
        <v>RnD Electricity Capital Cost Perc Reduction</v>
      </c>
      <c r="D1053" s="9" t="s">
        <v>80</v>
      </c>
      <c r="E1053" s="55"/>
      <c r="F1053" s="9" t="s">
        <v>343</v>
      </c>
      <c r="G1053" s="53"/>
      <c r="H1053" s="54">
        <v>95</v>
      </c>
      <c r="I1053" s="53" t="s">
        <v>45</v>
      </c>
      <c r="J1053" s="342" t="str">
        <f>IF(ISBLANK(INDEX('Policy Characteristics'!D:D,MATCH($C1053,'Policy Characteristics'!$C:$C,0))),"",INDEX('Policy Characteristics'!D:D,MATCH($C1053,'Policy Characteristics'!$C:$C,0)))</f>
        <v>R&amp;D Capital Cost Reductions</v>
      </c>
      <c r="K1053" s="340" t="str">
        <f>IF(ISBLANK(INDEX('Policy Characteristics'!E:E,MATCH($C1053,'Policy Characteristics'!$C:$C,0))),"",INDEX('Policy Characteristics'!E:E,MATCH($C1053,'Policy Characteristics'!$C:$C,0)))</f>
        <v>RnD electricity capital cost reduction</v>
      </c>
      <c r="L1053" s="362">
        <f>IF(ISBLANK(INDEX('Policy Characteristics'!F:F,MATCH($C1053,'Policy Characteristics'!$C:$C,0))),"",INDEX('Policy Characteristics'!F:F,MATCH($C1053,'Policy Characteristics'!$C:$C,0)))</f>
        <v>0</v>
      </c>
      <c r="M1053" s="362">
        <f>IF(ISBLANK(INDEX('Policy Characteristics'!G:G,MATCH($C1053,'Policy Characteristics'!$C:$C,0))),"",INDEX('Policy Characteristics'!G:G,MATCH($C1053,'Policy Characteristics'!$C:$C,0)))</f>
        <v>0.4</v>
      </c>
      <c r="N1053" s="362">
        <f>IF(ISBLANK(INDEX('Policy Characteristics'!H:H,MATCH($C1053,'Policy Characteristics'!$C:$C,0))),"",INDEX('Policy Characteristics'!H:H,MATCH($C1053,'Policy Characteristics'!$C:$C,0)))</f>
        <v>0.01</v>
      </c>
      <c r="O1053" s="340" t="str">
        <f>IF(ISBLANK(INDEX('Policy Characteristics'!I:I,MATCH($C1053,'Policy Characteristics'!$C:$C,0))),"",INDEX('Policy Characteristics'!I:I,MATCH($C1053,'Policy Characteristics'!$C:$C,0)))</f>
        <v>% reduction in cost</v>
      </c>
      <c r="P1053" s="340" t="str">
        <f>IF(ISBLANK(INDEX('Policy Characteristics'!J:J,MATCH($C1053,'Policy Characteristics'!$C:$C,0))),"",INDEX('Policy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340" t="str">
        <f>IF(ISBLANK(INDEX('Policy Characteristics'!K:K,MATCH($C1053,'Policy Characteristics'!$C:$C,0))),"",INDEX('Policy Characteristics'!K:K,MATCH($C1053,'Policy Characteristics'!$C:$C,0)))</f>
        <v>architectural-design.html#rnd</v>
      </c>
      <c r="R1053" s="340" t="str">
        <f>IF(ISBLANK(INDEX('Policy Characteristics'!L:L,MATCH($C1053,'Policy Characteristics'!$C:$C,0))),"",INDEX('Policy Characteristics'!L:L,MATCH($C1053,'Policy Characteristics'!$C:$C,0)))</f>
        <v>research-and-development.html</v>
      </c>
    </row>
    <row r="1054" spans="1:18" x14ac:dyDescent="0.25">
      <c r="A1054" s="340" t="str">
        <f>IF(ISBLANK(INDEX('Policy Characteristics'!A:A,MATCH($C1054,'Policy Characteristics'!$C:$C,0))),"",INDEX('Policy Characteristics'!A:A,MATCH($C1054,'Policy Characteristics'!$C:$C,0)))</f>
        <v>Research and Development</v>
      </c>
      <c r="B1054" s="340" t="str">
        <f>IF(ISBLANK(INDEX('Policy Characteristics'!B:B,MATCH($C1054,'Policy Characteristics'!$C:$C,0))),"",INDEX('Policy Characteristics'!B:B,MATCH($C1054,'Policy Characteristics'!$C:$C,0)))</f>
        <v>Capital Cost Reduction</v>
      </c>
      <c r="C1054" s="344" t="str">
        <f t="shared" si="57"/>
        <v>RnD Electricity Capital Cost Perc Reduction</v>
      </c>
      <c r="D1054" s="9" t="s">
        <v>471</v>
      </c>
      <c r="E1054" s="55"/>
      <c r="F1054" s="9" t="s">
        <v>475</v>
      </c>
      <c r="G1054" s="53"/>
      <c r="H1054" s="54">
        <v>96</v>
      </c>
      <c r="I1054" s="53" t="s">
        <v>45</v>
      </c>
      <c r="J1054" s="342" t="str">
        <f>IF(ISBLANK(INDEX('Policy Characteristics'!D:D,MATCH($C1054,'Policy Characteristics'!$C:$C,0))),"",INDEX('Policy Characteristics'!D:D,MATCH($C1054,'Policy Characteristics'!$C:$C,0)))</f>
        <v>R&amp;D Capital Cost Reductions</v>
      </c>
      <c r="K1054" s="340" t="str">
        <f>IF(ISBLANK(INDEX('Policy Characteristics'!E:E,MATCH($C1054,'Policy Characteristics'!$C:$C,0))),"",INDEX('Policy Characteristics'!E:E,MATCH($C1054,'Policy Characteristics'!$C:$C,0)))</f>
        <v>RnD electricity capital cost reduction</v>
      </c>
      <c r="L1054" s="362">
        <f>IF(ISBLANK(INDEX('Policy Characteristics'!F:F,MATCH($C1054,'Policy Characteristics'!$C:$C,0))),"",INDEX('Policy Characteristics'!F:F,MATCH($C1054,'Policy Characteristics'!$C:$C,0)))</f>
        <v>0</v>
      </c>
      <c r="M1054" s="362">
        <f>IF(ISBLANK(INDEX('Policy Characteristics'!G:G,MATCH($C1054,'Policy Characteristics'!$C:$C,0))),"",INDEX('Policy Characteristics'!G:G,MATCH($C1054,'Policy Characteristics'!$C:$C,0)))</f>
        <v>0.4</v>
      </c>
      <c r="N1054" s="362">
        <f>IF(ISBLANK(INDEX('Policy Characteristics'!H:H,MATCH($C1054,'Policy Characteristics'!$C:$C,0))),"",INDEX('Policy Characteristics'!H:H,MATCH($C1054,'Policy Characteristics'!$C:$C,0)))</f>
        <v>0.01</v>
      </c>
      <c r="O1054" s="340" t="str">
        <f>IF(ISBLANK(INDEX('Policy Characteristics'!I:I,MATCH($C1054,'Policy Characteristics'!$C:$C,0))),"",INDEX('Policy Characteristics'!I:I,MATCH($C1054,'Policy Characteristics'!$C:$C,0)))</f>
        <v>% reduction in cost</v>
      </c>
      <c r="P1054" s="340" t="str">
        <f>IF(ISBLANK(INDEX('Policy Characteristics'!J:J,MATCH($C1054,'Policy Characteristics'!$C:$C,0))),"",INDEX('Policy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340" t="str">
        <f>IF(ISBLANK(INDEX('Policy Characteristics'!K:K,MATCH($C1054,'Policy Characteristics'!$C:$C,0))),"",INDEX('Policy Characteristics'!K:K,MATCH($C1054,'Policy Characteristics'!$C:$C,0)))</f>
        <v>architectural-design.html#rnd</v>
      </c>
      <c r="R1054" s="340" t="str">
        <f>IF(ISBLANK(INDEX('Policy Characteristics'!L:L,MATCH($C1054,'Policy Characteristics'!$C:$C,0))),"",INDEX('Policy Characteristics'!L:L,MATCH($C1054,'Policy Characteristics'!$C:$C,0)))</f>
        <v>research-and-development.html</v>
      </c>
    </row>
    <row r="1055" spans="1:18" x14ac:dyDescent="0.25">
      <c r="A1055" s="340" t="str">
        <f>IF(ISBLANK(INDEX('Policy Characteristics'!A:A,MATCH($C1055,'Policy Characteristics'!$C:$C,0))),"",INDEX('Policy Characteristics'!A:A,MATCH($C1055,'Policy Characteristics'!$C:$C,0)))</f>
        <v>Research and Development</v>
      </c>
      <c r="B1055" s="340" t="str">
        <f>IF(ISBLANK(INDEX('Policy Characteristics'!B:B,MATCH($C1055,'Policy Characteristics'!$C:$C,0))),"",INDEX('Policy Characteristics'!B:B,MATCH($C1055,'Policy Characteristics'!$C:$C,0)))</f>
        <v>Capital Cost Reduction</v>
      </c>
      <c r="C1055" s="344" t="str">
        <f t="shared" si="57"/>
        <v>RnD Electricity Capital Cost Perc Reduction</v>
      </c>
      <c r="D1055" s="9" t="s">
        <v>81</v>
      </c>
      <c r="E1055" s="55"/>
      <c r="F1055" s="9" t="s">
        <v>344</v>
      </c>
      <c r="G1055" s="53"/>
      <c r="H1055" s="54">
        <v>97</v>
      </c>
      <c r="I1055" s="53" t="s">
        <v>45</v>
      </c>
      <c r="J1055" s="342" t="str">
        <f>IF(ISBLANK(INDEX('Policy Characteristics'!D:D,MATCH($C1055,'Policy Characteristics'!$C:$C,0))),"",INDEX('Policy Characteristics'!D:D,MATCH($C1055,'Policy Characteristics'!$C:$C,0)))</f>
        <v>R&amp;D Capital Cost Reductions</v>
      </c>
      <c r="K1055" s="340" t="str">
        <f>IF(ISBLANK(INDEX('Policy Characteristics'!E:E,MATCH($C1055,'Policy Characteristics'!$C:$C,0))),"",INDEX('Policy Characteristics'!E:E,MATCH($C1055,'Policy Characteristics'!$C:$C,0)))</f>
        <v>RnD electricity capital cost reduction</v>
      </c>
      <c r="L1055" s="362">
        <f>IF(ISBLANK(INDEX('Policy Characteristics'!F:F,MATCH($C1055,'Policy Characteristics'!$C:$C,0))),"",INDEX('Policy Characteristics'!F:F,MATCH($C1055,'Policy Characteristics'!$C:$C,0)))</f>
        <v>0</v>
      </c>
      <c r="M1055" s="362">
        <f>IF(ISBLANK(INDEX('Policy Characteristics'!G:G,MATCH($C1055,'Policy Characteristics'!$C:$C,0))),"",INDEX('Policy Characteristics'!G:G,MATCH($C1055,'Policy Characteristics'!$C:$C,0)))</f>
        <v>0.4</v>
      </c>
      <c r="N1055" s="362">
        <f>IF(ISBLANK(INDEX('Policy Characteristics'!H:H,MATCH($C1055,'Policy Characteristics'!$C:$C,0))),"",INDEX('Policy Characteristics'!H:H,MATCH($C1055,'Policy Characteristics'!$C:$C,0)))</f>
        <v>0.01</v>
      </c>
      <c r="O1055" s="340" t="str">
        <f>IF(ISBLANK(INDEX('Policy Characteristics'!I:I,MATCH($C1055,'Policy Characteristics'!$C:$C,0))),"",INDEX('Policy Characteristics'!I:I,MATCH($C1055,'Policy Characteristics'!$C:$C,0)))</f>
        <v>% reduction in cost</v>
      </c>
      <c r="P1055" s="340" t="str">
        <f>IF(ISBLANK(INDEX('Policy Characteristics'!J:J,MATCH($C1055,'Policy Characteristics'!$C:$C,0))),"",INDEX('Policy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340" t="str">
        <f>IF(ISBLANK(INDEX('Policy Characteristics'!K:K,MATCH($C1055,'Policy Characteristics'!$C:$C,0))),"",INDEX('Policy Characteristics'!K:K,MATCH($C1055,'Policy Characteristics'!$C:$C,0)))</f>
        <v>architectural-design.html#rnd</v>
      </c>
      <c r="R1055" s="340" t="str">
        <f>IF(ISBLANK(INDEX('Policy Characteristics'!L:L,MATCH($C1055,'Policy Characteristics'!$C:$C,0))),"",INDEX('Policy Characteristics'!L:L,MATCH($C1055,'Policy Characteristics'!$C:$C,0)))</f>
        <v>research-and-development.html</v>
      </c>
    </row>
    <row r="1056" spans="1:18" x14ac:dyDescent="0.25">
      <c r="A1056" s="340" t="str">
        <f>IF(ISBLANK(INDEX('Policy Characteristics'!A:A,MATCH($C1056,'Policy Characteristics'!$C:$C,0))),"",INDEX('Policy Characteristics'!A:A,MATCH($C1056,'Policy Characteristics'!$C:$C,0)))</f>
        <v>Research and Development</v>
      </c>
      <c r="B1056" s="340" t="str">
        <f>IF(ISBLANK(INDEX('Policy Characteristics'!B:B,MATCH($C1056,'Policy Characteristics'!$C:$C,0))),"",INDEX('Policy Characteristics'!B:B,MATCH($C1056,'Policy Characteristics'!$C:$C,0)))</f>
        <v>Capital Cost Reduction</v>
      </c>
      <c r="C1056" s="344" t="str">
        <f t="shared" si="57"/>
        <v>RnD Electricity Capital Cost Perc Reduction</v>
      </c>
      <c r="D1056" s="9" t="s">
        <v>82</v>
      </c>
      <c r="E1056" s="55"/>
      <c r="F1056" s="9" t="s">
        <v>345</v>
      </c>
      <c r="G1056" s="53"/>
      <c r="H1056" s="54">
        <v>98</v>
      </c>
      <c r="I1056" s="53" t="s">
        <v>45</v>
      </c>
      <c r="J1056" s="342" t="str">
        <f>IF(ISBLANK(INDEX('Policy Characteristics'!D:D,MATCH($C1056,'Policy Characteristics'!$C:$C,0))),"",INDEX('Policy Characteristics'!D:D,MATCH($C1056,'Policy Characteristics'!$C:$C,0)))</f>
        <v>R&amp;D Capital Cost Reductions</v>
      </c>
      <c r="K1056" s="340" t="str">
        <f>IF(ISBLANK(INDEX('Policy Characteristics'!E:E,MATCH($C1056,'Policy Characteristics'!$C:$C,0))),"",INDEX('Policy Characteristics'!E:E,MATCH($C1056,'Policy Characteristics'!$C:$C,0)))</f>
        <v>RnD electricity capital cost reduction</v>
      </c>
      <c r="L1056" s="362">
        <f>IF(ISBLANK(INDEX('Policy Characteristics'!F:F,MATCH($C1056,'Policy Characteristics'!$C:$C,0))),"",INDEX('Policy Characteristics'!F:F,MATCH($C1056,'Policy Characteristics'!$C:$C,0)))</f>
        <v>0</v>
      </c>
      <c r="M1056" s="362">
        <f>IF(ISBLANK(INDEX('Policy Characteristics'!G:G,MATCH($C1056,'Policy Characteristics'!$C:$C,0))),"",INDEX('Policy Characteristics'!G:G,MATCH($C1056,'Policy Characteristics'!$C:$C,0)))</f>
        <v>0.4</v>
      </c>
      <c r="N1056" s="362">
        <f>IF(ISBLANK(INDEX('Policy Characteristics'!H:H,MATCH($C1056,'Policy Characteristics'!$C:$C,0))),"",INDEX('Policy Characteristics'!H:H,MATCH($C1056,'Policy Characteristics'!$C:$C,0)))</f>
        <v>0.01</v>
      </c>
      <c r="O1056" s="340" t="str">
        <f>IF(ISBLANK(INDEX('Policy Characteristics'!I:I,MATCH($C1056,'Policy Characteristics'!$C:$C,0))),"",INDEX('Policy Characteristics'!I:I,MATCH($C1056,'Policy Characteristics'!$C:$C,0)))</f>
        <v>% reduction in cost</v>
      </c>
      <c r="P1056" s="340" t="str">
        <f>IF(ISBLANK(INDEX('Policy Characteristics'!J:J,MATCH($C1056,'Policy Characteristics'!$C:$C,0))),"",INDEX('Policy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340" t="str">
        <f>IF(ISBLANK(INDEX('Policy Characteristics'!K:K,MATCH($C1056,'Policy Characteristics'!$C:$C,0))),"",INDEX('Policy Characteristics'!K:K,MATCH($C1056,'Policy Characteristics'!$C:$C,0)))</f>
        <v>architectural-design.html#rnd</v>
      </c>
      <c r="R1056" s="340" t="str">
        <f>IF(ISBLANK(INDEX('Policy Characteristics'!L:L,MATCH($C1056,'Policy Characteristics'!$C:$C,0))),"",INDEX('Policy Characteristics'!L:L,MATCH($C1056,'Policy Characteristics'!$C:$C,0)))</f>
        <v>research-and-development.html</v>
      </c>
    </row>
    <row r="1057" spans="1:18" x14ac:dyDescent="0.25">
      <c r="A1057" s="340" t="str">
        <f>IF(ISBLANK(INDEX('Policy Characteristics'!A:A,MATCH($C1057,'Policy Characteristics'!$C:$C,0))),"",INDEX('Policy Characteristics'!A:A,MATCH($C1057,'Policy Characteristics'!$C:$C,0)))</f>
        <v>Research and Development</v>
      </c>
      <c r="B1057" s="340" t="str">
        <f>IF(ISBLANK(INDEX('Policy Characteristics'!B:B,MATCH($C1057,'Policy Characteristics'!$C:$C,0))),"",INDEX('Policy Characteristics'!B:B,MATCH($C1057,'Policy Characteristics'!$C:$C,0)))</f>
        <v>Capital Cost Reduction</v>
      </c>
      <c r="C1057" s="344" t="str">
        <f t="shared" si="57"/>
        <v>RnD Electricity Capital Cost Perc Reduction</v>
      </c>
      <c r="D1057" s="9" t="s">
        <v>83</v>
      </c>
      <c r="E1057" s="55"/>
      <c r="F1057" s="9" t="s">
        <v>346</v>
      </c>
      <c r="G1057" s="53"/>
      <c r="H1057" s="54">
        <v>99</v>
      </c>
      <c r="I1057" s="53" t="s">
        <v>45</v>
      </c>
      <c r="J1057" s="342" t="str">
        <f>IF(ISBLANK(INDEX('Policy Characteristics'!D:D,MATCH($C1057,'Policy Characteristics'!$C:$C,0))),"",INDEX('Policy Characteristics'!D:D,MATCH($C1057,'Policy Characteristics'!$C:$C,0)))</f>
        <v>R&amp;D Capital Cost Reductions</v>
      </c>
      <c r="K1057" s="340" t="str">
        <f>IF(ISBLANK(INDEX('Policy Characteristics'!E:E,MATCH($C1057,'Policy Characteristics'!$C:$C,0))),"",INDEX('Policy Characteristics'!E:E,MATCH($C1057,'Policy Characteristics'!$C:$C,0)))</f>
        <v>RnD electricity capital cost reduction</v>
      </c>
      <c r="L1057" s="362">
        <f>IF(ISBLANK(INDEX('Policy Characteristics'!F:F,MATCH($C1057,'Policy Characteristics'!$C:$C,0))),"",INDEX('Policy Characteristics'!F:F,MATCH($C1057,'Policy Characteristics'!$C:$C,0)))</f>
        <v>0</v>
      </c>
      <c r="M1057" s="362">
        <f>IF(ISBLANK(INDEX('Policy Characteristics'!G:G,MATCH($C1057,'Policy Characteristics'!$C:$C,0))),"",INDEX('Policy Characteristics'!G:G,MATCH($C1057,'Policy Characteristics'!$C:$C,0)))</f>
        <v>0.4</v>
      </c>
      <c r="N1057" s="362">
        <f>IF(ISBLANK(INDEX('Policy Characteristics'!H:H,MATCH($C1057,'Policy Characteristics'!$C:$C,0))),"",INDEX('Policy Characteristics'!H:H,MATCH($C1057,'Policy Characteristics'!$C:$C,0)))</f>
        <v>0.01</v>
      </c>
      <c r="O1057" s="340" t="str">
        <f>IF(ISBLANK(INDEX('Policy Characteristics'!I:I,MATCH($C1057,'Policy Characteristics'!$C:$C,0))),"",INDEX('Policy Characteristics'!I:I,MATCH($C1057,'Policy Characteristics'!$C:$C,0)))</f>
        <v>% reduction in cost</v>
      </c>
      <c r="P1057" s="340" t="str">
        <f>IF(ISBLANK(INDEX('Policy Characteristics'!J:J,MATCH($C1057,'Policy Characteristics'!$C:$C,0))),"",INDEX('Policy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340" t="str">
        <f>IF(ISBLANK(INDEX('Policy Characteristics'!K:K,MATCH($C1057,'Policy Characteristics'!$C:$C,0))),"",INDEX('Policy Characteristics'!K:K,MATCH($C1057,'Policy Characteristics'!$C:$C,0)))</f>
        <v>architectural-design.html#rnd</v>
      </c>
      <c r="R1057" s="340" t="str">
        <f>IF(ISBLANK(INDEX('Policy Characteristics'!L:L,MATCH($C1057,'Policy Characteristics'!$C:$C,0))),"",INDEX('Policy Characteristics'!L:L,MATCH($C1057,'Policy Characteristics'!$C:$C,0)))</f>
        <v>research-and-development.html</v>
      </c>
    </row>
    <row r="1058" spans="1:18" x14ac:dyDescent="0.25">
      <c r="A1058" s="340" t="str">
        <f>IF(ISBLANK(INDEX('Policy Characteristics'!A:A,MATCH($C1058,'Policy Characteristics'!$C:$C,0))),"",INDEX('Policy Characteristics'!A:A,MATCH($C1058,'Policy Characteristics'!$C:$C,0)))</f>
        <v>Research and Development</v>
      </c>
      <c r="B1058" s="340" t="str">
        <f>IF(ISBLANK(INDEX('Policy Characteristics'!B:B,MATCH($C1058,'Policy Characteristics'!$C:$C,0))),"",INDEX('Policy Characteristics'!B:B,MATCH($C1058,'Policy Characteristics'!$C:$C,0)))</f>
        <v>Capital Cost Reduction</v>
      </c>
      <c r="C1058" s="344" t="str">
        <f t="shared" si="57"/>
        <v>RnD Electricity Capital Cost Perc Reduction</v>
      </c>
      <c r="D1058" s="9" t="s">
        <v>329</v>
      </c>
      <c r="E1058" s="55"/>
      <c r="F1058" s="9" t="s">
        <v>2286</v>
      </c>
      <c r="G1058" s="53"/>
      <c r="H1058" s="54">
        <v>192</v>
      </c>
      <c r="I1058" s="53" t="s">
        <v>45</v>
      </c>
      <c r="J1058" s="342" t="str">
        <f>IF(ISBLANK(INDEX('Policy Characteristics'!D:D,MATCH($C1058,'Policy Characteristics'!$C:$C,0))),"",INDEX('Policy Characteristics'!D:D,MATCH($C1058,'Policy Characteristics'!$C:$C,0)))</f>
        <v>R&amp;D Capital Cost Reductions</v>
      </c>
      <c r="K1058" s="340" t="str">
        <f>IF(ISBLANK(INDEX('Policy Characteristics'!E:E,MATCH($C1058,'Policy Characteristics'!$C:$C,0))),"",INDEX('Policy Characteristics'!E:E,MATCH($C1058,'Policy Characteristics'!$C:$C,0)))</f>
        <v>RnD electricity capital cost reduction</v>
      </c>
      <c r="L1058" s="362">
        <f>IF(ISBLANK(INDEX('Policy Characteristics'!F:F,MATCH($C1058,'Policy Characteristics'!$C:$C,0))),"",INDEX('Policy Characteristics'!F:F,MATCH($C1058,'Policy Characteristics'!$C:$C,0)))</f>
        <v>0</v>
      </c>
      <c r="M1058" s="362">
        <f>IF(ISBLANK(INDEX('Policy Characteristics'!G:G,MATCH($C1058,'Policy Characteristics'!$C:$C,0))),"",INDEX('Policy Characteristics'!G:G,MATCH($C1058,'Policy Characteristics'!$C:$C,0)))</f>
        <v>0.4</v>
      </c>
      <c r="N1058" s="362">
        <f>IF(ISBLANK(INDEX('Policy Characteristics'!H:H,MATCH($C1058,'Policy Characteristics'!$C:$C,0))),"",INDEX('Policy Characteristics'!H:H,MATCH($C1058,'Policy Characteristics'!$C:$C,0)))</f>
        <v>0.01</v>
      </c>
      <c r="O1058" s="340" t="str">
        <f>IF(ISBLANK(INDEX('Policy Characteristics'!I:I,MATCH($C1058,'Policy Characteristics'!$C:$C,0))),"",INDEX('Policy Characteristics'!I:I,MATCH($C1058,'Policy Characteristics'!$C:$C,0)))</f>
        <v>% reduction in cost</v>
      </c>
      <c r="P1058" s="340" t="str">
        <f>IF(ISBLANK(INDEX('Policy Characteristics'!J:J,MATCH($C1058,'Policy Characteristics'!$C:$C,0))),"",INDEX('Policy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340" t="str">
        <f>IF(ISBLANK(INDEX('Policy Characteristics'!K:K,MATCH($C1058,'Policy Characteristics'!$C:$C,0))),"",INDEX('Policy Characteristics'!K:K,MATCH($C1058,'Policy Characteristics'!$C:$C,0)))</f>
        <v>architectural-design.html#rnd</v>
      </c>
      <c r="R1058" s="340" t="str">
        <f>IF(ISBLANK(INDEX('Policy Characteristics'!L:L,MATCH($C1058,'Policy Characteristics'!$C:$C,0))),"",INDEX('Policy Characteristics'!L:L,MATCH($C1058,'Policy Characteristics'!$C:$C,0)))</f>
        <v>research-and-development.html</v>
      </c>
    </row>
    <row r="1059" spans="1:18" x14ac:dyDescent="0.25">
      <c r="A1059" s="340" t="str">
        <f>IF(ISBLANK(INDEX('Policy Characteristics'!A:A,MATCH($C1059,'Policy Characteristics'!$C:$C,0))),"",INDEX('Policy Characteristics'!A:A,MATCH($C1059,'Policy Characteristics'!$C:$C,0)))</f>
        <v>Research and Development</v>
      </c>
      <c r="B1059" s="340" t="str">
        <f>IF(ISBLANK(INDEX('Policy Characteristics'!B:B,MATCH($C1059,'Policy Characteristics'!$C:$C,0))),"",INDEX('Policy Characteristics'!B:B,MATCH($C1059,'Policy Characteristics'!$C:$C,0)))</f>
        <v>Capital Cost Reduction</v>
      </c>
      <c r="C1059" s="344" t="str">
        <f t="shared" ref="C1059:C1060" si="58">C$1050</f>
        <v>RnD Electricity Capital Cost Perc Reduction</v>
      </c>
      <c r="D1059" s="9" t="s">
        <v>467</v>
      </c>
      <c r="E1059" s="55"/>
      <c r="F1059" s="9" t="s">
        <v>468</v>
      </c>
      <c r="G1059" s="53"/>
      <c r="H1059" s="54">
        <v>180</v>
      </c>
      <c r="I1059" s="53" t="s">
        <v>45</v>
      </c>
      <c r="J1059" s="342" t="str">
        <f>IF(ISBLANK(INDEX('Policy Characteristics'!D:D,MATCH($C1059,'Policy Characteristics'!$C:$C,0))),"",INDEX('Policy Characteristics'!D:D,MATCH($C1059,'Policy Characteristics'!$C:$C,0)))</f>
        <v>R&amp;D Capital Cost Reductions</v>
      </c>
      <c r="K1059" s="340" t="str">
        <f>IF(ISBLANK(INDEX('Policy Characteristics'!E:E,MATCH($C1059,'Policy Characteristics'!$C:$C,0))),"",INDEX('Policy Characteristics'!E:E,MATCH($C1059,'Policy Characteristics'!$C:$C,0)))</f>
        <v>RnD electricity capital cost reduction</v>
      </c>
      <c r="L1059" s="362">
        <f>IF(ISBLANK(INDEX('Policy Characteristics'!F:F,MATCH($C1059,'Policy Characteristics'!$C:$C,0))),"",INDEX('Policy Characteristics'!F:F,MATCH($C1059,'Policy Characteristics'!$C:$C,0)))</f>
        <v>0</v>
      </c>
      <c r="M1059" s="362">
        <f>IF(ISBLANK(INDEX('Policy Characteristics'!G:G,MATCH($C1059,'Policy Characteristics'!$C:$C,0))),"",INDEX('Policy Characteristics'!G:G,MATCH($C1059,'Policy Characteristics'!$C:$C,0)))</f>
        <v>0.4</v>
      </c>
      <c r="N1059" s="362">
        <f>IF(ISBLANK(INDEX('Policy Characteristics'!H:H,MATCH($C1059,'Policy Characteristics'!$C:$C,0))),"",INDEX('Policy Characteristics'!H:H,MATCH($C1059,'Policy Characteristics'!$C:$C,0)))</f>
        <v>0.01</v>
      </c>
      <c r="O1059" s="340" t="str">
        <f>IF(ISBLANK(INDEX('Policy Characteristics'!I:I,MATCH($C1059,'Policy Characteristics'!$C:$C,0))),"",INDEX('Policy Characteristics'!I:I,MATCH($C1059,'Policy Characteristics'!$C:$C,0)))</f>
        <v>% reduction in cost</v>
      </c>
      <c r="P1059" s="340" t="str">
        <f>IF(ISBLANK(INDEX('Policy Characteristics'!J:J,MATCH($C1059,'Policy Characteristics'!$C:$C,0))),"",INDEX('Policy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340" t="str">
        <f>IF(ISBLANK(INDEX('Policy Characteristics'!K:K,MATCH($C1059,'Policy Characteristics'!$C:$C,0))),"",INDEX('Policy Characteristics'!K:K,MATCH($C1059,'Policy Characteristics'!$C:$C,0)))</f>
        <v>architectural-design.html#rnd</v>
      </c>
      <c r="R1059" s="340" t="str">
        <f>IF(ISBLANK(INDEX('Policy Characteristics'!L:L,MATCH($C1059,'Policy Characteristics'!$C:$C,0))),"",INDEX('Policy Characteristics'!L:L,MATCH($C1059,'Policy Characteristics'!$C:$C,0)))</f>
        <v>research-and-development.html</v>
      </c>
    </row>
    <row r="1060" spans="1:18" x14ac:dyDescent="0.25">
      <c r="A1060" s="340" t="str">
        <f>IF(ISBLANK(INDEX('Policy Characteristics'!A:A,MATCH($C1060,'Policy Characteristics'!$C:$C,0))),"",INDEX('Policy Characteristics'!A:A,MATCH($C1060,'Policy Characteristics'!$C:$C,0)))</f>
        <v>Research and Development</v>
      </c>
      <c r="B1060" s="340" t="str">
        <f>IF(ISBLANK(INDEX('Policy Characteristics'!B:B,MATCH($C1060,'Policy Characteristics'!$C:$C,0))),"",INDEX('Policy Characteristics'!B:B,MATCH($C1060,'Policy Characteristics'!$C:$C,0)))</f>
        <v>Capital Cost Reduction</v>
      </c>
      <c r="C1060" s="344" t="str">
        <f t="shared" si="58"/>
        <v>RnD Electricity Capital Cost Perc Reduction</v>
      </c>
      <c r="D1060" s="9" t="s">
        <v>476</v>
      </c>
      <c r="E1060" s="55"/>
      <c r="F1060" s="9" t="s">
        <v>478</v>
      </c>
      <c r="G1060" s="53"/>
      <c r="H1060" s="54">
        <v>183</v>
      </c>
      <c r="I1060" s="53" t="s">
        <v>45</v>
      </c>
      <c r="J1060" s="342" t="str">
        <f>IF(ISBLANK(INDEX('Policy Characteristics'!D:D,MATCH($C1060,'Policy Characteristics'!$C:$C,0))),"",INDEX('Policy Characteristics'!D:D,MATCH($C1060,'Policy Characteristics'!$C:$C,0)))</f>
        <v>R&amp;D Capital Cost Reductions</v>
      </c>
      <c r="K1060" s="340" t="str">
        <f>IF(ISBLANK(INDEX('Policy Characteristics'!E:E,MATCH($C1060,'Policy Characteristics'!$C:$C,0))),"",INDEX('Policy Characteristics'!E:E,MATCH($C1060,'Policy Characteristics'!$C:$C,0)))</f>
        <v>RnD electricity capital cost reduction</v>
      </c>
      <c r="L1060" s="362">
        <f>IF(ISBLANK(INDEX('Policy Characteristics'!F:F,MATCH($C1060,'Policy Characteristics'!$C:$C,0))),"",INDEX('Policy Characteristics'!F:F,MATCH($C1060,'Policy Characteristics'!$C:$C,0)))</f>
        <v>0</v>
      </c>
      <c r="M1060" s="362">
        <f>IF(ISBLANK(INDEX('Policy Characteristics'!G:G,MATCH($C1060,'Policy Characteristics'!$C:$C,0))),"",INDEX('Policy Characteristics'!G:G,MATCH($C1060,'Policy Characteristics'!$C:$C,0)))</f>
        <v>0.4</v>
      </c>
      <c r="N1060" s="362">
        <f>IF(ISBLANK(INDEX('Policy Characteristics'!H:H,MATCH($C1060,'Policy Characteristics'!$C:$C,0))),"",INDEX('Policy Characteristics'!H:H,MATCH($C1060,'Policy Characteristics'!$C:$C,0)))</f>
        <v>0.01</v>
      </c>
      <c r="O1060" s="340" t="str">
        <f>IF(ISBLANK(INDEX('Policy Characteristics'!I:I,MATCH($C1060,'Policy Characteristics'!$C:$C,0))),"",INDEX('Policy Characteristics'!I:I,MATCH($C1060,'Policy Characteristics'!$C:$C,0)))</f>
        <v>% reduction in cost</v>
      </c>
      <c r="P1060" s="340" t="str">
        <f>IF(ISBLANK(INDEX('Policy Characteristics'!J:J,MATCH($C1060,'Policy Characteristics'!$C:$C,0))),"",INDEX('Policy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340" t="str">
        <f>IF(ISBLANK(INDEX('Policy Characteristics'!K:K,MATCH($C1060,'Policy Characteristics'!$C:$C,0))),"",INDEX('Policy Characteristics'!K:K,MATCH($C1060,'Policy Characteristics'!$C:$C,0)))</f>
        <v>architectural-design.html#rnd</v>
      </c>
      <c r="R1060" s="340" t="str">
        <f>IF(ISBLANK(INDEX('Policy Characteristics'!L:L,MATCH($C1060,'Policy Characteristics'!$C:$C,0))),"",INDEX('Policy Characteristics'!L:L,MATCH($C1060,'Policy Characteristics'!$C:$C,0)))</f>
        <v>research-and-development.html</v>
      </c>
    </row>
    <row r="1061" spans="1:18" x14ac:dyDescent="0.25">
      <c r="A1061" s="340" t="str">
        <f>IF(ISBLANK(INDEX('Policy Characteristics'!A:A,MATCH($C1061,'Policy Characteristics'!$C:$C,0))),"",INDEX('Policy Characteristics'!A:A,MATCH($C1061,'Policy Characteristics'!$C:$C,0)))</f>
        <v>Research and Development</v>
      </c>
      <c r="B1061" s="340" t="str">
        <f>IF(ISBLANK(INDEX('Policy Characteristics'!B:B,MATCH($C1061,'Policy Characteristics'!$C:$C,0))),"",INDEX('Policy Characteristics'!B:B,MATCH($C1061,'Policy Characteristics'!$C:$C,0)))</f>
        <v>Capital Cost Reduction</v>
      </c>
      <c r="C1061" s="345" t="s">
        <v>308</v>
      </c>
      <c r="D1061" s="188" t="s">
        <v>3189</v>
      </c>
      <c r="E1061" s="53"/>
      <c r="F1061" s="9" t="s">
        <v>3226</v>
      </c>
      <c r="G1061" s="53"/>
      <c r="H1061" s="54">
        <v>1462</v>
      </c>
      <c r="I1061" s="53" t="s">
        <v>45</v>
      </c>
      <c r="J1061" s="342" t="str">
        <f>IF(ISBLANK(INDEX('Policy Characteristics'!D:D,MATCH($C1061,'Policy Characteristics'!$C:$C,0))),"",INDEX('Policy Characteristics'!D:D,MATCH($C1061,'Policy Characteristics'!$C:$C,0)))</f>
        <v>R&amp;D Capital Cost Reductions</v>
      </c>
      <c r="K1061" s="340" t="str">
        <f>IF(ISBLANK(INDEX('Policy Characteristics'!E:E,MATCH($C1061,'Policy Characteristics'!$C:$C,0))),"",INDEX('Policy Characteristics'!E:E,MATCH($C1061,'Policy Characteristics'!$C:$C,0)))</f>
        <v>RnD industry capital cost reduction</v>
      </c>
      <c r="L1061" s="362">
        <f>IF(ISBLANK(INDEX('Policy Characteristics'!F:F,MATCH($C1061,'Policy Characteristics'!$C:$C,0))),"",INDEX('Policy Characteristics'!F:F,MATCH($C1061,'Policy Characteristics'!$C:$C,0)))</f>
        <v>0</v>
      </c>
      <c r="M1061" s="362">
        <f>IF(ISBLANK(INDEX('Policy Characteristics'!G:G,MATCH($C1061,'Policy Characteristics'!$C:$C,0))),"",INDEX('Policy Characteristics'!G:G,MATCH($C1061,'Policy Characteristics'!$C:$C,0)))</f>
        <v>0.4</v>
      </c>
      <c r="N1061" s="362">
        <f>IF(ISBLANK(INDEX('Policy Characteristics'!H:H,MATCH($C1061,'Policy Characteristics'!$C:$C,0))),"",INDEX('Policy Characteristics'!H:H,MATCH($C1061,'Policy Characteristics'!$C:$C,0)))</f>
        <v>0.01</v>
      </c>
      <c r="O1061" s="340" t="str">
        <f>IF(ISBLANK(INDEX('Policy Characteristics'!I:I,MATCH($C1061,'Policy Characteristics'!$C:$C,0))),"",INDEX('Policy Characteristics'!I:I,MATCH($C1061,'Policy Characteristics'!$C:$C,0)))</f>
        <v>% reduction in cost</v>
      </c>
      <c r="P1061" s="340" t="str">
        <f>IF(ISBLANK(INDEX('Policy Characteristics'!J:J,MATCH($C1061,'Policy Characteristics'!$C:$C,0))),"",INDEX('Policy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340" t="str">
        <f>IF(ISBLANK(INDEX('Policy Characteristics'!K:K,MATCH($C1061,'Policy Characteristics'!$C:$C,0))),"",INDEX('Policy Characteristics'!K:K,MATCH($C1061,'Policy Characteristics'!$C:$C,0)))</f>
        <v>architectural-design.html#rnd</v>
      </c>
      <c r="R1061" s="340" t="str">
        <f>IF(ISBLANK(INDEX('Policy Characteristics'!L:L,MATCH($C1061,'Policy Characteristics'!$C:$C,0))),"",INDEX('Policy Characteristics'!L:L,MATCH($C1061,'Policy Characteristics'!$C:$C,0)))</f>
        <v>research-and-development.html</v>
      </c>
    </row>
    <row r="1062" spans="1:18" x14ac:dyDescent="0.25">
      <c r="A1062" s="340" t="str">
        <f>IF(ISBLANK(INDEX('Policy Characteristics'!A:A,MATCH($C1062,'Policy Characteristics'!$C:$C,0))),"",INDEX('Policy Characteristics'!A:A,MATCH($C1062,'Policy Characteristics'!$C:$C,0)))</f>
        <v>Research and Development</v>
      </c>
      <c r="B1062" s="340" t="str">
        <f>IF(ISBLANK(INDEX('Policy Characteristics'!B:B,MATCH($C1062,'Policy Characteristics'!$C:$C,0))),"",INDEX('Policy Characteristics'!B:B,MATCH($C1062,'Policy Characteristics'!$C:$C,0)))</f>
        <v>Capital Cost Reduction</v>
      </c>
      <c r="C1062" s="344" t="str">
        <f t="shared" ref="C1062:C1085" si="59">C$1061</f>
        <v>RnD Industry Capital Cost Perc Reduction</v>
      </c>
      <c r="D1062" s="188" t="s">
        <v>3190</v>
      </c>
      <c r="E1062" s="53"/>
      <c r="F1062" s="9" t="s">
        <v>3227</v>
      </c>
      <c r="G1062" s="53"/>
      <c r="H1062" s="54">
        <v>1463</v>
      </c>
      <c r="I1062" s="53" t="s">
        <v>45</v>
      </c>
      <c r="J1062" s="342" t="str">
        <f>IF(ISBLANK(INDEX('Policy Characteristics'!D:D,MATCH($C1062,'Policy Characteristics'!$C:$C,0))),"",INDEX('Policy Characteristics'!D:D,MATCH($C1062,'Policy Characteristics'!$C:$C,0)))</f>
        <v>R&amp;D Capital Cost Reductions</v>
      </c>
      <c r="K1062" s="340" t="str">
        <f>IF(ISBLANK(INDEX('Policy Characteristics'!E:E,MATCH($C1062,'Policy Characteristics'!$C:$C,0))),"",INDEX('Policy Characteristics'!E:E,MATCH($C1062,'Policy Characteristics'!$C:$C,0)))</f>
        <v>RnD industry capital cost reduction</v>
      </c>
      <c r="L1062" s="362">
        <f>IF(ISBLANK(INDEX('Policy Characteristics'!F:F,MATCH($C1062,'Policy Characteristics'!$C:$C,0))),"",INDEX('Policy Characteristics'!F:F,MATCH($C1062,'Policy Characteristics'!$C:$C,0)))</f>
        <v>0</v>
      </c>
      <c r="M1062" s="362">
        <f>IF(ISBLANK(INDEX('Policy Characteristics'!G:G,MATCH($C1062,'Policy Characteristics'!$C:$C,0))),"",INDEX('Policy Characteristics'!G:G,MATCH($C1062,'Policy Characteristics'!$C:$C,0)))</f>
        <v>0.4</v>
      </c>
      <c r="N1062" s="362">
        <f>IF(ISBLANK(INDEX('Policy Characteristics'!H:H,MATCH($C1062,'Policy Characteristics'!$C:$C,0))),"",INDEX('Policy Characteristics'!H:H,MATCH($C1062,'Policy Characteristics'!$C:$C,0)))</f>
        <v>0.01</v>
      </c>
      <c r="O1062" s="340" t="str">
        <f>IF(ISBLANK(INDEX('Policy Characteristics'!I:I,MATCH($C1062,'Policy Characteristics'!$C:$C,0))),"",INDEX('Policy Characteristics'!I:I,MATCH($C1062,'Policy Characteristics'!$C:$C,0)))</f>
        <v>% reduction in cost</v>
      </c>
      <c r="P1062" s="340" t="str">
        <f>IF(ISBLANK(INDEX('Policy Characteristics'!J:J,MATCH($C1062,'Policy Characteristics'!$C:$C,0))),"",INDEX('Policy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340" t="str">
        <f>IF(ISBLANK(INDEX('Policy Characteristics'!K:K,MATCH($C1062,'Policy Characteristics'!$C:$C,0))),"",INDEX('Policy Characteristics'!K:K,MATCH($C1062,'Policy Characteristics'!$C:$C,0)))</f>
        <v>architectural-design.html#rnd</v>
      </c>
      <c r="R1062" s="340" t="str">
        <f>IF(ISBLANK(INDEX('Policy Characteristics'!L:L,MATCH($C1062,'Policy Characteristics'!$C:$C,0))),"",INDEX('Policy Characteristics'!L:L,MATCH($C1062,'Policy Characteristics'!$C:$C,0)))</f>
        <v>research-and-development.html</v>
      </c>
    </row>
    <row r="1063" spans="1:18" x14ac:dyDescent="0.25">
      <c r="A1063" s="340" t="str">
        <f>IF(ISBLANK(INDEX('Policy Characteristics'!A:A,MATCH($C1063,'Policy Characteristics'!$C:$C,0))),"",INDEX('Policy Characteristics'!A:A,MATCH($C1063,'Policy Characteristics'!$C:$C,0)))</f>
        <v>Research and Development</v>
      </c>
      <c r="B1063" s="340" t="str">
        <f>IF(ISBLANK(INDEX('Policy Characteristics'!B:B,MATCH($C1063,'Policy Characteristics'!$C:$C,0))),"",INDEX('Policy Characteristics'!B:B,MATCH($C1063,'Policy Characteristics'!$C:$C,0)))</f>
        <v>Capital Cost Reduction</v>
      </c>
      <c r="C1063" s="344" t="str">
        <f t="shared" si="59"/>
        <v>RnD Industry Capital Cost Perc Reduction</v>
      </c>
      <c r="D1063" s="188" t="s">
        <v>3191</v>
      </c>
      <c r="E1063" s="53"/>
      <c r="F1063" s="9" t="s">
        <v>3228</v>
      </c>
      <c r="G1063" s="53"/>
      <c r="H1063" s="54">
        <v>1464</v>
      </c>
      <c r="I1063" s="53" t="s">
        <v>45</v>
      </c>
      <c r="J1063" s="342" t="str">
        <f>IF(ISBLANK(INDEX('Policy Characteristics'!D:D,MATCH($C1063,'Policy Characteristics'!$C:$C,0))),"",INDEX('Policy Characteristics'!D:D,MATCH($C1063,'Policy Characteristics'!$C:$C,0)))</f>
        <v>R&amp;D Capital Cost Reductions</v>
      </c>
      <c r="K1063" s="340" t="str">
        <f>IF(ISBLANK(INDEX('Policy Characteristics'!E:E,MATCH($C1063,'Policy Characteristics'!$C:$C,0))),"",INDEX('Policy Characteristics'!E:E,MATCH($C1063,'Policy Characteristics'!$C:$C,0)))</f>
        <v>RnD industry capital cost reduction</v>
      </c>
      <c r="L1063" s="362">
        <f>IF(ISBLANK(INDEX('Policy Characteristics'!F:F,MATCH($C1063,'Policy Characteristics'!$C:$C,0))),"",INDEX('Policy Characteristics'!F:F,MATCH($C1063,'Policy Characteristics'!$C:$C,0)))</f>
        <v>0</v>
      </c>
      <c r="M1063" s="362">
        <f>IF(ISBLANK(INDEX('Policy Characteristics'!G:G,MATCH($C1063,'Policy Characteristics'!$C:$C,0))),"",INDEX('Policy Characteristics'!G:G,MATCH($C1063,'Policy Characteristics'!$C:$C,0)))</f>
        <v>0.4</v>
      </c>
      <c r="N1063" s="362">
        <f>IF(ISBLANK(INDEX('Policy Characteristics'!H:H,MATCH($C1063,'Policy Characteristics'!$C:$C,0))),"",INDEX('Policy Characteristics'!H:H,MATCH($C1063,'Policy Characteristics'!$C:$C,0)))</f>
        <v>0.01</v>
      </c>
      <c r="O1063" s="340" t="str">
        <f>IF(ISBLANK(INDEX('Policy Characteristics'!I:I,MATCH($C1063,'Policy Characteristics'!$C:$C,0))),"",INDEX('Policy Characteristics'!I:I,MATCH($C1063,'Policy Characteristics'!$C:$C,0)))</f>
        <v>% reduction in cost</v>
      </c>
      <c r="P1063" s="340" t="str">
        <f>IF(ISBLANK(INDEX('Policy Characteristics'!J:J,MATCH($C1063,'Policy Characteristics'!$C:$C,0))),"",INDEX('Policy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340" t="str">
        <f>IF(ISBLANK(INDEX('Policy Characteristics'!K:K,MATCH($C1063,'Policy Characteristics'!$C:$C,0))),"",INDEX('Policy Characteristics'!K:K,MATCH($C1063,'Policy Characteristics'!$C:$C,0)))</f>
        <v>architectural-design.html#rnd</v>
      </c>
      <c r="R1063" s="340" t="str">
        <f>IF(ISBLANK(INDEX('Policy Characteristics'!L:L,MATCH($C1063,'Policy Characteristics'!$C:$C,0))),"",INDEX('Policy Characteristics'!L:L,MATCH($C1063,'Policy Characteristics'!$C:$C,0)))</f>
        <v>research-and-development.html</v>
      </c>
    </row>
    <row r="1064" spans="1:18" x14ac:dyDescent="0.25">
      <c r="A1064" s="340" t="str">
        <f>IF(ISBLANK(INDEX('Policy Characteristics'!A:A,MATCH($C1064,'Policy Characteristics'!$C:$C,0))),"",INDEX('Policy Characteristics'!A:A,MATCH($C1064,'Policy Characteristics'!$C:$C,0)))</f>
        <v>Research and Development</v>
      </c>
      <c r="B1064" s="340" t="str">
        <f>IF(ISBLANK(INDEX('Policy Characteristics'!B:B,MATCH($C1064,'Policy Characteristics'!$C:$C,0))),"",INDEX('Policy Characteristics'!B:B,MATCH($C1064,'Policy Characteristics'!$C:$C,0)))</f>
        <v>Capital Cost Reduction</v>
      </c>
      <c r="C1064" s="344" t="str">
        <f t="shared" si="59"/>
        <v>RnD Industry Capital Cost Perc Reduction</v>
      </c>
      <c r="D1064" s="188" t="s">
        <v>3192</v>
      </c>
      <c r="E1064" s="53"/>
      <c r="F1064" s="9" t="s">
        <v>3229</v>
      </c>
      <c r="G1064" s="53"/>
      <c r="H1064" s="54">
        <v>1465</v>
      </c>
      <c r="I1064" s="53" t="s">
        <v>45</v>
      </c>
      <c r="J1064" s="342" t="str">
        <f>IF(ISBLANK(INDEX('Policy Characteristics'!D:D,MATCH($C1064,'Policy Characteristics'!$C:$C,0))),"",INDEX('Policy Characteristics'!D:D,MATCH($C1064,'Policy Characteristics'!$C:$C,0)))</f>
        <v>R&amp;D Capital Cost Reductions</v>
      </c>
      <c r="K1064" s="340" t="str">
        <f>IF(ISBLANK(INDEX('Policy Characteristics'!E:E,MATCH($C1064,'Policy Characteristics'!$C:$C,0))),"",INDEX('Policy Characteristics'!E:E,MATCH($C1064,'Policy Characteristics'!$C:$C,0)))</f>
        <v>RnD industry capital cost reduction</v>
      </c>
      <c r="L1064" s="362">
        <f>IF(ISBLANK(INDEX('Policy Characteristics'!F:F,MATCH($C1064,'Policy Characteristics'!$C:$C,0))),"",INDEX('Policy Characteristics'!F:F,MATCH($C1064,'Policy Characteristics'!$C:$C,0)))</f>
        <v>0</v>
      </c>
      <c r="M1064" s="362">
        <f>IF(ISBLANK(INDEX('Policy Characteristics'!G:G,MATCH($C1064,'Policy Characteristics'!$C:$C,0))),"",INDEX('Policy Characteristics'!G:G,MATCH($C1064,'Policy Characteristics'!$C:$C,0)))</f>
        <v>0.4</v>
      </c>
      <c r="N1064" s="362">
        <f>IF(ISBLANK(INDEX('Policy Characteristics'!H:H,MATCH($C1064,'Policy Characteristics'!$C:$C,0))),"",INDEX('Policy Characteristics'!H:H,MATCH($C1064,'Policy Characteristics'!$C:$C,0)))</f>
        <v>0.01</v>
      </c>
      <c r="O1064" s="340" t="str">
        <f>IF(ISBLANK(INDEX('Policy Characteristics'!I:I,MATCH($C1064,'Policy Characteristics'!$C:$C,0))),"",INDEX('Policy Characteristics'!I:I,MATCH($C1064,'Policy Characteristics'!$C:$C,0)))</f>
        <v>% reduction in cost</v>
      </c>
      <c r="P1064" s="340" t="str">
        <f>IF(ISBLANK(INDEX('Policy Characteristics'!J:J,MATCH($C1064,'Policy Characteristics'!$C:$C,0))),"",INDEX('Policy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340" t="str">
        <f>IF(ISBLANK(INDEX('Policy Characteristics'!K:K,MATCH($C1064,'Policy Characteristics'!$C:$C,0))),"",INDEX('Policy Characteristics'!K:K,MATCH($C1064,'Policy Characteristics'!$C:$C,0)))</f>
        <v>architectural-design.html#rnd</v>
      </c>
      <c r="R1064" s="340" t="str">
        <f>IF(ISBLANK(INDEX('Policy Characteristics'!L:L,MATCH($C1064,'Policy Characteristics'!$C:$C,0))),"",INDEX('Policy Characteristics'!L:L,MATCH($C1064,'Policy Characteristics'!$C:$C,0)))</f>
        <v>research-and-development.html</v>
      </c>
    </row>
    <row r="1065" spans="1:18" x14ac:dyDescent="0.25">
      <c r="A1065" s="340" t="str">
        <f>IF(ISBLANK(INDEX('Policy Characteristics'!A:A,MATCH($C1065,'Policy Characteristics'!$C:$C,0))),"",INDEX('Policy Characteristics'!A:A,MATCH($C1065,'Policy Characteristics'!$C:$C,0)))</f>
        <v>Research and Development</v>
      </c>
      <c r="B1065" s="340" t="str">
        <f>IF(ISBLANK(INDEX('Policy Characteristics'!B:B,MATCH($C1065,'Policy Characteristics'!$C:$C,0))),"",INDEX('Policy Characteristics'!B:B,MATCH($C1065,'Policy Characteristics'!$C:$C,0)))</f>
        <v>Capital Cost Reduction</v>
      </c>
      <c r="C1065" s="344" t="str">
        <f t="shared" si="59"/>
        <v>RnD Industry Capital Cost Perc Reduction</v>
      </c>
      <c r="D1065" s="188" t="s">
        <v>3193</v>
      </c>
      <c r="E1065" s="53"/>
      <c r="F1065" s="9" t="s">
        <v>3230</v>
      </c>
      <c r="G1065" s="53"/>
      <c r="H1065" s="54">
        <v>1466</v>
      </c>
      <c r="I1065" s="53" t="s">
        <v>45</v>
      </c>
      <c r="J1065" s="342" t="str">
        <f>IF(ISBLANK(INDEX('Policy Characteristics'!D:D,MATCH($C1065,'Policy Characteristics'!$C:$C,0))),"",INDEX('Policy Characteristics'!D:D,MATCH($C1065,'Policy Characteristics'!$C:$C,0)))</f>
        <v>R&amp;D Capital Cost Reductions</v>
      </c>
      <c r="K1065" s="340" t="str">
        <f>IF(ISBLANK(INDEX('Policy Characteristics'!E:E,MATCH($C1065,'Policy Characteristics'!$C:$C,0))),"",INDEX('Policy Characteristics'!E:E,MATCH($C1065,'Policy Characteristics'!$C:$C,0)))</f>
        <v>RnD industry capital cost reduction</v>
      </c>
      <c r="L1065" s="362">
        <f>IF(ISBLANK(INDEX('Policy Characteristics'!F:F,MATCH($C1065,'Policy Characteristics'!$C:$C,0))),"",INDEX('Policy Characteristics'!F:F,MATCH($C1065,'Policy Characteristics'!$C:$C,0)))</f>
        <v>0</v>
      </c>
      <c r="M1065" s="362">
        <f>IF(ISBLANK(INDEX('Policy Characteristics'!G:G,MATCH($C1065,'Policy Characteristics'!$C:$C,0))),"",INDEX('Policy Characteristics'!G:G,MATCH($C1065,'Policy Characteristics'!$C:$C,0)))</f>
        <v>0.4</v>
      </c>
      <c r="N1065" s="362">
        <f>IF(ISBLANK(INDEX('Policy Characteristics'!H:H,MATCH($C1065,'Policy Characteristics'!$C:$C,0))),"",INDEX('Policy Characteristics'!H:H,MATCH($C1065,'Policy Characteristics'!$C:$C,0)))</f>
        <v>0.01</v>
      </c>
      <c r="O1065" s="340" t="str">
        <f>IF(ISBLANK(INDEX('Policy Characteristics'!I:I,MATCH($C1065,'Policy Characteristics'!$C:$C,0))),"",INDEX('Policy Characteristics'!I:I,MATCH($C1065,'Policy Characteristics'!$C:$C,0)))</f>
        <v>% reduction in cost</v>
      </c>
      <c r="P1065" s="340" t="str">
        <f>IF(ISBLANK(INDEX('Policy Characteristics'!J:J,MATCH($C1065,'Policy Characteristics'!$C:$C,0))),"",INDEX('Policy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340" t="str">
        <f>IF(ISBLANK(INDEX('Policy Characteristics'!K:K,MATCH($C1065,'Policy Characteristics'!$C:$C,0))),"",INDEX('Policy Characteristics'!K:K,MATCH($C1065,'Policy Characteristics'!$C:$C,0)))</f>
        <v>architectural-design.html#rnd</v>
      </c>
      <c r="R1065" s="340" t="str">
        <f>IF(ISBLANK(INDEX('Policy Characteristics'!L:L,MATCH($C1065,'Policy Characteristics'!$C:$C,0))),"",INDEX('Policy Characteristics'!L:L,MATCH($C1065,'Policy Characteristics'!$C:$C,0)))</f>
        <v>research-and-development.html</v>
      </c>
    </row>
    <row r="1066" spans="1:18" x14ac:dyDescent="0.25">
      <c r="A1066" s="340" t="str">
        <f>IF(ISBLANK(INDEX('Policy Characteristics'!A:A,MATCH($C1066,'Policy Characteristics'!$C:$C,0))),"",INDEX('Policy Characteristics'!A:A,MATCH($C1066,'Policy Characteristics'!$C:$C,0)))</f>
        <v>Research and Development</v>
      </c>
      <c r="B1066" s="340" t="str">
        <f>IF(ISBLANK(INDEX('Policy Characteristics'!B:B,MATCH($C1066,'Policy Characteristics'!$C:$C,0))),"",INDEX('Policy Characteristics'!B:B,MATCH($C1066,'Policy Characteristics'!$C:$C,0)))</f>
        <v>Capital Cost Reduction</v>
      </c>
      <c r="C1066" s="344" t="str">
        <f t="shared" si="59"/>
        <v>RnD Industry Capital Cost Perc Reduction</v>
      </c>
      <c r="D1066" s="188" t="s">
        <v>3194</v>
      </c>
      <c r="E1066" s="53"/>
      <c r="F1066" s="9" t="s">
        <v>3231</v>
      </c>
      <c r="G1066" s="53"/>
      <c r="H1066" s="54">
        <v>1467</v>
      </c>
      <c r="I1066" s="53" t="s">
        <v>45</v>
      </c>
      <c r="J1066" s="342" t="str">
        <f>IF(ISBLANK(INDEX('Policy Characteristics'!D:D,MATCH($C1066,'Policy Characteristics'!$C:$C,0))),"",INDEX('Policy Characteristics'!D:D,MATCH($C1066,'Policy Characteristics'!$C:$C,0)))</f>
        <v>R&amp;D Capital Cost Reductions</v>
      </c>
      <c r="K1066" s="340" t="str">
        <f>IF(ISBLANK(INDEX('Policy Characteristics'!E:E,MATCH($C1066,'Policy Characteristics'!$C:$C,0))),"",INDEX('Policy Characteristics'!E:E,MATCH($C1066,'Policy Characteristics'!$C:$C,0)))</f>
        <v>RnD industry capital cost reduction</v>
      </c>
      <c r="L1066" s="362">
        <f>IF(ISBLANK(INDEX('Policy Characteristics'!F:F,MATCH($C1066,'Policy Characteristics'!$C:$C,0))),"",INDEX('Policy Characteristics'!F:F,MATCH($C1066,'Policy Characteristics'!$C:$C,0)))</f>
        <v>0</v>
      </c>
      <c r="M1066" s="362">
        <f>IF(ISBLANK(INDEX('Policy Characteristics'!G:G,MATCH($C1066,'Policy Characteristics'!$C:$C,0))),"",INDEX('Policy Characteristics'!G:G,MATCH($C1066,'Policy Characteristics'!$C:$C,0)))</f>
        <v>0.4</v>
      </c>
      <c r="N1066" s="362">
        <f>IF(ISBLANK(INDEX('Policy Characteristics'!H:H,MATCH($C1066,'Policy Characteristics'!$C:$C,0))),"",INDEX('Policy Characteristics'!H:H,MATCH($C1066,'Policy Characteristics'!$C:$C,0)))</f>
        <v>0.01</v>
      </c>
      <c r="O1066" s="340" t="str">
        <f>IF(ISBLANK(INDEX('Policy Characteristics'!I:I,MATCH($C1066,'Policy Characteristics'!$C:$C,0))),"",INDEX('Policy Characteristics'!I:I,MATCH($C1066,'Policy Characteristics'!$C:$C,0)))</f>
        <v>% reduction in cost</v>
      </c>
      <c r="P1066" s="340" t="str">
        <f>IF(ISBLANK(INDEX('Policy Characteristics'!J:J,MATCH($C1066,'Policy Characteristics'!$C:$C,0))),"",INDEX('Policy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340" t="str">
        <f>IF(ISBLANK(INDEX('Policy Characteristics'!K:K,MATCH($C1066,'Policy Characteristics'!$C:$C,0))),"",INDEX('Policy Characteristics'!K:K,MATCH($C1066,'Policy Characteristics'!$C:$C,0)))</f>
        <v>architectural-design.html#rnd</v>
      </c>
      <c r="R1066" s="340" t="str">
        <f>IF(ISBLANK(INDEX('Policy Characteristics'!L:L,MATCH($C1066,'Policy Characteristics'!$C:$C,0))),"",INDEX('Policy Characteristics'!L:L,MATCH($C1066,'Policy Characteristics'!$C:$C,0)))</f>
        <v>research-and-development.html</v>
      </c>
    </row>
    <row r="1067" spans="1:18" x14ac:dyDescent="0.25">
      <c r="A1067" s="340" t="str">
        <f>IF(ISBLANK(INDEX('Policy Characteristics'!A:A,MATCH($C1067,'Policy Characteristics'!$C:$C,0))),"",INDEX('Policy Characteristics'!A:A,MATCH($C1067,'Policy Characteristics'!$C:$C,0)))</f>
        <v>Research and Development</v>
      </c>
      <c r="B1067" s="340" t="str">
        <f>IF(ISBLANK(INDEX('Policy Characteristics'!B:B,MATCH($C1067,'Policy Characteristics'!$C:$C,0))),"",INDEX('Policy Characteristics'!B:B,MATCH($C1067,'Policy Characteristics'!$C:$C,0)))</f>
        <v>Capital Cost Reduction</v>
      </c>
      <c r="C1067" s="344" t="str">
        <f t="shared" si="59"/>
        <v>RnD Industry Capital Cost Perc Reduction</v>
      </c>
      <c r="D1067" s="188" t="s">
        <v>3195</v>
      </c>
      <c r="E1067" s="53"/>
      <c r="F1067" s="9" t="s">
        <v>3232</v>
      </c>
      <c r="G1067" s="53"/>
      <c r="H1067" s="54">
        <v>1468</v>
      </c>
      <c r="I1067" s="53" t="s">
        <v>45</v>
      </c>
      <c r="J1067" s="342" t="str">
        <f>IF(ISBLANK(INDEX('Policy Characteristics'!D:D,MATCH($C1067,'Policy Characteristics'!$C:$C,0))),"",INDEX('Policy Characteristics'!D:D,MATCH($C1067,'Policy Characteristics'!$C:$C,0)))</f>
        <v>R&amp;D Capital Cost Reductions</v>
      </c>
      <c r="K1067" s="340" t="str">
        <f>IF(ISBLANK(INDEX('Policy Characteristics'!E:E,MATCH($C1067,'Policy Characteristics'!$C:$C,0))),"",INDEX('Policy Characteristics'!E:E,MATCH($C1067,'Policy Characteristics'!$C:$C,0)))</f>
        <v>RnD industry capital cost reduction</v>
      </c>
      <c r="L1067" s="362">
        <f>IF(ISBLANK(INDEX('Policy Characteristics'!F:F,MATCH($C1067,'Policy Characteristics'!$C:$C,0))),"",INDEX('Policy Characteristics'!F:F,MATCH($C1067,'Policy Characteristics'!$C:$C,0)))</f>
        <v>0</v>
      </c>
      <c r="M1067" s="362">
        <f>IF(ISBLANK(INDEX('Policy Characteristics'!G:G,MATCH($C1067,'Policy Characteristics'!$C:$C,0))),"",INDEX('Policy Characteristics'!G:G,MATCH($C1067,'Policy Characteristics'!$C:$C,0)))</f>
        <v>0.4</v>
      </c>
      <c r="N1067" s="362">
        <f>IF(ISBLANK(INDEX('Policy Characteristics'!H:H,MATCH($C1067,'Policy Characteristics'!$C:$C,0))),"",INDEX('Policy Characteristics'!H:H,MATCH($C1067,'Policy Characteristics'!$C:$C,0)))</f>
        <v>0.01</v>
      </c>
      <c r="O1067" s="340" t="str">
        <f>IF(ISBLANK(INDEX('Policy Characteristics'!I:I,MATCH($C1067,'Policy Characteristics'!$C:$C,0))),"",INDEX('Policy Characteristics'!I:I,MATCH($C1067,'Policy Characteristics'!$C:$C,0)))</f>
        <v>% reduction in cost</v>
      </c>
      <c r="P1067" s="340" t="str">
        <f>IF(ISBLANK(INDEX('Policy Characteristics'!J:J,MATCH($C1067,'Policy Characteristics'!$C:$C,0))),"",INDEX('Policy Characteristics'!J:J,MATCH($C1067,'Policy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7" s="340" t="str">
        <f>IF(ISBLANK(INDEX('Policy Characteristics'!K:K,MATCH($C1067,'Policy Characteristics'!$C:$C,0))),"",INDEX('Policy Characteristics'!K:K,MATCH($C1067,'Policy Characteristics'!$C:$C,0)))</f>
        <v>architectural-design.html#rnd</v>
      </c>
      <c r="R1067" s="340" t="str">
        <f>IF(ISBLANK(INDEX('Policy Characteristics'!L:L,MATCH($C1067,'Policy Characteristics'!$C:$C,0))),"",INDEX('Policy Characteristics'!L:L,MATCH($C1067,'Policy Characteristics'!$C:$C,0)))</f>
        <v>research-and-development.html</v>
      </c>
    </row>
    <row r="1068" spans="1:18" x14ac:dyDescent="0.25">
      <c r="A1068" s="340" t="str">
        <f>IF(ISBLANK(INDEX('Policy Characteristics'!A:A,MATCH($C1068,'Policy Characteristics'!$C:$C,0))),"",INDEX('Policy Characteristics'!A:A,MATCH($C1068,'Policy Characteristics'!$C:$C,0)))</f>
        <v>Research and Development</v>
      </c>
      <c r="B1068" s="340" t="str">
        <f>IF(ISBLANK(INDEX('Policy Characteristics'!B:B,MATCH($C1068,'Policy Characteristics'!$C:$C,0))),"",INDEX('Policy Characteristics'!B:B,MATCH($C1068,'Policy Characteristics'!$C:$C,0)))</f>
        <v>Capital Cost Reduction</v>
      </c>
      <c r="C1068" s="344" t="str">
        <f t="shared" si="59"/>
        <v>RnD Industry Capital Cost Perc Reduction</v>
      </c>
      <c r="D1068" s="188" t="s">
        <v>3196</v>
      </c>
      <c r="E1068" s="53"/>
      <c r="F1068" s="9" t="s">
        <v>3233</v>
      </c>
      <c r="G1068" s="53"/>
      <c r="H1068" s="54">
        <v>1469</v>
      </c>
      <c r="I1068" s="53" t="s">
        <v>45</v>
      </c>
      <c r="J1068" s="342" t="str">
        <f>IF(ISBLANK(INDEX('Policy Characteristics'!D:D,MATCH($C1068,'Policy Characteristics'!$C:$C,0))),"",INDEX('Policy Characteristics'!D:D,MATCH($C1068,'Policy Characteristics'!$C:$C,0)))</f>
        <v>R&amp;D Capital Cost Reductions</v>
      </c>
      <c r="K1068" s="340" t="str">
        <f>IF(ISBLANK(INDEX('Policy Characteristics'!E:E,MATCH($C1068,'Policy Characteristics'!$C:$C,0))),"",INDEX('Policy Characteristics'!E:E,MATCH($C1068,'Policy Characteristics'!$C:$C,0)))</f>
        <v>RnD industry capital cost reduction</v>
      </c>
      <c r="L1068" s="362">
        <f>IF(ISBLANK(INDEX('Policy Characteristics'!F:F,MATCH($C1068,'Policy Characteristics'!$C:$C,0))),"",INDEX('Policy Characteristics'!F:F,MATCH($C1068,'Policy Characteristics'!$C:$C,0)))</f>
        <v>0</v>
      </c>
      <c r="M1068" s="362">
        <f>IF(ISBLANK(INDEX('Policy Characteristics'!G:G,MATCH($C1068,'Policy Characteristics'!$C:$C,0))),"",INDEX('Policy Characteristics'!G:G,MATCH($C1068,'Policy Characteristics'!$C:$C,0)))</f>
        <v>0.4</v>
      </c>
      <c r="N1068" s="362">
        <f>IF(ISBLANK(INDEX('Policy Characteristics'!H:H,MATCH($C1068,'Policy Characteristics'!$C:$C,0))),"",INDEX('Policy Characteristics'!H:H,MATCH($C1068,'Policy Characteristics'!$C:$C,0)))</f>
        <v>0.01</v>
      </c>
      <c r="O1068" s="340" t="str">
        <f>IF(ISBLANK(INDEX('Policy Characteristics'!I:I,MATCH($C1068,'Policy Characteristics'!$C:$C,0))),"",INDEX('Policy Characteristics'!I:I,MATCH($C1068,'Policy Characteristics'!$C:$C,0)))</f>
        <v>% reduction in cost</v>
      </c>
      <c r="P1068" s="340" t="str">
        <f>IF(ISBLANK(INDEX('Policy Characteristics'!J:J,MATCH($C1068,'Policy Characteristics'!$C:$C,0))),"",INDEX('Policy Characteristics'!J:J,MATCH($C1068,'Policy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340" t="str">
        <f>IF(ISBLANK(INDEX('Policy Characteristics'!K:K,MATCH($C1068,'Policy Characteristics'!$C:$C,0))),"",INDEX('Policy Characteristics'!K:K,MATCH($C1068,'Policy Characteristics'!$C:$C,0)))</f>
        <v>architectural-design.html#rnd</v>
      </c>
      <c r="R1068" s="340" t="str">
        <f>IF(ISBLANK(INDEX('Policy Characteristics'!L:L,MATCH($C1068,'Policy Characteristics'!$C:$C,0))),"",INDEX('Policy Characteristics'!L:L,MATCH($C1068,'Policy Characteristics'!$C:$C,0)))</f>
        <v>research-and-development.html</v>
      </c>
    </row>
    <row r="1069" spans="1:18" x14ac:dyDescent="0.25">
      <c r="A1069" s="340" t="str">
        <f>IF(ISBLANK(INDEX('Policy Characteristics'!A:A,MATCH($C1069,'Policy Characteristics'!$C:$C,0))),"",INDEX('Policy Characteristics'!A:A,MATCH($C1069,'Policy Characteristics'!$C:$C,0)))</f>
        <v>Research and Development</v>
      </c>
      <c r="B1069" s="340" t="str">
        <f>IF(ISBLANK(INDEX('Policy Characteristics'!B:B,MATCH($C1069,'Policy Characteristics'!$C:$C,0))),"",INDEX('Policy Characteristics'!B:B,MATCH($C1069,'Policy Characteristics'!$C:$C,0)))</f>
        <v>Capital Cost Reduction</v>
      </c>
      <c r="C1069" s="344" t="str">
        <f t="shared" si="59"/>
        <v>RnD Industry Capital Cost Perc Reduction</v>
      </c>
      <c r="D1069" s="188" t="s">
        <v>3197</v>
      </c>
      <c r="E1069" s="53"/>
      <c r="F1069" s="9" t="s">
        <v>3234</v>
      </c>
      <c r="G1069" s="53"/>
      <c r="H1069" s="54">
        <v>1470</v>
      </c>
      <c r="I1069" s="53" t="s">
        <v>45</v>
      </c>
      <c r="J1069" s="342" t="str">
        <f>IF(ISBLANK(INDEX('Policy Characteristics'!D:D,MATCH($C1069,'Policy Characteristics'!$C:$C,0))),"",INDEX('Policy Characteristics'!D:D,MATCH($C1069,'Policy Characteristics'!$C:$C,0)))</f>
        <v>R&amp;D Capital Cost Reductions</v>
      </c>
      <c r="K1069" s="340" t="str">
        <f>IF(ISBLANK(INDEX('Policy Characteristics'!E:E,MATCH($C1069,'Policy Characteristics'!$C:$C,0))),"",INDEX('Policy Characteristics'!E:E,MATCH($C1069,'Policy Characteristics'!$C:$C,0)))</f>
        <v>RnD industry capital cost reduction</v>
      </c>
      <c r="L1069" s="362">
        <f>IF(ISBLANK(INDEX('Policy Characteristics'!F:F,MATCH($C1069,'Policy Characteristics'!$C:$C,0))),"",INDEX('Policy Characteristics'!F:F,MATCH($C1069,'Policy Characteristics'!$C:$C,0)))</f>
        <v>0</v>
      </c>
      <c r="M1069" s="362">
        <f>IF(ISBLANK(INDEX('Policy Characteristics'!G:G,MATCH($C1069,'Policy Characteristics'!$C:$C,0))),"",INDEX('Policy Characteristics'!G:G,MATCH($C1069,'Policy Characteristics'!$C:$C,0)))</f>
        <v>0.4</v>
      </c>
      <c r="N1069" s="362">
        <f>IF(ISBLANK(INDEX('Policy Characteristics'!H:H,MATCH($C1069,'Policy Characteristics'!$C:$C,0))),"",INDEX('Policy Characteristics'!H:H,MATCH($C1069,'Policy Characteristics'!$C:$C,0)))</f>
        <v>0.01</v>
      </c>
      <c r="O1069" s="340" t="str">
        <f>IF(ISBLANK(INDEX('Policy Characteristics'!I:I,MATCH($C1069,'Policy Characteristics'!$C:$C,0))),"",INDEX('Policy Characteristics'!I:I,MATCH($C1069,'Policy Characteristics'!$C:$C,0)))</f>
        <v>% reduction in cost</v>
      </c>
      <c r="P1069" s="340" t="str">
        <f>IF(ISBLANK(INDEX('Policy Characteristics'!J:J,MATCH($C1069,'Policy Characteristics'!$C:$C,0))),"",INDEX('Policy Characteristics'!J:J,MATCH($C1069,'Policy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340" t="str">
        <f>IF(ISBLANK(INDEX('Policy Characteristics'!K:K,MATCH($C1069,'Policy Characteristics'!$C:$C,0))),"",INDEX('Policy Characteristics'!K:K,MATCH($C1069,'Policy Characteristics'!$C:$C,0)))</f>
        <v>architectural-design.html#rnd</v>
      </c>
      <c r="R1069" s="340" t="str">
        <f>IF(ISBLANK(INDEX('Policy Characteristics'!L:L,MATCH($C1069,'Policy Characteristics'!$C:$C,0))),"",INDEX('Policy Characteristics'!L:L,MATCH($C1069,'Policy Characteristics'!$C:$C,0)))</f>
        <v>research-and-development.html</v>
      </c>
    </row>
    <row r="1070" spans="1:18" x14ac:dyDescent="0.25">
      <c r="A1070" s="340" t="str">
        <f>IF(ISBLANK(INDEX('Policy Characteristics'!A:A,MATCH($C1070,'Policy Characteristics'!$C:$C,0))),"",INDEX('Policy Characteristics'!A:A,MATCH($C1070,'Policy Characteristics'!$C:$C,0)))</f>
        <v>Research and Development</v>
      </c>
      <c r="B1070" s="340" t="str">
        <f>IF(ISBLANK(INDEX('Policy Characteristics'!B:B,MATCH($C1070,'Policy Characteristics'!$C:$C,0))),"",INDEX('Policy Characteristics'!B:B,MATCH($C1070,'Policy Characteristics'!$C:$C,0)))</f>
        <v>Capital Cost Reduction</v>
      </c>
      <c r="C1070" s="344" t="str">
        <f t="shared" si="59"/>
        <v>RnD Industry Capital Cost Perc Reduction</v>
      </c>
      <c r="D1070" s="188" t="s">
        <v>3198</v>
      </c>
      <c r="E1070" s="53"/>
      <c r="F1070" s="9" t="s">
        <v>348</v>
      </c>
      <c r="G1070" s="53"/>
      <c r="H1070" s="54">
        <v>1471</v>
      </c>
      <c r="I1070" s="53" t="s">
        <v>45</v>
      </c>
      <c r="J1070" s="342" t="str">
        <f>IF(ISBLANK(INDEX('Policy Characteristics'!D:D,MATCH($C1070,'Policy Characteristics'!$C:$C,0))),"",INDEX('Policy Characteristics'!D:D,MATCH($C1070,'Policy Characteristics'!$C:$C,0)))</f>
        <v>R&amp;D Capital Cost Reductions</v>
      </c>
      <c r="K1070" s="340" t="str">
        <f>IF(ISBLANK(INDEX('Policy Characteristics'!E:E,MATCH($C1070,'Policy Characteristics'!$C:$C,0))),"",INDEX('Policy Characteristics'!E:E,MATCH($C1070,'Policy Characteristics'!$C:$C,0)))</f>
        <v>RnD industry capital cost reduction</v>
      </c>
      <c r="L1070" s="362">
        <f>IF(ISBLANK(INDEX('Policy Characteristics'!F:F,MATCH($C1070,'Policy Characteristics'!$C:$C,0))),"",INDEX('Policy Characteristics'!F:F,MATCH($C1070,'Policy Characteristics'!$C:$C,0)))</f>
        <v>0</v>
      </c>
      <c r="M1070" s="362">
        <f>IF(ISBLANK(INDEX('Policy Characteristics'!G:G,MATCH($C1070,'Policy Characteristics'!$C:$C,0))),"",INDEX('Policy Characteristics'!G:G,MATCH($C1070,'Policy Characteristics'!$C:$C,0)))</f>
        <v>0.4</v>
      </c>
      <c r="N1070" s="362">
        <f>IF(ISBLANK(INDEX('Policy Characteristics'!H:H,MATCH($C1070,'Policy Characteristics'!$C:$C,0))),"",INDEX('Policy Characteristics'!H:H,MATCH($C1070,'Policy Characteristics'!$C:$C,0)))</f>
        <v>0.01</v>
      </c>
      <c r="O1070" s="340" t="str">
        <f>IF(ISBLANK(INDEX('Policy Characteristics'!I:I,MATCH($C1070,'Policy Characteristics'!$C:$C,0))),"",INDEX('Policy Characteristics'!I:I,MATCH($C1070,'Policy Characteristics'!$C:$C,0)))</f>
        <v>% reduction in cost</v>
      </c>
      <c r="P1070" s="340" t="str">
        <f>IF(ISBLANK(INDEX('Policy Characteristics'!J:J,MATCH($C1070,'Policy Characteristics'!$C:$C,0))),"",INDEX('Policy Characteristics'!J:J,MATCH($C1070,'Policy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340" t="str">
        <f>IF(ISBLANK(INDEX('Policy Characteristics'!K:K,MATCH($C1070,'Policy Characteristics'!$C:$C,0))),"",INDEX('Policy Characteristics'!K:K,MATCH($C1070,'Policy Characteristics'!$C:$C,0)))</f>
        <v>architectural-design.html#rnd</v>
      </c>
      <c r="R1070" s="340" t="str">
        <f>IF(ISBLANK(INDEX('Policy Characteristics'!L:L,MATCH($C1070,'Policy Characteristics'!$C:$C,0))),"",INDEX('Policy Characteristics'!L:L,MATCH($C1070,'Policy Characteristics'!$C:$C,0)))</f>
        <v>research-and-development.html</v>
      </c>
    </row>
    <row r="1071" spans="1:18" x14ac:dyDescent="0.25">
      <c r="A1071" s="340" t="str">
        <f>IF(ISBLANK(INDEX('Policy Characteristics'!A:A,MATCH($C1071,'Policy Characteristics'!$C:$C,0))),"",INDEX('Policy Characteristics'!A:A,MATCH($C1071,'Policy Characteristics'!$C:$C,0)))</f>
        <v>Research and Development</v>
      </c>
      <c r="B1071" s="340" t="str">
        <f>IF(ISBLANK(INDEX('Policy Characteristics'!B:B,MATCH($C1071,'Policy Characteristics'!$C:$C,0))),"",INDEX('Policy Characteristics'!B:B,MATCH($C1071,'Policy Characteristics'!$C:$C,0)))</f>
        <v>Capital Cost Reduction</v>
      </c>
      <c r="C1071" s="344" t="str">
        <f t="shared" si="59"/>
        <v>RnD Industry Capital Cost Perc Reduction</v>
      </c>
      <c r="D1071" s="188" t="s">
        <v>3199</v>
      </c>
      <c r="E1071" s="53"/>
      <c r="F1071" s="9" t="s">
        <v>3235</v>
      </c>
      <c r="G1071" s="53"/>
      <c r="H1071" s="54">
        <v>1472</v>
      </c>
      <c r="I1071" s="53" t="s">
        <v>45</v>
      </c>
      <c r="J1071" s="342" t="str">
        <f>IF(ISBLANK(INDEX('Policy Characteristics'!D:D,MATCH($C1071,'Policy Characteristics'!$C:$C,0))),"",INDEX('Policy Characteristics'!D:D,MATCH($C1071,'Policy Characteristics'!$C:$C,0)))</f>
        <v>R&amp;D Capital Cost Reductions</v>
      </c>
      <c r="K1071" s="340" t="str">
        <f>IF(ISBLANK(INDEX('Policy Characteristics'!E:E,MATCH($C1071,'Policy Characteristics'!$C:$C,0))),"",INDEX('Policy Characteristics'!E:E,MATCH($C1071,'Policy Characteristics'!$C:$C,0)))</f>
        <v>RnD industry capital cost reduction</v>
      </c>
      <c r="L1071" s="362">
        <f>IF(ISBLANK(INDEX('Policy Characteristics'!F:F,MATCH($C1071,'Policy Characteristics'!$C:$C,0))),"",INDEX('Policy Characteristics'!F:F,MATCH($C1071,'Policy Characteristics'!$C:$C,0)))</f>
        <v>0</v>
      </c>
      <c r="M1071" s="362">
        <f>IF(ISBLANK(INDEX('Policy Characteristics'!G:G,MATCH($C1071,'Policy Characteristics'!$C:$C,0))),"",INDEX('Policy Characteristics'!G:G,MATCH($C1071,'Policy Characteristics'!$C:$C,0)))</f>
        <v>0.4</v>
      </c>
      <c r="N1071" s="362">
        <f>IF(ISBLANK(INDEX('Policy Characteristics'!H:H,MATCH($C1071,'Policy Characteristics'!$C:$C,0))),"",INDEX('Policy Characteristics'!H:H,MATCH($C1071,'Policy Characteristics'!$C:$C,0)))</f>
        <v>0.01</v>
      </c>
      <c r="O1071" s="340" t="str">
        <f>IF(ISBLANK(INDEX('Policy Characteristics'!I:I,MATCH($C1071,'Policy Characteristics'!$C:$C,0))),"",INDEX('Policy Characteristics'!I:I,MATCH($C1071,'Policy Characteristics'!$C:$C,0)))</f>
        <v>% reduction in cost</v>
      </c>
      <c r="P1071" s="340" t="str">
        <f>IF(ISBLANK(INDEX('Policy Characteristics'!J:J,MATCH($C1071,'Policy Characteristics'!$C:$C,0))),"",INDEX('Policy Characteristics'!J:J,MATCH($C1071,'Policy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340" t="str">
        <f>IF(ISBLANK(INDEX('Policy Characteristics'!K:K,MATCH($C1071,'Policy Characteristics'!$C:$C,0))),"",INDEX('Policy Characteristics'!K:K,MATCH($C1071,'Policy Characteristics'!$C:$C,0)))</f>
        <v>architectural-design.html#rnd</v>
      </c>
      <c r="R1071" s="340" t="str">
        <f>IF(ISBLANK(INDEX('Policy Characteristics'!L:L,MATCH($C1071,'Policy Characteristics'!$C:$C,0))),"",INDEX('Policy Characteristics'!L:L,MATCH($C1071,'Policy Characteristics'!$C:$C,0)))</f>
        <v>research-and-development.html</v>
      </c>
    </row>
    <row r="1072" spans="1:18" x14ac:dyDescent="0.25">
      <c r="A1072" s="340" t="str">
        <f>IF(ISBLANK(INDEX('Policy Characteristics'!A:A,MATCH($C1072,'Policy Characteristics'!$C:$C,0))),"",INDEX('Policy Characteristics'!A:A,MATCH($C1072,'Policy Characteristics'!$C:$C,0)))</f>
        <v>Research and Development</v>
      </c>
      <c r="B1072" s="340" t="str">
        <f>IF(ISBLANK(INDEX('Policy Characteristics'!B:B,MATCH($C1072,'Policy Characteristics'!$C:$C,0))),"",INDEX('Policy Characteristics'!B:B,MATCH($C1072,'Policy Characteristics'!$C:$C,0)))</f>
        <v>Capital Cost Reduction</v>
      </c>
      <c r="C1072" s="344" t="str">
        <f t="shared" si="59"/>
        <v>RnD Industry Capital Cost Perc Reduction</v>
      </c>
      <c r="D1072" s="188" t="s">
        <v>3200</v>
      </c>
      <c r="E1072" s="53"/>
      <c r="F1072" s="9" t="s">
        <v>3236</v>
      </c>
      <c r="G1072" s="53"/>
      <c r="H1072" s="54">
        <v>1473</v>
      </c>
      <c r="I1072" s="53" t="s">
        <v>45</v>
      </c>
      <c r="J1072" s="342" t="str">
        <f>IF(ISBLANK(INDEX('Policy Characteristics'!D:D,MATCH($C1072,'Policy Characteristics'!$C:$C,0))),"",INDEX('Policy Characteristics'!D:D,MATCH($C1072,'Policy Characteristics'!$C:$C,0)))</f>
        <v>R&amp;D Capital Cost Reductions</v>
      </c>
      <c r="K1072" s="340" t="str">
        <f>IF(ISBLANK(INDEX('Policy Characteristics'!E:E,MATCH($C1072,'Policy Characteristics'!$C:$C,0))),"",INDEX('Policy Characteristics'!E:E,MATCH($C1072,'Policy Characteristics'!$C:$C,0)))</f>
        <v>RnD industry capital cost reduction</v>
      </c>
      <c r="L1072" s="362">
        <f>IF(ISBLANK(INDEX('Policy Characteristics'!F:F,MATCH($C1072,'Policy Characteristics'!$C:$C,0))),"",INDEX('Policy Characteristics'!F:F,MATCH($C1072,'Policy Characteristics'!$C:$C,0)))</f>
        <v>0</v>
      </c>
      <c r="M1072" s="362">
        <f>IF(ISBLANK(INDEX('Policy Characteristics'!G:G,MATCH($C1072,'Policy Characteristics'!$C:$C,0))),"",INDEX('Policy Characteristics'!G:G,MATCH($C1072,'Policy Characteristics'!$C:$C,0)))</f>
        <v>0.4</v>
      </c>
      <c r="N1072" s="362">
        <f>IF(ISBLANK(INDEX('Policy Characteristics'!H:H,MATCH($C1072,'Policy Characteristics'!$C:$C,0))),"",INDEX('Policy Characteristics'!H:H,MATCH($C1072,'Policy Characteristics'!$C:$C,0)))</f>
        <v>0.01</v>
      </c>
      <c r="O1072" s="340" t="str">
        <f>IF(ISBLANK(INDEX('Policy Characteristics'!I:I,MATCH($C1072,'Policy Characteristics'!$C:$C,0))),"",INDEX('Policy Characteristics'!I:I,MATCH($C1072,'Policy Characteristics'!$C:$C,0)))</f>
        <v>% reduction in cost</v>
      </c>
      <c r="P1072" s="340" t="str">
        <f>IF(ISBLANK(INDEX('Policy Characteristics'!J:J,MATCH($C1072,'Policy Characteristics'!$C:$C,0))),"",INDEX('Policy Characteristics'!J:J,MATCH($C1072,'Policy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340" t="str">
        <f>IF(ISBLANK(INDEX('Policy Characteristics'!K:K,MATCH($C1072,'Policy Characteristics'!$C:$C,0))),"",INDEX('Policy Characteristics'!K:K,MATCH($C1072,'Policy Characteristics'!$C:$C,0)))</f>
        <v>architectural-design.html#rnd</v>
      </c>
      <c r="R1072" s="340" t="str">
        <f>IF(ISBLANK(INDEX('Policy Characteristics'!L:L,MATCH($C1072,'Policy Characteristics'!$C:$C,0))),"",INDEX('Policy Characteristics'!L:L,MATCH($C1072,'Policy Characteristics'!$C:$C,0)))</f>
        <v>research-and-development.html</v>
      </c>
    </row>
    <row r="1073" spans="1:18" x14ac:dyDescent="0.25">
      <c r="A1073" s="340" t="str">
        <f>IF(ISBLANK(INDEX('Policy Characteristics'!A:A,MATCH($C1073,'Policy Characteristics'!$C:$C,0))),"",INDEX('Policy Characteristics'!A:A,MATCH($C1073,'Policy Characteristics'!$C:$C,0)))</f>
        <v>Research and Development</v>
      </c>
      <c r="B1073" s="340" t="str">
        <f>IF(ISBLANK(INDEX('Policy Characteristics'!B:B,MATCH($C1073,'Policy Characteristics'!$C:$C,0))),"",INDEX('Policy Characteristics'!B:B,MATCH($C1073,'Policy Characteristics'!$C:$C,0)))</f>
        <v>Capital Cost Reduction</v>
      </c>
      <c r="C1073" s="344" t="str">
        <f t="shared" si="59"/>
        <v>RnD Industry Capital Cost Perc Reduction</v>
      </c>
      <c r="D1073" s="188" t="s">
        <v>3201</v>
      </c>
      <c r="E1073" s="53"/>
      <c r="F1073" s="9" t="s">
        <v>3237</v>
      </c>
      <c r="G1073" s="53"/>
      <c r="H1073" s="54">
        <v>1474</v>
      </c>
      <c r="I1073" s="53" t="s">
        <v>45</v>
      </c>
      <c r="J1073" s="342" t="str">
        <f>IF(ISBLANK(INDEX('Policy Characteristics'!D:D,MATCH($C1073,'Policy Characteristics'!$C:$C,0))),"",INDEX('Policy Characteristics'!D:D,MATCH($C1073,'Policy Characteristics'!$C:$C,0)))</f>
        <v>R&amp;D Capital Cost Reductions</v>
      </c>
      <c r="K1073" s="340" t="str">
        <f>IF(ISBLANK(INDEX('Policy Characteristics'!E:E,MATCH($C1073,'Policy Characteristics'!$C:$C,0))),"",INDEX('Policy Characteristics'!E:E,MATCH($C1073,'Policy Characteristics'!$C:$C,0)))</f>
        <v>RnD industry capital cost reduction</v>
      </c>
      <c r="L1073" s="362">
        <f>IF(ISBLANK(INDEX('Policy Characteristics'!F:F,MATCH($C1073,'Policy Characteristics'!$C:$C,0))),"",INDEX('Policy Characteristics'!F:F,MATCH($C1073,'Policy Characteristics'!$C:$C,0)))</f>
        <v>0</v>
      </c>
      <c r="M1073" s="362">
        <f>IF(ISBLANK(INDEX('Policy Characteristics'!G:G,MATCH($C1073,'Policy Characteristics'!$C:$C,0))),"",INDEX('Policy Characteristics'!G:G,MATCH($C1073,'Policy Characteristics'!$C:$C,0)))</f>
        <v>0.4</v>
      </c>
      <c r="N1073" s="362">
        <f>IF(ISBLANK(INDEX('Policy Characteristics'!H:H,MATCH($C1073,'Policy Characteristics'!$C:$C,0))),"",INDEX('Policy Characteristics'!H:H,MATCH($C1073,'Policy Characteristics'!$C:$C,0)))</f>
        <v>0.01</v>
      </c>
      <c r="O1073" s="340" t="str">
        <f>IF(ISBLANK(INDEX('Policy Characteristics'!I:I,MATCH($C1073,'Policy Characteristics'!$C:$C,0))),"",INDEX('Policy Characteristics'!I:I,MATCH($C1073,'Policy Characteristics'!$C:$C,0)))</f>
        <v>% reduction in cost</v>
      </c>
      <c r="P1073" s="340" t="str">
        <f>IF(ISBLANK(INDEX('Policy Characteristics'!J:J,MATCH($C1073,'Policy Characteristics'!$C:$C,0))),"",INDEX('Policy Characteristics'!J:J,MATCH($C1073,'Policy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340" t="str">
        <f>IF(ISBLANK(INDEX('Policy Characteristics'!K:K,MATCH($C1073,'Policy Characteristics'!$C:$C,0))),"",INDEX('Policy Characteristics'!K:K,MATCH($C1073,'Policy Characteristics'!$C:$C,0)))</f>
        <v>architectural-design.html#rnd</v>
      </c>
      <c r="R1073" s="340" t="str">
        <f>IF(ISBLANK(INDEX('Policy Characteristics'!L:L,MATCH($C1073,'Policy Characteristics'!$C:$C,0))),"",INDEX('Policy Characteristics'!L:L,MATCH($C1073,'Policy Characteristics'!$C:$C,0)))</f>
        <v>research-and-development.html</v>
      </c>
    </row>
    <row r="1074" spans="1:18" x14ac:dyDescent="0.25">
      <c r="A1074" s="340" t="str">
        <f>IF(ISBLANK(INDEX('Policy Characteristics'!A:A,MATCH($C1074,'Policy Characteristics'!$C:$C,0))),"",INDEX('Policy Characteristics'!A:A,MATCH($C1074,'Policy Characteristics'!$C:$C,0)))</f>
        <v>Research and Development</v>
      </c>
      <c r="B1074" s="340" t="str">
        <f>IF(ISBLANK(INDEX('Policy Characteristics'!B:B,MATCH($C1074,'Policy Characteristics'!$C:$C,0))),"",INDEX('Policy Characteristics'!B:B,MATCH($C1074,'Policy Characteristics'!$C:$C,0)))</f>
        <v>Capital Cost Reduction</v>
      </c>
      <c r="C1074" s="344" t="str">
        <f t="shared" si="59"/>
        <v>RnD Industry Capital Cost Perc Reduction</v>
      </c>
      <c r="D1074" s="188" t="s">
        <v>3202</v>
      </c>
      <c r="E1074" s="53"/>
      <c r="F1074" s="9" t="s">
        <v>347</v>
      </c>
      <c r="G1074" s="53"/>
      <c r="H1074" s="54">
        <v>1475</v>
      </c>
      <c r="I1074" s="53" t="s">
        <v>45</v>
      </c>
      <c r="J1074" s="342" t="str">
        <f>IF(ISBLANK(INDEX('Policy Characteristics'!D:D,MATCH($C1074,'Policy Characteristics'!$C:$C,0))),"",INDEX('Policy Characteristics'!D:D,MATCH($C1074,'Policy Characteristics'!$C:$C,0)))</f>
        <v>R&amp;D Capital Cost Reductions</v>
      </c>
      <c r="K1074" s="340" t="str">
        <f>IF(ISBLANK(INDEX('Policy Characteristics'!E:E,MATCH($C1074,'Policy Characteristics'!$C:$C,0))),"",INDEX('Policy Characteristics'!E:E,MATCH($C1074,'Policy Characteristics'!$C:$C,0)))</f>
        <v>RnD industry capital cost reduction</v>
      </c>
      <c r="L1074" s="362">
        <f>IF(ISBLANK(INDEX('Policy Characteristics'!F:F,MATCH($C1074,'Policy Characteristics'!$C:$C,0))),"",INDEX('Policy Characteristics'!F:F,MATCH($C1074,'Policy Characteristics'!$C:$C,0)))</f>
        <v>0</v>
      </c>
      <c r="M1074" s="362">
        <f>IF(ISBLANK(INDEX('Policy Characteristics'!G:G,MATCH($C1074,'Policy Characteristics'!$C:$C,0))),"",INDEX('Policy Characteristics'!G:G,MATCH($C1074,'Policy Characteristics'!$C:$C,0)))</f>
        <v>0.4</v>
      </c>
      <c r="N1074" s="362">
        <f>IF(ISBLANK(INDEX('Policy Characteristics'!H:H,MATCH($C1074,'Policy Characteristics'!$C:$C,0))),"",INDEX('Policy Characteristics'!H:H,MATCH($C1074,'Policy Characteristics'!$C:$C,0)))</f>
        <v>0.01</v>
      </c>
      <c r="O1074" s="340" t="str">
        <f>IF(ISBLANK(INDEX('Policy Characteristics'!I:I,MATCH($C1074,'Policy Characteristics'!$C:$C,0))),"",INDEX('Policy Characteristics'!I:I,MATCH($C1074,'Policy Characteristics'!$C:$C,0)))</f>
        <v>% reduction in cost</v>
      </c>
      <c r="P1074" s="340" t="str">
        <f>IF(ISBLANK(INDEX('Policy Characteristics'!J:J,MATCH($C1074,'Policy Characteristics'!$C:$C,0))),"",INDEX('Policy Characteristics'!J:J,MATCH($C1074,'Policy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340" t="str">
        <f>IF(ISBLANK(INDEX('Policy Characteristics'!K:K,MATCH($C1074,'Policy Characteristics'!$C:$C,0))),"",INDEX('Policy Characteristics'!K:K,MATCH($C1074,'Policy Characteristics'!$C:$C,0)))</f>
        <v>architectural-design.html#rnd</v>
      </c>
      <c r="R1074" s="340" t="str">
        <f>IF(ISBLANK(INDEX('Policy Characteristics'!L:L,MATCH($C1074,'Policy Characteristics'!$C:$C,0))),"",INDEX('Policy Characteristics'!L:L,MATCH($C1074,'Policy Characteristics'!$C:$C,0)))</f>
        <v>research-and-development.html</v>
      </c>
    </row>
    <row r="1075" spans="1:18" x14ac:dyDescent="0.25">
      <c r="A1075" s="340" t="str">
        <f>IF(ISBLANK(INDEX('Policy Characteristics'!A:A,MATCH($C1075,'Policy Characteristics'!$C:$C,0))),"",INDEX('Policy Characteristics'!A:A,MATCH($C1075,'Policy Characteristics'!$C:$C,0)))</f>
        <v>Research and Development</v>
      </c>
      <c r="B1075" s="340" t="str">
        <f>IF(ISBLANK(INDEX('Policy Characteristics'!B:B,MATCH($C1075,'Policy Characteristics'!$C:$C,0))),"",INDEX('Policy Characteristics'!B:B,MATCH($C1075,'Policy Characteristics'!$C:$C,0)))</f>
        <v>Capital Cost Reduction</v>
      </c>
      <c r="C1075" s="344" t="str">
        <f t="shared" si="59"/>
        <v>RnD Industry Capital Cost Perc Reduction</v>
      </c>
      <c r="D1075" s="188" t="s">
        <v>3203</v>
      </c>
      <c r="E1075" s="53"/>
      <c r="F1075" s="9" t="s">
        <v>3238</v>
      </c>
      <c r="G1075" s="53"/>
      <c r="H1075" s="54">
        <v>1476</v>
      </c>
      <c r="I1075" s="53" t="s">
        <v>45</v>
      </c>
      <c r="J1075" s="342" t="str">
        <f>IF(ISBLANK(INDEX('Policy Characteristics'!D:D,MATCH($C1075,'Policy Characteristics'!$C:$C,0))),"",INDEX('Policy Characteristics'!D:D,MATCH($C1075,'Policy Characteristics'!$C:$C,0)))</f>
        <v>R&amp;D Capital Cost Reductions</v>
      </c>
      <c r="K1075" s="340" t="str">
        <f>IF(ISBLANK(INDEX('Policy Characteristics'!E:E,MATCH($C1075,'Policy Characteristics'!$C:$C,0))),"",INDEX('Policy Characteristics'!E:E,MATCH($C1075,'Policy Characteristics'!$C:$C,0)))</f>
        <v>RnD industry capital cost reduction</v>
      </c>
      <c r="L1075" s="362">
        <f>IF(ISBLANK(INDEX('Policy Characteristics'!F:F,MATCH($C1075,'Policy Characteristics'!$C:$C,0))),"",INDEX('Policy Characteristics'!F:F,MATCH($C1075,'Policy Characteristics'!$C:$C,0)))</f>
        <v>0</v>
      </c>
      <c r="M1075" s="362">
        <f>IF(ISBLANK(INDEX('Policy Characteristics'!G:G,MATCH($C1075,'Policy Characteristics'!$C:$C,0))),"",INDEX('Policy Characteristics'!G:G,MATCH($C1075,'Policy Characteristics'!$C:$C,0)))</f>
        <v>0.4</v>
      </c>
      <c r="N1075" s="362">
        <f>IF(ISBLANK(INDEX('Policy Characteristics'!H:H,MATCH($C1075,'Policy Characteristics'!$C:$C,0))),"",INDEX('Policy Characteristics'!H:H,MATCH($C1075,'Policy Characteristics'!$C:$C,0)))</f>
        <v>0.01</v>
      </c>
      <c r="O1075" s="340" t="str">
        <f>IF(ISBLANK(INDEX('Policy Characteristics'!I:I,MATCH($C1075,'Policy Characteristics'!$C:$C,0))),"",INDEX('Policy Characteristics'!I:I,MATCH($C1075,'Policy Characteristics'!$C:$C,0)))</f>
        <v>% reduction in cost</v>
      </c>
      <c r="P1075" s="340" t="str">
        <f>IF(ISBLANK(INDEX('Policy Characteristics'!J:J,MATCH($C1075,'Policy Characteristics'!$C:$C,0))),"",INDEX('Policy Characteristics'!J:J,MATCH($C1075,'Policy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340" t="str">
        <f>IF(ISBLANK(INDEX('Policy Characteristics'!K:K,MATCH($C1075,'Policy Characteristics'!$C:$C,0))),"",INDEX('Policy Characteristics'!K:K,MATCH($C1075,'Policy Characteristics'!$C:$C,0)))</f>
        <v>architectural-design.html#rnd</v>
      </c>
      <c r="R1075" s="340" t="str">
        <f>IF(ISBLANK(INDEX('Policy Characteristics'!L:L,MATCH($C1075,'Policy Characteristics'!$C:$C,0))),"",INDEX('Policy Characteristics'!L:L,MATCH($C1075,'Policy Characteristics'!$C:$C,0)))</f>
        <v>research-and-development.html</v>
      </c>
    </row>
    <row r="1076" spans="1:18" ht="30" x14ac:dyDescent="0.25">
      <c r="A1076" s="340" t="str">
        <f>IF(ISBLANK(INDEX('Policy Characteristics'!A:A,MATCH($C1076,'Policy Characteristics'!$C:$C,0))),"",INDEX('Policy Characteristics'!A:A,MATCH($C1076,'Policy Characteristics'!$C:$C,0)))</f>
        <v>Research and Development</v>
      </c>
      <c r="B1076" s="340" t="str">
        <f>IF(ISBLANK(INDEX('Policy Characteristics'!B:B,MATCH($C1076,'Policy Characteristics'!$C:$C,0))),"",INDEX('Policy Characteristics'!B:B,MATCH($C1076,'Policy Characteristics'!$C:$C,0)))</f>
        <v>Capital Cost Reduction</v>
      </c>
      <c r="C1076" s="344" t="str">
        <f t="shared" si="59"/>
        <v>RnD Industry Capital Cost Perc Reduction</v>
      </c>
      <c r="D1076" s="188" t="s">
        <v>3204</v>
      </c>
      <c r="E1076" s="53"/>
      <c r="F1076" s="9" t="s">
        <v>3239</v>
      </c>
      <c r="G1076" s="53"/>
      <c r="H1076" s="54">
        <v>1477</v>
      </c>
      <c r="I1076" s="53" t="s">
        <v>45</v>
      </c>
      <c r="J1076" s="342" t="str">
        <f>IF(ISBLANK(INDEX('Policy Characteristics'!D:D,MATCH($C1076,'Policy Characteristics'!$C:$C,0))),"",INDEX('Policy Characteristics'!D:D,MATCH($C1076,'Policy Characteristics'!$C:$C,0)))</f>
        <v>R&amp;D Capital Cost Reductions</v>
      </c>
      <c r="K1076" s="340" t="str">
        <f>IF(ISBLANK(INDEX('Policy Characteristics'!E:E,MATCH($C1076,'Policy Characteristics'!$C:$C,0))),"",INDEX('Policy Characteristics'!E:E,MATCH($C1076,'Policy Characteristics'!$C:$C,0)))</f>
        <v>RnD industry capital cost reduction</v>
      </c>
      <c r="L1076" s="362">
        <f>IF(ISBLANK(INDEX('Policy Characteristics'!F:F,MATCH($C1076,'Policy Characteristics'!$C:$C,0))),"",INDEX('Policy Characteristics'!F:F,MATCH($C1076,'Policy Characteristics'!$C:$C,0)))</f>
        <v>0</v>
      </c>
      <c r="M1076" s="362">
        <f>IF(ISBLANK(INDEX('Policy Characteristics'!G:G,MATCH($C1076,'Policy Characteristics'!$C:$C,0))),"",INDEX('Policy Characteristics'!G:G,MATCH($C1076,'Policy Characteristics'!$C:$C,0)))</f>
        <v>0.4</v>
      </c>
      <c r="N1076" s="362">
        <f>IF(ISBLANK(INDEX('Policy Characteristics'!H:H,MATCH($C1076,'Policy Characteristics'!$C:$C,0))),"",INDEX('Policy Characteristics'!H:H,MATCH($C1076,'Policy Characteristics'!$C:$C,0)))</f>
        <v>0.01</v>
      </c>
      <c r="O1076" s="340" t="str">
        <f>IF(ISBLANK(INDEX('Policy Characteristics'!I:I,MATCH($C1076,'Policy Characteristics'!$C:$C,0))),"",INDEX('Policy Characteristics'!I:I,MATCH($C1076,'Policy Characteristics'!$C:$C,0)))</f>
        <v>% reduction in cost</v>
      </c>
      <c r="P1076" s="340" t="str">
        <f>IF(ISBLANK(INDEX('Policy Characteristics'!J:J,MATCH($C1076,'Policy Characteristics'!$C:$C,0))),"",INDEX('Policy Characteristics'!J:J,MATCH($C1076,'Policy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340" t="str">
        <f>IF(ISBLANK(INDEX('Policy Characteristics'!K:K,MATCH($C1076,'Policy Characteristics'!$C:$C,0))),"",INDEX('Policy Characteristics'!K:K,MATCH($C1076,'Policy Characteristics'!$C:$C,0)))</f>
        <v>architectural-design.html#rnd</v>
      </c>
      <c r="R1076" s="340" t="str">
        <f>IF(ISBLANK(INDEX('Policy Characteristics'!L:L,MATCH($C1076,'Policy Characteristics'!$C:$C,0))),"",INDEX('Policy Characteristics'!L:L,MATCH($C1076,'Policy Characteristics'!$C:$C,0)))</f>
        <v>research-and-development.html</v>
      </c>
    </row>
    <row r="1077" spans="1:18" x14ac:dyDescent="0.25">
      <c r="A1077" s="340" t="str">
        <f>IF(ISBLANK(INDEX('Policy Characteristics'!A:A,MATCH($C1077,'Policy Characteristics'!$C:$C,0))),"",INDEX('Policy Characteristics'!A:A,MATCH($C1077,'Policy Characteristics'!$C:$C,0)))</f>
        <v>Research and Development</v>
      </c>
      <c r="B1077" s="340" t="str">
        <f>IF(ISBLANK(INDEX('Policy Characteristics'!B:B,MATCH($C1077,'Policy Characteristics'!$C:$C,0))),"",INDEX('Policy Characteristics'!B:B,MATCH($C1077,'Policy Characteristics'!$C:$C,0)))</f>
        <v>Capital Cost Reduction</v>
      </c>
      <c r="C1077" s="344" t="str">
        <f t="shared" si="59"/>
        <v>RnD Industry Capital Cost Perc Reduction</v>
      </c>
      <c r="D1077" s="188" t="s">
        <v>3205</v>
      </c>
      <c r="E1077" s="53"/>
      <c r="F1077" s="9" t="s">
        <v>3240</v>
      </c>
      <c r="G1077" s="53"/>
      <c r="H1077" s="54">
        <v>1478</v>
      </c>
      <c r="I1077" s="53" t="s">
        <v>45</v>
      </c>
      <c r="J1077" s="342" t="str">
        <f>IF(ISBLANK(INDEX('Policy Characteristics'!D:D,MATCH($C1077,'Policy Characteristics'!$C:$C,0))),"",INDEX('Policy Characteristics'!D:D,MATCH($C1077,'Policy Characteristics'!$C:$C,0)))</f>
        <v>R&amp;D Capital Cost Reductions</v>
      </c>
      <c r="K1077" s="340" t="str">
        <f>IF(ISBLANK(INDEX('Policy Characteristics'!E:E,MATCH($C1077,'Policy Characteristics'!$C:$C,0))),"",INDEX('Policy Characteristics'!E:E,MATCH($C1077,'Policy Characteristics'!$C:$C,0)))</f>
        <v>RnD industry capital cost reduction</v>
      </c>
      <c r="L1077" s="362">
        <f>IF(ISBLANK(INDEX('Policy Characteristics'!F:F,MATCH($C1077,'Policy Characteristics'!$C:$C,0))),"",INDEX('Policy Characteristics'!F:F,MATCH($C1077,'Policy Characteristics'!$C:$C,0)))</f>
        <v>0</v>
      </c>
      <c r="M1077" s="362">
        <f>IF(ISBLANK(INDEX('Policy Characteristics'!G:G,MATCH($C1077,'Policy Characteristics'!$C:$C,0))),"",INDEX('Policy Characteristics'!G:G,MATCH($C1077,'Policy Characteristics'!$C:$C,0)))</f>
        <v>0.4</v>
      </c>
      <c r="N1077" s="362">
        <f>IF(ISBLANK(INDEX('Policy Characteristics'!H:H,MATCH($C1077,'Policy Characteristics'!$C:$C,0))),"",INDEX('Policy Characteristics'!H:H,MATCH($C1077,'Policy Characteristics'!$C:$C,0)))</f>
        <v>0.01</v>
      </c>
      <c r="O1077" s="340" t="str">
        <f>IF(ISBLANK(INDEX('Policy Characteristics'!I:I,MATCH($C1077,'Policy Characteristics'!$C:$C,0))),"",INDEX('Policy Characteristics'!I:I,MATCH($C1077,'Policy Characteristics'!$C:$C,0)))</f>
        <v>% reduction in cost</v>
      </c>
      <c r="P1077" s="340" t="str">
        <f>IF(ISBLANK(INDEX('Policy Characteristics'!J:J,MATCH($C1077,'Policy Characteristics'!$C:$C,0))),"",INDEX('Policy Characteristics'!J:J,MATCH($C1077,'Policy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340" t="str">
        <f>IF(ISBLANK(INDEX('Policy Characteristics'!K:K,MATCH($C1077,'Policy Characteristics'!$C:$C,0))),"",INDEX('Policy Characteristics'!K:K,MATCH($C1077,'Policy Characteristics'!$C:$C,0)))</f>
        <v>architectural-design.html#rnd</v>
      </c>
      <c r="R1077" s="340" t="str">
        <f>IF(ISBLANK(INDEX('Policy Characteristics'!L:L,MATCH($C1077,'Policy Characteristics'!$C:$C,0))),"",INDEX('Policy Characteristics'!L:L,MATCH($C1077,'Policy Characteristics'!$C:$C,0)))</f>
        <v>research-and-development.html</v>
      </c>
    </row>
    <row r="1078" spans="1:18" x14ac:dyDescent="0.25">
      <c r="A1078" s="340" t="str">
        <f>IF(ISBLANK(INDEX('Policy Characteristics'!A:A,MATCH($C1078,'Policy Characteristics'!$C:$C,0))),"",INDEX('Policy Characteristics'!A:A,MATCH($C1078,'Policy Characteristics'!$C:$C,0)))</f>
        <v>Research and Development</v>
      </c>
      <c r="B1078" s="340" t="str">
        <f>IF(ISBLANK(INDEX('Policy Characteristics'!B:B,MATCH($C1078,'Policy Characteristics'!$C:$C,0))),"",INDEX('Policy Characteristics'!B:B,MATCH($C1078,'Policy Characteristics'!$C:$C,0)))</f>
        <v>Capital Cost Reduction</v>
      </c>
      <c r="C1078" s="344" t="str">
        <f t="shared" si="59"/>
        <v>RnD Industry Capital Cost Perc Reduction</v>
      </c>
      <c r="D1078" s="188" t="s">
        <v>3206</v>
      </c>
      <c r="E1078" s="53"/>
      <c r="F1078" s="9" t="s">
        <v>3241</v>
      </c>
      <c r="G1078" s="53"/>
      <c r="H1078" s="54">
        <v>1479</v>
      </c>
      <c r="I1078" s="53" t="s">
        <v>45</v>
      </c>
      <c r="J1078" s="342" t="str">
        <f>IF(ISBLANK(INDEX('Policy Characteristics'!D:D,MATCH($C1078,'Policy Characteristics'!$C:$C,0))),"",INDEX('Policy Characteristics'!D:D,MATCH($C1078,'Policy Characteristics'!$C:$C,0)))</f>
        <v>R&amp;D Capital Cost Reductions</v>
      </c>
      <c r="K1078" s="340" t="str">
        <f>IF(ISBLANK(INDEX('Policy Characteristics'!E:E,MATCH($C1078,'Policy Characteristics'!$C:$C,0))),"",INDEX('Policy Characteristics'!E:E,MATCH($C1078,'Policy Characteristics'!$C:$C,0)))</f>
        <v>RnD industry capital cost reduction</v>
      </c>
      <c r="L1078" s="362">
        <f>IF(ISBLANK(INDEX('Policy Characteristics'!F:F,MATCH($C1078,'Policy Characteristics'!$C:$C,0))),"",INDEX('Policy Characteristics'!F:F,MATCH($C1078,'Policy Characteristics'!$C:$C,0)))</f>
        <v>0</v>
      </c>
      <c r="M1078" s="362">
        <f>IF(ISBLANK(INDEX('Policy Characteristics'!G:G,MATCH($C1078,'Policy Characteristics'!$C:$C,0))),"",INDEX('Policy Characteristics'!G:G,MATCH($C1078,'Policy Characteristics'!$C:$C,0)))</f>
        <v>0.4</v>
      </c>
      <c r="N1078" s="362">
        <f>IF(ISBLANK(INDEX('Policy Characteristics'!H:H,MATCH($C1078,'Policy Characteristics'!$C:$C,0))),"",INDEX('Policy Characteristics'!H:H,MATCH($C1078,'Policy Characteristics'!$C:$C,0)))</f>
        <v>0.01</v>
      </c>
      <c r="O1078" s="340" t="str">
        <f>IF(ISBLANK(INDEX('Policy Characteristics'!I:I,MATCH($C1078,'Policy Characteristics'!$C:$C,0))),"",INDEX('Policy Characteristics'!I:I,MATCH($C1078,'Policy Characteristics'!$C:$C,0)))</f>
        <v>% reduction in cost</v>
      </c>
      <c r="P1078" s="340" t="str">
        <f>IF(ISBLANK(INDEX('Policy Characteristics'!J:J,MATCH($C1078,'Policy Characteristics'!$C:$C,0))),"",INDEX('Policy Characteristics'!J:J,MATCH($C1078,'Policy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340" t="str">
        <f>IF(ISBLANK(INDEX('Policy Characteristics'!K:K,MATCH($C1078,'Policy Characteristics'!$C:$C,0))),"",INDEX('Policy Characteristics'!K:K,MATCH($C1078,'Policy Characteristics'!$C:$C,0)))</f>
        <v>architectural-design.html#rnd</v>
      </c>
      <c r="R1078" s="340" t="str">
        <f>IF(ISBLANK(INDEX('Policy Characteristics'!L:L,MATCH($C1078,'Policy Characteristics'!$C:$C,0))),"",INDEX('Policy Characteristics'!L:L,MATCH($C1078,'Policy Characteristics'!$C:$C,0)))</f>
        <v>research-and-development.html</v>
      </c>
    </row>
    <row r="1079" spans="1:18" x14ac:dyDescent="0.25">
      <c r="A1079" s="340" t="str">
        <f>IF(ISBLANK(INDEX('Policy Characteristics'!A:A,MATCH($C1079,'Policy Characteristics'!$C:$C,0))),"",INDEX('Policy Characteristics'!A:A,MATCH($C1079,'Policy Characteristics'!$C:$C,0)))</f>
        <v>Research and Development</v>
      </c>
      <c r="B1079" s="340" t="str">
        <f>IF(ISBLANK(INDEX('Policy Characteristics'!B:B,MATCH($C1079,'Policy Characteristics'!$C:$C,0))),"",INDEX('Policy Characteristics'!B:B,MATCH($C1079,'Policy Characteristics'!$C:$C,0)))</f>
        <v>Capital Cost Reduction</v>
      </c>
      <c r="C1079" s="344" t="str">
        <f t="shared" si="59"/>
        <v>RnD Industry Capital Cost Perc Reduction</v>
      </c>
      <c r="D1079" s="188" t="s">
        <v>3207</v>
      </c>
      <c r="E1079" s="53"/>
      <c r="F1079" s="9" t="s">
        <v>3242</v>
      </c>
      <c r="G1079" s="53"/>
      <c r="H1079" s="54">
        <v>1480</v>
      </c>
      <c r="I1079" s="53" t="s">
        <v>45</v>
      </c>
      <c r="J1079" s="342" t="str">
        <f>IF(ISBLANK(INDEX('Policy Characteristics'!D:D,MATCH($C1079,'Policy Characteristics'!$C:$C,0))),"",INDEX('Policy Characteristics'!D:D,MATCH($C1079,'Policy Characteristics'!$C:$C,0)))</f>
        <v>R&amp;D Capital Cost Reductions</v>
      </c>
      <c r="K1079" s="340" t="str">
        <f>IF(ISBLANK(INDEX('Policy Characteristics'!E:E,MATCH($C1079,'Policy Characteristics'!$C:$C,0))),"",INDEX('Policy Characteristics'!E:E,MATCH($C1079,'Policy Characteristics'!$C:$C,0)))</f>
        <v>RnD industry capital cost reduction</v>
      </c>
      <c r="L1079" s="362">
        <f>IF(ISBLANK(INDEX('Policy Characteristics'!F:F,MATCH($C1079,'Policy Characteristics'!$C:$C,0))),"",INDEX('Policy Characteristics'!F:F,MATCH($C1079,'Policy Characteristics'!$C:$C,0)))</f>
        <v>0</v>
      </c>
      <c r="M1079" s="362">
        <f>IF(ISBLANK(INDEX('Policy Characteristics'!G:G,MATCH($C1079,'Policy Characteristics'!$C:$C,0))),"",INDEX('Policy Characteristics'!G:G,MATCH($C1079,'Policy Characteristics'!$C:$C,0)))</f>
        <v>0.4</v>
      </c>
      <c r="N1079" s="362">
        <f>IF(ISBLANK(INDEX('Policy Characteristics'!H:H,MATCH($C1079,'Policy Characteristics'!$C:$C,0))),"",INDEX('Policy Characteristics'!H:H,MATCH($C1079,'Policy Characteristics'!$C:$C,0)))</f>
        <v>0.01</v>
      </c>
      <c r="O1079" s="340" t="str">
        <f>IF(ISBLANK(INDEX('Policy Characteristics'!I:I,MATCH($C1079,'Policy Characteristics'!$C:$C,0))),"",INDEX('Policy Characteristics'!I:I,MATCH($C1079,'Policy Characteristics'!$C:$C,0)))</f>
        <v>% reduction in cost</v>
      </c>
      <c r="P1079" s="340" t="str">
        <f>IF(ISBLANK(INDEX('Policy Characteristics'!J:J,MATCH($C1079,'Policy Characteristics'!$C:$C,0))),"",INDEX('Policy Characteristics'!J:J,MATCH($C1079,'Policy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340" t="str">
        <f>IF(ISBLANK(INDEX('Policy Characteristics'!K:K,MATCH($C1079,'Policy Characteristics'!$C:$C,0))),"",INDEX('Policy Characteristics'!K:K,MATCH($C1079,'Policy Characteristics'!$C:$C,0)))</f>
        <v>architectural-design.html#rnd</v>
      </c>
      <c r="R1079" s="340" t="str">
        <f>IF(ISBLANK(INDEX('Policy Characteristics'!L:L,MATCH($C1079,'Policy Characteristics'!$C:$C,0))),"",INDEX('Policy Characteristics'!L:L,MATCH($C1079,'Policy Characteristics'!$C:$C,0)))</f>
        <v>research-and-development.html</v>
      </c>
    </row>
    <row r="1080" spans="1:18" x14ac:dyDescent="0.25">
      <c r="A1080" s="340" t="str">
        <f>IF(ISBLANK(INDEX('Policy Characteristics'!A:A,MATCH($C1080,'Policy Characteristics'!$C:$C,0))),"",INDEX('Policy Characteristics'!A:A,MATCH($C1080,'Policy Characteristics'!$C:$C,0)))</f>
        <v>Research and Development</v>
      </c>
      <c r="B1080" s="340" t="str">
        <f>IF(ISBLANK(INDEX('Policy Characteristics'!B:B,MATCH($C1080,'Policy Characteristics'!$C:$C,0))),"",INDEX('Policy Characteristics'!B:B,MATCH($C1080,'Policy Characteristics'!$C:$C,0)))</f>
        <v>Capital Cost Reduction</v>
      </c>
      <c r="C1080" s="344" t="str">
        <f t="shared" si="59"/>
        <v>RnD Industry Capital Cost Perc Reduction</v>
      </c>
      <c r="D1080" s="188" t="s">
        <v>3208</v>
      </c>
      <c r="E1080" s="53"/>
      <c r="F1080" s="9" t="s">
        <v>3243</v>
      </c>
      <c r="G1080" s="53"/>
      <c r="H1080" s="54">
        <v>1481</v>
      </c>
      <c r="I1080" s="53" t="s">
        <v>45</v>
      </c>
      <c r="J1080" s="342" t="str">
        <f>IF(ISBLANK(INDEX('Policy Characteristics'!D:D,MATCH($C1080,'Policy Characteristics'!$C:$C,0))),"",INDEX('Policy Characteristics'!D:D,MATCH($C1080,'Policy Characteristics'!$C:$C,0)))</f>
        <v>R&amp;D Capital Cost Reductions</v>
      </c>
      <c r="K1080" s="340" t="str">
        <f>IF(ISBLANK(INDEX('Policy Characteristics'!E:E,MATCH($C1080,'Policy Characteristics'!$C:$C,0))),"",INDEX('Policy Characteristics'!E:E,MATCH($C1080,'Policy Characteristics'!$C:$C,0)))</f>
        <v>RnD industry capital cost reduction</v>
      </c>
      <c r="L1080" s="362">
        <f>IF(ISBLANK(INDEX('Policy Characteristics'!F:F,MATCH($C1080,'Policy Characteristics'!$C:$C,0))),"",INDEX('Policy Characteristics'!F:F,MATCH($C1080,'Policy Characteristics'!$C:$C,0)))</f>
        <v>0</v>
      </c>
      <c r="M1080" s="362">
        <f>IF(ISBLANK(INDEX('Policy Characteristics'!G:G,MATCH($C1080,'Policy Characteristics'!$C:$C,0))),"",INDEX('Policy Characteristics'!G:G,MATCH($C1080,'Policy Characteristics'!$C:$C,0)))</f>
        <v>0.4</v>
      </c>
      <c r="N1080" s="362">
        <f>IF(ISBLANK(INDEX('Policy Characteristics'!H:H,MATCH($C1080,'Policy Characteristics'!$C:$C,0))),"",INDEX('Policy Characteristics'!H:H,MATCH($C1080,'Policy Characteristics'!$C:$C,0)))</f>
        <v>0.01</v>
      </c>
      <c r="O1080" s="340" t="str">
        <f>IF(ISBLANK(INDEX('Policy Characteristics'!I:I,MATCH($C1080,'Policy Characteristics'!$C:$C,0))),"",INDEX('Policy Characteristics'!I:I,MATCH($C1080,'Policy Characteristics'!$C:$C,0)))</f>
        <v>% reduction in cost</v>
      </c>
      <c r="P1080" s="340" t="str">
        <f>IF(ISBLANK(INDEX('Policy Characteristics'!J:J,MATCH($C1080,'Policy Characteristics'!$C:$C,0))),"",INDEX('Policy Characteristics'!J:J,MATCH($C1080,'Policy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340" t="str">
        <f>IF(ISBLANK(INDEX('Policy Characteristics'!K:K,MATCH($C1080,'Policy Characteristics'!$C:$C,0))),"",INDEX('Policy Characteristics'!K:K,MATCH($C1080,'Policy Characteristics'!$C:$C,0)))</f>
        <v>architectural-design.html#rnd</v>
      </c>
      <c r="R1080" s="340" t="str">
        <f>IF(ISBLANK(INDEX('Policy Characteristics'!L:L,MATCH($C1080,'Policy Characteristics'!$C:$C,0))),"",INDEX('Policy Characteristics'!L:L,MATCH($C1080,'Policy Characteristics'!$C:$C,0)))</f>
        <v>research-and-development.html</v>
      </c>
    </row>
    <row r="1081" spans="1:18" x14ac:dyDescent="0.25">
      <c r="A1081" s="340" t="str">
        <f>IF(ISBLANK(INDEX('Policy Characteristics'!A:A,MATCH($C1081,'Policy Characteristics'!$C:$C,0))),"",INDEX('Policy Characteristics'!A:A,MATCH($C1081,'Policy Characteristics'!$C:$C,0)))</f>
        <v>Research and Development</v>
      </c>
      <c r="B1081" s="340" t="str">
        <f>IF(ISBLANK(INDEX('Policy Characteristics'!B:B,MATCH($C1081,'Policy Characteristics'!$C:$C,0))),"",INDEX('Policy Characteristics'!B:B,MATCH($C1081,'Policy Characteristics'!$C:$C,0)))</f>
        <v>Capital Cost Reduction</v>
      </c>
      <c r="C1081" s="344" t="str">
        <f t="shared" si="59"/>
        <v>RnD Industry Capital Cost Perc Reduction</v>
      </c>
      <c r="D1081" s="188" t="s">
        <v>3209</v>
      </c>
      <c r="E1081" s="53"/>
      <c r="F1081" s="9" t="s">
        <v>3244</v>
      </c>
      <c r="G1081" s="53"/>
      <c r="H1081" s="54">
        <v>1482</v>
      </c>
      <c r="I1081" s="53" t="s">
        <v>45</v>
      </c>
      <c r="J1081" s="342" t="str">
        <f>IF(ISBLANK(INDEX('Policy Characteristics'!D:D,MATCH($C1081,'Policy Characteristics'!$C:$C,0))),"",INDEX('Policy Characteristics'!D:D,MATCH($C1081,'Policy Characteristics'!$C:$C,0)))</f>
        <v>R&amp;D Capital Cost Reductions</v>
      </c>
      <c r="K1081" s="340" t="str">
        <f>IF(ISBLANK(INDEX('Policy Characteristics'!E:E,MATCH($C1081,'Policy Characteristics'!$C:$C,0))),"",INDEX('Policy Characteristics'!E:E,MATCH($C1081,'Policy Characteristics'!$C:$C,0)))</f>
        <v>RnD industry capital cost reduction</v>
      </c>
      <c r="L1081" s="362">
        <f>IF(ISBLANK(INDEX('Policy Characteristics'!F:F,MATCH($C1081,'Policy Characteristics'!$C:$C,0))),"",INDEX('Policy Characteristics'!F:F,MATCH($C1081,'Policy Characteristics'!$C:$C,0)))</f>
        <v>0</v>
      </c>
      <c r="M1081" s="362">
        <f>IF(ISBLANK(INDEX('Policy Characteristics'!G:G,MATCH($C1081,'Policy Characteristics'!$C:$C,0))),"",INDEX('Policy Characteristics'!G:G,MATCH($C1081,'Policy Characteristics'!$C:$C,0)))</f>
        <v>0.4</v>
      </c>
      <c r="N1081" s="362">
        <f>IF(ISBLANK(INDEX('Policy Characteristics'!H:H,MATCH($C1081,'Policy Characteristics'!$C:$C,0))),"",INDEX('Policy Characteristics'!H:H,MATCH($C1081,'Policy Characteristics'!$C:$C,0)))</f>
        <v>0.01</v>
      </c>
      <c r="O1081" s="340" t="str">
        <f>IF(ISBLANK(INDEX('Policy Characteristics'!I:I,MATCH($C1081,'Policy Characteristics'!$C:$C,0))),"",INDEX('Policy Characteristics'!I:I,MATCH($C1081,'Policy Characteristics'!$C:$C,0)))</f>
        <v>% reduction in cost</v>
      </c>
      <c r="P1081" s="340"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40" t="str">
        <f>IF(ISBLANK(INDEX('Policy Characteristics'!K:K,MATCH($C1081,'Policy Characteristics'!$C:$C,0))),"",INDEX('Policy Characteristics'!K:K,MATCH($C1081,'Policy Characteristics'!$C:$C,0)))</f>
        <v>architectural-design.html#rnd</v>
      </c>
      <c r="R1081" s="340" t="str">
        <f>IF(ISBLANK(INDEX('Policy Characteristics'!L:L,MATCH($C1081,'Policy Characteristics'!$C:$C,0))),"",INDEX('Policy Characteristics'!L:L,MATCH($C1081,'Policy Characteristics'!$C:$C,0)))</f>
        <v>research-and-development.html</v>
      </c>
    </row>
    <row r="1082" spans="1:18" x14ac:dyDescent="0.25">
      <c r="A1082" s="340" t="str">
        <f>IF(ISBLANK(INDEX('Policy Characteristics'!A:A,MATCH($C1082,'Policy Characteristics'!$C:$C,0))),"",INDEX('Policy Characteristics'!A:A,MATCH($C1082,'Policy Characteristics'!$C:$C,0)))</f>
        <v>Research and Development</v>
      </c>
      <c r="B1082" s="340" t="str">
        <f>IF(ISBLANK(INDEX('Policy Characteristics'!B:B,MATCH($C1082,'Policy Characteristics'!$C:$C,0))),"",INDEX('Policy Characteristics'!B:B,MATCH($C1082,'Policy Characteristics'!$C:$C,0)))</f>
        <v>Capital Cost Reduction</v>
      </c>
      <c r="C1082" s="344" t="str">
        <f t="shared" si="59"/>
        <v>RnD Industry Capital Cost Perc Reduction</v>
      </c>
      <c r="D1082" s="188" t="s">
        <v>3210</v>
      </c>
      <c r="E1082" s="53"/>
      <c r="F1082" s="9" t="s">
        <v>3245</v>
      </c>
      <c r="G1082" s="53"/>
      <c r="H1082" s="54">
        <v>1483</v>
      </c>
      <c r="I1082" s="53" t="s">
        <v>45</v>
      </c>
      <c r="J1082" s="342" t="str">
        <f>IF(ISBLANK(INDEX('Policy Characteristics'!D:D,MATCH($C1082,'Policy Characteristics'!$C:$C,0))),"",INDEX('Policy Characteristics'!D:D,MATCH($C1082,'Policy Characteristics'!$C:$C,0)))</f>
        <v>R&amp;D Capital Cost Reductions</v>
      </c>
      <c r="K1082" s="340" t="str">
        <f>IF(ISBLANK(INDEX('Policy Characteristics'!E:E,MATCH($C1082,'Policy Characteristics'!$C:$C,0))),"",INDEX('Policy Characteristics'!E:E,MATCH($C1082,'Policy Characteristics'!$C:$C,0)))</f>
        <v>RnD industry capital cost reduction</v>
      </c>
      <c r="L1082" s="362">
        <f>IF(ISBLANK(INDEX('Policy Characteristics'!F:F,MATCH($C1082,'Policy Characteristics'!$C:$C,0))),"",INDEX('Policy Characteristics'!F:F,MATCH($C1082,'Policy Characteristics'!$C:$C,0)))</f>
        <v>0</v>
      </c>
      <c r="M1082" s="362">
        <f>IF(ISBLANK(INDEX('Policy Characteristics'!G:G,MATCH($C1082,'Policy Characteristics'!$C:$C,0))),"",INDEX('Policy Characteristics'!G:G,MATCH($C1082,'Policy Characteristics'!$C:$C,0)))</f>
        <v>0.4</v>
      </c>
      <c r="N1082" s="362">
        <f>IF(ISBLANK(INDEX('Policy Characteristics'!H:H,MATCH($C1082,'Policy Characteristics'!$C:$C,0))),"",INDEX('Policy Characteristics'!H:H,MATCH($C1082,'Policy Characteristics'!$C:$C,0)))</f>
        <v>0.01</v>
      </c>
      <c r="O1082" s="340" t="str">
        <f>IF(ISBLANK(INDEX('Policy Characteristics'!I:I,MATCH($C1082,'Policy Characteristics'!$C:$C,0))),"",INDEX('Policy Characteristics'!I:I,MATCH($C1082,'Policy Characteristics'!$C:$C,0)))</f>
        <v>% reduction in cost</v>
      </c>
      <c r="P1082" s="340"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40" t="str">
        <f>IF(ISBLANK(INDEX('Policy Characteristics'!K:K,MATCH($C1082,'Policy Characteristics'!$C:$C,0))),"",INDEX('Policy Characteristics'!K:K,MATCH($C1082,'Policy Characteristics'!$C:$C,0)))</f>
        <v>architectural-design.html#rnd</v>
      </c>
      <c r="R1082" s="340" t="str">
        <f>IF(ISBLANK(INDEX('Policy Characteristics'!L:L,MATCH($C1082,'Policy Characteristics'!$C:$C,0))),"",INDEX('Policy Characteristics'!L:L,MATCH($C1082,'Policy Characteristics'!$C:$C,0)))</f>
        <v>research-and-development.html</v>
      </c>
    </row>
    <row r="1083" spans="1:18" x14ac:dyDescent="0.25">
      <c r="A1083" s="340" t="str">
        <f>IF(ISBLANK(INDEX('Policy Characteristics'!A:A,MATCH($C1083,'Policy Characteristics'!$C:$C,0))),"",INDEX('Policy Characteristics'!A:A,MATCH($C1083,'Policy Characteristics'!$C:$C,0)))</f>
        <v>Research and Development</v>
      </c>
      <c r="B1083" s="340" t="str">
        <f>IF(ISBLANK(INDEX('Policy Characteristics'!B:B,MATCH($C1083,'Policy Characteristics'!$C:$C,0))),"",INDEX('Policy Characteristics'!B:B,MATCH($C1083,'Policy Characteristics'!$C:$C,0)))</f>
        <v>Capital Cost Reduction</v>
      </c>
      <c r="C1083" s="344" t="str">
        <f t="shared" si="59"/>
        <v>RnD Industry Capital Cost Perc Reduction</v>
      </c>
      <c r="D1083" s="188" t="s">
        <v>3211</v>
      </c>
      <c r="E1083" s="53"/>
      <c r="F1083" s="9" t="s">
        <v>3246</v>
      </c>
      <c r="G1083" s="53"/>
      <c r="H1083" s="54">
        <v>1484</v>
      </c>
      <c r="I1083" s="53" t="s">
        <v>45</v>
      </c>
      <c r="J1083" s="342" t="str">
        <f>IF(ISBLANK(INDEX('Policy Characteristics'!D:D,MATCH($C1083,'Policy Characteristics'!$C:$C,0))),"",INDEX('Policy Characteristics'!D:D,MATCH($C1083,'Policy Characteristics'!$C:$C,0)))</f>
        <v>R&amp;D Capital Cost Reductions</v>
      </c>
      <c r="K1083" s="340" t="str">
        <f>IF(ISBLANK(INDEX('Policy Characteristics'!E:E,MATCH($C1083,'Policy Characteristics'!$C:$C,0))),"",INDEX('Policy Characteristics'!E:E,MATCH($C1083,'Policy Characteristics'!$C:$C,0)))</f>
        <v>RnD industry capital cost reduction</v>
      </c>
      <c r="L1083" s="362">
        <f>IF(ISBLANK(INDEX('Policy Characteristics'!F:F,MATCH($C1083,'Policy Characteristics'!$C:$C,0))),"",INDEX('Policy Characteristics'!F:F,MATCH($C1083,'Policy Characteristics'!$C:$C,0)))</f>
        <v>0</v>
      </c>
      <c r="M1083" s="362">
        <f>IF(ISBLANK(INDEX('Policy Characteristics'!G:G,MATCH($C1083,'Policy Characteristics'!$C:$C,0))),"",INDEX('Policy Characteristics'!G:G,MATCH($C1083,'Policy Characteristics'!$C:$C,0)))</f>
        <v>0.4</v>
      </c>
      <c r="N1083" s="362">
        <f>IF(ISBLANK(INDEX('Policy Characteristics'!H:H,MATCH($C1083,'Policy Characteristics'!$C:$C,0))),"",INDEX('Policy Characteristics'!H:H,MATCH($C1083,'Policy Characteristics'!$C:$C,0)))</f>
        <v>0.01</v>
      </c>
      <c r="O1083" s="340" t="str">
        <f>IF(ISBLANK(INDEX('Policy Characteristics'!I:I,MATCH($C1083,'Policy Characteristics'!$C:$C,0))),"",INDEX('Policy Characteristics'!I:I,MATCH($C1083,'Policy Characteristics'!$C:$C,0)))</f>
        <v>% reduction in cost</v>
      </c>
      <c r="P1083" s="340"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40" t="str">
        <f>IF(ISBLANK(INDEX('Policy Characteristics'!K:K,MATCH($C1083,'Policy Characteristics'!$C:$C,0))),"",INDEX('Policy Characteristics'!K:K,MATCH($C1083,'Policy Characteristics'!$C:$C,0)))</f>
        <v>architectural-design.html#rnd</v>
      </c>
      <c r="R1083" s="340" t="str">
        <f>IF(ISBLANK(INDEX('Policy Characteristics'!L:L,MATCH($C1083,'Policy Characteristics'!$C:$C,0))),"",INDEX('Policy Characteristics'!L:L,MATCH($C1083,'Policy Characteristics'!$C:$C,0)))</f>
        <v>research-and-development.html</v>
      </c>
    </row>
    <row r="1084" spans="1:18" x14ac:dyDescent="0.25">
      <c r="A1084" s="340" t="str">
        <f>IF(ISBLANK(INDEX('Policy Characteristics'!A:A,MATCH($C1084,'Policy Characteristics'!$C:$C,0))),"",INDEX('Policy Characteristics'!A:A,MATCH($C1084,'Policy Characteristics'!$C:$C,0)))</f>
        <v>Research and Development</v>
      </c>
      <c r="B1084" s="340" t="str">
        <f>IF(ISBLANK(INDEX('Policy Characteristics'!B:B,MATCH($C1084,'Policy Characteristics'!$C:$C,0))),"",INDEX('Policy Characteristics'!B:B,MATCH($C1084,'Policy Characteristics'!$C:$C,0)))</f>
        <v>Capital Cost Reduction</v>
      </c>
      <c r="C1084" s="344" t="str">
        <f t="shared" si="59"/>
        <v>RnD Industry Capital Cost Perc Reduction</v>
      </c>
      <c r="D1084" s="188" t="s">
        <v>3212</v>
      </c>
      <c r="E1084" s="53"/>
      <c r="F1084" s="9" t="s">
        <v>3247</v>
      </c>
      <c r="G1084" s="53"/>
      <c r="H1084" s="54">
        <v>1485</v>
      </c>
      <c r="I1084" s="53" t="s">
        <v>45</v>
      </c>
      <c r="J1084" s="342" t="str">
        <f>IF(ISBLANK(INDEX('Policy Characteristics'!D:D,MATCH($C1084,'Policy Characteristics'!$C:$C,0))),"",INDEX('Policy Characteristics'!D:D,MATCH($C1084,'Policy Characteristics'!$C:$C,0)))</f>
        <v>R&amp;D Capital Cost Reductions</v>
      </c>
      <c r="K1084" s="340" t="str">
        <f>IF(ISBLANK(INDEX('Policy Characteristics'!E:E,MATCH($C1084,'Policy Characteristics'!$C:$C,0))),"",INDEX('Policy Characteristics'!E:E,MATCH($C1084,'Policy Characteristics'!$C:$C,0)))</f>
        <v>RnD industry capital cost reduction</v>
      </c>
      <c r="L1084" s="362">
        <f>IF(ISBLANK(INDEX('Policy Characteristics'!F:F,MATCH($C1084,'Policy Characteristics'!$C:$C,0))),"",INDEX('Policy Characteristics'!F:F,MATCH($C1084,'Policy Characteristics'!$C:$C,0)))</f>
        <v>0</v>
      </c>
      <c r="M1084" s="362">
        <f>IF(ISBLANK(INDEX('Policy Characteristics'!G:G,MATCH($C1084,'Policy Characteristics'!$C:$C,0))),"",INDEX('Policy Characteristics'!G:G,MATCH($C1084,'Policy Characteristics'!$C:$C,0)))</f>
        <v>0.4</v>
      </c>
      <c r="N1084" s="362">
        <f>IF(ISBLANK(INDEX('Policy Characteristics'!H:H,MATCH($C1084,'Policy Characteristics'!$C:$C,0))),"",INDEX('Policy Characteristics'!H:H,MATCH($C1084,'Policy Characteristics'!$C:$C,0)))</f>
        <v>0.01</v>
      </c>
      <c r="O1084" s="340" t="str">
        <f>IF(ISBLANK(INDEX('Policy Characteristics'!I:I,MATCH($C1084,'Policy Characteristics'!$C:$C,0))),"",INDEX('Policy Characteristics'!I:I,MATCH($C1084,'Policy Characteristics'!$C:$C,0)))</f>
        <v>% reduction in cost</v>
      </c>
      <c r="P1084" s="340"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40" t="str">
        <f>IF(ISBLANK(INDEX('Policy Characteristics'!K:K,MATCH($C1084,'Policy Characteristics'!$C:$C,0))),"",INDEX('Policy Characteristics'!K:K,MATCH($C1084,'Policy Characteristics'!$C:$C,0)))</f>
        <v>architectural-design.html#rnd</v>
      </c>
      <c r="R1084" s="340" t="str">
        <f>IF(ISBLANK(INDEX('Policy Characteristics'!L:L,MATCH($C1084,'Policy Characteristics'!$C:$C,0))),"",INDEX('Policy Characteristics'!L:L,MATCH($C1084,'Policy Characteristics'!$C:$C,0)))</f>
        <v>research-and-development.html</v>
      </c>
    </row>
    <row r="1085" spans="1:18" x14ac:dyDescent="0.25">
      <c r="A1085" s="340" t="str">
        <f>IF(ISBLANK(INDEX('Policy Characteristics'!A:A,MATCH($C1085,'Policy Characteristics'!$C:$C,0))),"",INDEX('Policy Characteristics'!A:A,MATCH($C1085,'Policy Characteristics'!$C:$C,0)))</f>
        <v>Research and Development</v>
      </c>
      <c r="B1085" s="340" t="str">
        <f>IF(ISBLANK(INDEX('Policy Characteristics'!B:B,MATCH($C1085,'Policy Characteristics'!$C:$C,0))),"",INDEX('Policy Characteristics'!B:B,MATCH($C1085,'Policy Characteristics'!$C:$C,0)))</f>
        <v>Capital Cost Reduction</v>
      </c>
      <c r="C1085" s="344" t="str">
        <f t="shared" si="59"/>
        <v>RnD Industry Capital Cost Perc Reduction</v>
      </c>
      <c r="D1085" s="188" t="s">
        <v>3213</v>
      </c>
      <c r="E1085" s="53"/>
      <c r="F1085" s="9" t="s">
        <v>3248</v>
      </c>
      <c r="G1085" s="53"/>
      <c r="H1085" s="54">
        <v>1486</v>
      </c>
      <c r="I1085" s="53" t="s">
        <v>45</v>
      </c>
      <c r="J1085" s="342" t="str">
        <f>IF(ISBLANK(INDEX('Policy Characteristics'!D:D,MATCH($C1085,'Policy Characteristics'!$C:$C,0))),"",INDEX('Policy Characteristics'!D:D,MATCH($C1085,'Policy Characteristics'!$C:$C,0)))</f>
        <v>R&amp;D Capital Cost Reductions</v>
      </c>
      <c r="K1085" s="340" t="str">
        <f>IF(ISBLANK(INDEX('Policy Characteristics'!E:E,MATCH($C1085,'Policy Characteristics'!$C:$C,0))),"",INDEX('Policy Characteristics'!E:E,MATCH($C1085,'Policy Characteristics'!$C:$C,0)))</f>
        <v>RnD industry capital cost reduction</v>
      </c>
      <c r="L1085" s="362">
        <f>IF(ISBLANK(INDEX('Policy Characteristics'!F:F,MATCH($C1085,'Policy Characteristics'!$C:$C,0))),"",INDEX('Policy Characteristics'!F:F,MATCH($C1085,'Policy Characteristics'!$C:$C,0)))</f>
        <v>0</v>
      </c>
      <c r="M1085" s="362">
        <f>IF(ISBLANK(INDEX('Policy Characteristics'!G:G,MATCH($C1085,'Policy Characteristics'!$C:$C,0))),"",INDEX('Policy Characteristics'!G:G,MATCH($C1085,'Policy Characteristics'!$C:$C,0)))</f>
        <v>0.4</v>
      </c>
      <c r="N1085" s="362">
        <f>IF(ISBLANK(INDEX('Policy Characteristics'!H:H,MATCH($C1085,'Policy Characteristics'!$C:$C,0))),"",INDEX('Policy Characteristics'!H:H,MATCH($C1085,'Policy Characteristics'!$C:$C,0)))</f>
        <v>0.01</v>
      </c>
      <c r="O1085" s="340" t="str">
        <f>IF(ISBLANK(INDEX('Policy Characteristics'!I:I,MATCH($C1085,'Policy Characteristics'!$C:$C,0))),"",INDEX('Policy Characteristics'!I:I,MATCH($C1085,'Policy Characteristics'!$C:$C,0)))</f>
        <v>% reduction in cost</v>
      </c>
      <c r="P1085" s="340"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40" t="str">
        <f>IF(ISBLANK(INDEX('Policy Characteristics'!K:K,MATCH($C1085,'Policy Characteristics'!$C:$C,0))),"",INDEX('Policy Characteristics'!K:K,MATCH($C1085,'Policy Characteristics'!$C:$C,0)))</f>
        <v>architectural-design.html#rnd</v>
      </c>
      <c r="R1085" s="340" t="str">
        <f>IF(ISBLANK(INDEX('Policy Characteristics'!L:L,MATCH($C1085,'Policy Characteristics'!$C:$C,0))),"",INDEX('Policy Characteristics'!L:L,MATCH($C1085,'Policy Characteristics'!$C:$C,0)))</f>
        <v>research-and-development.html</v>
      </c>
    </row>
    <row r="1086" spans="1:18" x14ac:dyDescent="0.25">
      <c r="A1086" s="340" t="str">
        <f>IF(ISBLANK(INDEX('Policy Characteristics'!A:A,MATCH($C1086,'Policy Characteristics'!$C:$C,0))),"",INDEX('Policy Characteristics'!A:A,MATCH($C1086,'Policy Characteristics'!$C:$C,0)))</f>
        <v>Research and Development</v>
      </c>
      <c r="B1086" s="340" t="str">
        <f>IF(ISBLANK(INDEX('Policy Characteristics'!B:B,MATCH($C1086,'Policy Characteristics'!$C:$C,0))),"",INDEX('Policy Characteristics'!B:B,MATCH($C1086,'Policy Characteristics'!$C:$C,0)))</f>
        <v>Capital Cost Reduction</v>
      </c>
      <c r="C1086" s="343" t="s">
        <v>309</v>
      </c>
      <c r="D1086" s="53" t="s">
        <v>2273</v>
      </c>
      <c r="E1086" s="53"/>
      <c r="F1086" s="53" t="s">
        <v>498</v>
      </c>
      <c r="G1086" s="53"/>
      <c r="H1086" s="54">
        <v>108</v>
      </c>
      <c r="I1086" s="53" t="s">
        <v>45</v>
      </c>
      <c r="J1086" s="342" t="str">
        <f>IF(ISBLANK(INDEX('Policy Characteristics'!D:D,MATCH($C1086,'Policy Characteristics'!$C:$C,0))),"",INDEX('Policy Characteristics'!D:D,MATCH($C1086,'Policy Characteristics'!$C:$C,0)))</f>
        <v>R&amp;D Capital Cost Reductions</v>
      </c>
      <c r="K1086" s="340" t="str">
        <f>IF(ISBLANK(INDEX('Policy Characteristics'!E:E,MATCH($C1086,'Policy Characteristics'!$C:$C,0))),"",INDEX('Policy Characteristics'!E:E,MATCH($C1086,'Policy Characteristics'!$C:$C,0)))</f>
        <v>RnD transportation capital cost reduction</v>
      </c>
      <c r="L1086" s="362">
        <f>IF(ISBLANK(INDEX('Policy Characteristics'!F:F,MATCH($C1086,'Policy Characteristics'!$C:$C,0))),"",INDEX('Policy Characteristics'!F:F,MATCH($C1086,'Policy Characteristics'!$C:$C,0)))</f>
        <v>0</v>
      </c>
      <c r="M1086" s="362">
        <f>IF(ISBLANK(INDEX('Policy Characteristics'!G:G,MATCH($C1086,'Policy Characteristics'!$C:$C,0))),"",INDEX('Policy Characteristics'!G:G,MATCH($C1086,'Policy Characteristics'!$C:$C,0)))</f>
        <v>0.4</v>
      </c>
      <c r="N1086" s="362">
        <f>IF(ISBLANK(INDEX('Policy Characteristics'!H:H,MATCH($C1086,'Policy Characteristics'!$C:$C,0))),"",INDEX('Policy Characteristics'!H:H,MATCH($C1086,'Policy Characteristics'!$C:$C,0)))</f>
        <v>0.01</v>
      </c>
      <c r="O1086" s="340" t="str">
        <f>IF(ISBLANK(INDEX('Policy Characteristics'!I:I,MATCH($C1086,'Policy Characteristics'!$C:$C,0))),"",INDEX('Policy Characteristics'!I:I,MATCH($C1086,'Policy Characteristics'!$C:$C,0)))</f>
        <v>% reduction in cost</v>
      </c>
      <c r="P1086" s="340"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40" t="str">
        <f>IF(ISBLANK(INDEX('Policy Characteristics'!K:K,MATCH($C1086,'Policy Characteristics'!$C:$C,0))),"",INDEX('Policy Characteristics'!K:K,MATCH($C1086,'Policy Characteristics'!$C:$C,0)))</f>
        <v>architectural-design.html#rnd</v>
      </c>
      <c r="R1086" s="340" t="str">
        <f>IF(ISBLANK(INDEX('Policy Characteristics'!L:L,MATCH($C1086,'Policy Characteristics'!$C:$C,0))),"",INDEX('Policy Characteristics'!L:L,MATCH($C1086,'Policy Characteristics'!$C:$C,0)))</f>
        <v>research-and-development.html</v>
      </c>
    </row>
    <row r="1087" spans="1:18" x14ac:dyDescent="0.25">
      <c r="A1087" s="340" t="str">
        <f>IF(ISBLANK(INDEX('Policy Characteristics'!A:A,MATCH($C1087,'Policy Characteristics'!$C:$C,0))),"",INDEX('Policy Characteristics'!A:A,MATCH($C1087,'Policy Characteristics'!$C:$C,0)))</f>
        <v>Research and Development</v>
      </c>
      <c r="B1087" s="340" t="str">
        <f>IF(ISBLANK(INDEX('Policy Characteristics'!B:B,MATCH($C1087,'Policy Characteristics'!$C:$C,0))),"",INDEX('Policy Characteristics'!B:B,MATCH($C1087,'Policy Characteristics'!$C:$C,0)))</f>
        <v>Capital Cost Reduction</v>
      </c>
      <c r="C1087" s="344" t="str">
        <f t="shared" ref="C1087:C1092" si="60">C$1086</f>
        <v>RnD Transportation Capital Cost Perc Reduction</v>
      </c>
      <c r="D1087" s="53" t="s">
        <v>2274</v>
      </c>
      <c r="E1087" s="53"/>
      <c r="F1087" s="53" t="s">
        <v>499</v>
      </c>
      <c r="G1087" s="53"/>
      <c r="H1087" s="54">
        <v>109</v>
      </c>
      <c r="I1087" s="53" t="s">
        <v>45</v>
      </c>
      <c r="J1087" s="342" t="str">
        <f>IF(ISBLANK(INDEX('Policy Characteristics'!D:D,MATCH($C1087,'Policy Characteristics'!$C:$C,0))),"",INDEX('Policy Characteristics'!D:D,MATCH($C1087,'Policy Characteristics'!$C:$C,0)))</f>
        <v>R&amp;D Capital Cost Reductions</v>
      </c>
      <c r="K1087" s="340" t="str">
        <f>IF(ISBLANK(INDEX('Policy Characteristics'!E:E,MATCH($C1087,'Policy Characteristics'!$C:$C,0))),"",INDEX('Policy Characteristics'!E:E,MATCH($C1087,'Policy Characteristics'!$C:$C,0)))</f>
        <v>RnD transportation capital cost reduction</v>
      </c>
      <c r="L1087" s="362">
        <f>IF(ISBLANK(INDEX('Policy Characteristics'!F:F,MATCH($C1087,'Policy Characteristics'!$C:$C,0))),"",INDEX('Policy Characteristics'!F:F,MATCH($C1087,'Policy Characteristics'!$C:$C,0)))</f>
        <v>0</v>
      </c>
      <c r="M1087" s="362">
        <f>IF(ISBLANK(INDEX('Policy Characteristics'!G:G,MATCH($C1087,'Policy Characteristics'!$C:$C,0))),"",INDEX('Policy Characteristics'!G:G,MATCH($C1087,'Policy Characteristics'!$C:$C,0)))</f>
        <v>0.4</v>
      </c>
      <c r="N1087" s="362">
        <f>IF(ISBLANK(INDEX('Policy Characteristics'!H:H,MATCH($C1087,'Policy Characteristics'!$C:$C,0))),"",INDEX('Policy Characteristics'!H:H,MATCH($C1087,'Policy Characteristics'!$C:$C,0)))</f>
        <v>0.01</v>
      </c>
      <c r="O1087" s="340" t="str">
        <f>IF(ISBLANK(INDEX('Policy Characteristics'!I:I,MATCH($C1087,'Policy Characteristics'!$C:$C,0))),"",INDEX('Policy Characteristics'!I:I,MATCH($C1087,'Policy Characteristics'!$C:$C,0)))</f>
        <v>% reduction in cost</v>
      </c>
      <c r="P1087" s="340"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40" t="str">
        <f>IF(ISBLANK(INDEX('Policy Characteristics'!K:K,MATCH($C1087,'Policy Characteristics'!$C:$C,0))),"",INDEX('Policy Characteristics'!K:K,MATCH($C1087,'Policy Characteristics'!$C:$C,0)))</f>
        <v>architectural-design.html#rnd</v>
      </c>
      <c r="R1087" s="340" t="str">
        <f>IF(ISBLANK(INDEX('Policy Characteristics'!L:L,MATCH($C1087,'Policy Characteristics'!$C:$C,0))),"",INDEX('Policy Characteristics'!L:L,MATCH($C1087,'Policy Characteristics'!$C:$C,0)))</f>
        <v>research-and-development.html</v>
      </c>
    </row>
    <row r="1088" spans="1:18" x14ac:dyDescent="0.25">
      <c r="A1088" s="340" t="str">
        <f>IF(ISBLANK(INDEX('Policy Characteristics'!A:A,MATCH($C1088,'Policy Characteristics'!$C:$C,0))),"",INDEX('Policy Characteristics'!A:A,MATCH($C1088,'Policy Characteristics'!$C:$C,0)))</f>
        <v>Research and Development</v>
      </c>
      <c r="B1088" s="340" t="str">
        <f>IF(ISBLANK(INDEX('Policy Characteristics'!B:B,MATCH($C1088,'Policy Characteristics'!$C:$C,0))),"",INDEX('Policy Characteristics'!B:B,MATCH($C1088,'Policy Characteristics'!$C:$C,0)))</f>
        <v>Capital Cost Reduction</v>
      </c>
      <c r="C1088" s="344" t="str">
        <f t="shared" si="60"/>
        <v>RnD Transportation Capital Cost Perc Reduction</v>
      </c>
      <c r="D1088" s="53" t="s">
        <v>2275</v>
      </c>
      <c r="E1088" s="53"/>
      <c r="F1088" s="53" t="s">
        <v>500</v>
      </c>
      <c r="G1088" s="53"/>
      <c r="H1088" s="54">
        <v>110</v>
      </c>
      <c r="I1088" s="53" t="s">
        <v>45</v>
      </c>
      <c r="J1088" s="342" t="str">
        <f>IF(ISBLANK(INDEX('Policy Characteristics'!D:D,MATCH($C1088,'Policy Characteristics'!$C:$C,0))),"",INDEX('Policy Characteristics'!D:D,MATCH($C1088,'Policy Characteristics'!$C:$C,0)))</f>
        <v>R&amp;D Capital Cost Reductions</v>
      </c>
      <c r="K1088" s="340" t="str">
        <f>IF(ISBLANK(INDEX('Policy Characteristics'!E:E,MATCH($C1088,'Policy Characteristics'!$C:$C,0))),"",INDEX('Policy Characteristics'!E:E,MATCH($C1088,'Policy Characteristics'!$C:$C,0)))</f>
        <v>RnD transportation capital cost reduction</v>
      </c>
      <c r="L1088" s="362">
        <f>IF(ISBLANK(INDEX('Policy Characteristics'!F:F,MATCH($C1088,'Policy Characteristics'!$C:$C,0))),"",INDEX('Policy Characteristics'!F:F,MATCH($C1088,'Policy Characteristics'!$C:$C,0)))</f>
        <v>0</v>
      </c>
      <c r="M1088" s="362">
        <f>IF(ISBLANK(INDEX('Policy Characteristics'!G:G,MATCH($C1088,'Policy Characteristics'!$C:$C,0))),"",INDEX('Policy Characteristics'!G:G,MATCH($C1088,'Policy Characteristics'!$C:$C,0)))</f>
        <v>0.4</v>
      </c>
      <c r="N1088" s="362">
        <f>IF(ISBLANK(INDEX('Policy Characteristics'!H:H,MATCH($C1088,'Policy Characteristics'!$C:$C,0))),"",INDEX('Policy Characteristics'!H:H,MATCH($C1088,'Policy Characteristics'!$C:$C,0)))</f>
        <v>0.01</v>
      </c>
      <c r="O1088" s="340" t="str">
        <f>IF(ISBLANK(INDEX('Policy Characteristics'!I:I,MATCH($C1088,'Policy Characteristics'!$C:$C,0))),"",INDEX('Policy Characteristics'!I:I,MATCH($C1088,'Policy Characteristics'!$C:$C,0)))</f>
        <v>% reduction in cost</v>
      </c>
      <c r="P1088" s="340"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40" t="str">
        <f>IF(ISBLANK(INDEX('Policy Characteristics'!K:K,MATCH($C1088,'Policy Characteristics'!$C:$C,0))),"",INDEX('Policy Characteristics'!K:K,MATCH($C1088,'Policy Characteristics'!$C:$C,0)))</f>
        <v>architectural-design.html#rnd</v>
      </c>
      <c r="R1088" s="340" t="str">
        <f>IF(ISBLANK(INDEX('Policy Characteristics'!L:L,MATCH($C1088,'Policy Characteristics'!$C:$C,0))),"",INDEX('Policy Characteristics'!L:L,MATCH($C1088,'Policy Characteristics'!$C:$C,0)))</f>
        <v>research-and-development.html</v>
      </c>
    </row>
    <row r="1089" spans="1:18" x14ac:dyDescent="0.25">
      <c r="A1089" s="340" t="str">
        <f>IF(ISBLANK(INDEX('Policy Characteristics'!A:A,MATCH($C1089,'Policy Characteristics'!$C:$C,0))),"",INDEX('Policy Characteristics'!A:A,MATCH($C1089,'Policy Characteristics'!$C:$C,0)))</f>
        <v>Research and Development</v>
      </c>
      <c r="B1089" s="340" t="str">
        <f>IF(ISBLANK(INDEX('Policy Characteristics'!B:B,MATCH($C1089,'Policy Characteristics'!$C:$C,0))),"",INDEX('Policy Characteristics'!B:B,MATCH($C1089,'Policy Characteristics'!$C:$C,0)))</f>
        <v>Capital Cost Reduction</v>
      </c>
      <c r="C1089" s="344" t="str">
        <f t="shared" si="60"/>
        <v>RnD Transportation Capital Cost Perc Reduction</v>
      </c>
      <c r="D1089" s="53" t="s">
        <v>2276</v>
      </c>
      <c r="E1089" s="53"/>
      <c r="F1089" s="53" t="s">
        <v>501</v>
      </c>
      <c r="G1089" s="53"/>
      <c r="H1089" s="54">
        <v>111</v>
      </c>
      <c r="I1089" s="53" t="s">
        <v>45</v>
      </c>
      <c r="J1089" s="342" t="str">
        <f>IF(ISBLANK(INDEX('Policy Characteristics'!D:D,MATCH($C1089,'Policy Characteristics'!$C:$C,0))),"",INDEX('Policy Characteristics'!D:D,MATCH($C1089,'Policy Characteristics'!$C:$C,0)))</f>
        <v>R&amp;D Capital Cost Reductions</v>
      </c>
      <c r="K1089" s="340" t="str">
        <f>IF(ISBLANK(INDEX('Policy Characteristics'!E:E,MATCH($C1089,'Policy Characteristics'!$C:$C,0))),"",INDEX('Policy Characteristics'!E:E,MATCH($C1089,'Policy Characteristics'!$C:$C,0)))</f>
        <v>RnD transportation capital cost reduction</v>
      </c>
      <c r="L1089" s="362">
        <f>IF(ISBLANK(INDEX('Policy Characteristics'!F:F,MATCH($C1089,'Policy Characteristics'!$C:$C,0))),"",INDEX('Policy Characteristics'!F:F,MATCH($C1089,'Policy Characteristics'!$C:$C,0)))</f>
        <v>0</v>
      </c>
      <c r="M1089" s="362">
        <f>IF(ISBLANK(INDEX('Policy Characteristics'!G:G,MATCH($C1089,'Policy Characteristics'!$C:$C,0))),"",INDEX('Policy Characteristics'!G:G,MATCH($C1089,'Policy Characteristics'!$C:$C,0)))</f>
        <v>0.4</v>
      </c>
      <c r="N1089" s="362">
        <f>IF(ISBLANK(INDEX('Policy Characteristics'!H:H,MATCH($C1089,'Policy Characteristics'!$C:$C,0))),"",INDEX('Policy Characteristics'!H:H,MATCH($C1089,'Policy Characteristics'!$C:$C,0)))</f>
        <v>0.01</v>
      </c>
      <c r="O1089" s="340" t="str">
        <f>IF(ISBLANK(INDEX('Policy Characteristics'!I:I,MATCH($C1089,'Policy Characteristics'!$C:$C,0))),"",INDEX('Policy Characteristics'!I:I,MATCH($C1089,'Policy Characteristics'!$C:$C,0)))</f>
        <v>% reduction in cost</v>
      </c>
      <c r="P1089" s="340"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40" t="str">
        <f>IF(ISBLANK(INDEX('Policy Characteristics'!K:K,MATCH($C1089,'Policy Characteristics'!$C:$C,0))),"",INDEX('Policy Characteristics'!K:K,MATCH($C1089,'Policy Characteristics'!$C:$C,0)))</f>
        <v>architectural-design.html#rnd</v>
      </c>
      <c r="R1089" s="340" t="str">
        <f>IF(ISBLANK(INDEX('Policy Characteristics'!L:L,MATCH($C1089,'Policy Characteristics'!$C:$C,0))),"",INDEX('Policy Characteristics'!L:L,MATCH($C1089,'Policy Characteristics'!$C:$C,0)))</f>
        <v>research-and-development.html</v>
      </c>
    </row>
    <row r="1090" spans="1:18" x14ac:dyDescent="0.25">
      <c r="A1090" s="340" t="str">
        <f>IF(ISBLANK(INDEX('Policy Characteristics'!A:A,MATCH($C1090,'Policy Characteristics'!$C:$C,0))),"",INDEX('Policy Characteristics'!A:A,MATCH($C1090,'Policy Characteristics'!$C:$C,0)))</f>
        <v>Research and Development</v>
      </c>
      <c r="B1090" s="340" t="str">
        <f>IF(ISBLANK(INDEX('Policy Characteristics'!B:B,MATCH($C1090,'Policy Characteristics'!$C:$C,0))),"",INDEX('Policy Characteristics'!B:B,MATCH($C1090,'Policy Characteristics'!$C:$C,0)))</f>
        <v>Capital Cost Reduction</v>
      </c>
      <c r="C1090" s="344" t="str">
        <f t="shared" si="60"/>
        <v>RnD Transportation Capital Cost Perc Reduction</v>
      </c>
      <c r="D1090" s="53" t="s">
        <v>2277</v>
      </c>
      <c r="E1090" s="53"/>
      <c r="F1090" s="53" t="s">
        <v>502</v>
      </c>
      <c r="G1090" s="53"/>
      <c r="H1090" s="54">
        <v>112</v>
      </c>
      <c r="I1090" s="53" t="s">
        <v>45</v>
      </c>
      <c r="J1090" s="342" t="str">
        <f>IF(ISBLANK(INDEX('Policy Characteristics'!D:D,MATCH($C1090,'Policy Characteristics'!$C:$C,0))),"",INDEX('Policy Characteristics'!D:D,MATCH($C1090,'Policy Characteristics'!$C:$C,0)))</f>
        <v>R&amp;D Capital Cost Reductions</v>
      </c>
      <c r="K1090" s="340" t="str">
        <f>IF(ISBLANK(INDEX('Policy Characteristics'!E:E,MATCH($C1090,'Policy Characteristics'!$C:$C,0))),"",INDEX('Policy Characteristics'!E:E,MATCH($C1090,'Policy Characteristics'!$C:$C,0)))</f>
        <v>RnD transportation capital cost reduction</v>
      </c>
      <c r="L1090" s="362">
        <f>IF(ISBLANK(INDEX('Policy Characteristics'!F:F,MATCH($C1090,'Policy Characteristics'!$C:$C,0))),"",INDEX('Policy Characteristics'!F:F,MATCH($C1090,'Policy Characteristics'!$C:$C,0)))</f>
        <v>0</v>
      </c>
      <c r="M1090" s="362">
        <f>IF(ISBLANK(INDEX('Policy Characteristics'!G:G,MATCH($C1090,'Policy Characteristics'!$C:$C,0))),"",INDEX('Policy Characteristics'!G:G,MATCH($C1090,'Policy Characteristics'!$C:$C,0)))</f>
        <v>0.4</v>
      </c>
      <c r="N1090" s="362">
        <f>IF(ISBLANK(INDEX('Policy Characteristics'!H:H,MATCH($C1090,'Policy Characteristics'!$C:$C,0))),"",INDEX('Policy Characteristics'!H:H,MATCH($C1090,'Policy Characteristics'!$C:$C,0)))</f>
        <v>0.01</v>
      </c>
      <c r="O1090" s="340" t="str">
        <f>IF(ISBLANK(INDEX('Policy Characteristics'!I:I,MATCH($C1090,'Policy Characteristics'!$C:$C,0))),"",INDEX('Policy Characteristics'!I:I,MATCH($C1090,'Policy Characteristics'!$C:$C,0)))</f>
        <v>% reduction in cost</v>
      </c>
      <c r="P1090" s="340"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40" t="str">
        <f>IF(ISBLANK(INDEX('Policy Characteristics'!K:K,MATCH($C1090,'Policy Characteristics'!$C:$C,0))),"",INDEX('Policy Characteristics'!K:K,MATCH($C1090,'Policy Characteristics'!$C:$C,0)))</f>
        <v>architectural-design.html#rnd</v>
      </c>
      <c r="R1090" s="340" t="str">
        <f>IF(ISBLANK(INDEX('Policy Characteristics'!L:L,MATCH($C1090,'Policy Characteristics'!$C:$C,0))),"",INDEX('Policy Characteristics'!L:L,MATCH($C1090,'Policy Characteristics'!$C:$C,0)))</f>
        <v>research-and-development.html</v>
      </c>
    </row>
    <row r="1091" spans="1:18" x14ac:dyDescent="0.25">
      <c r="A1091" s="340" t="str">
        <f>IF(ISBLANK(INDEX('Policy Characteristics'!A:A,MATCH($C1091,'Policy Characteristics'!$C:$C,0))),"",INDEX('Policy Characteristics'!A:A,MATCH($C1091,'Policy Characteristics'!$C:$C,0)))</f>
        <v>Research and Development</v>
      </c>
      <c r="B1091" s="340" t="str">
        <f>IF(ISBLANK(INDEX('Policy Characteristics'!B:B,MATCH($C1091,'Policy Characteristics'!$C:$C,0))),"",INDEX('Policy Characteristics'!B:B,MATCH($C1091,'Policy Characteristics'!$C:$C,0)))</f>
        <v>Capital Cost Reduction</v>
      </c>
      <c r="C1091" s="344" t="str">
        <f t="shared" si="60"/>
        <v>RnD Transportation Capital Cost Perc Reduction</v>
      </c>
      <c r="D1091" s="53" t="s">
        <v>2587</v>
      </c>
      <c r="E1091" s="53"/>
      <c r="F1091" s="53" t="s">
        <v>2892</v>
      </c>
      <c r="G1091" s="53"/>
      <c r="H1091" s="54">
        <v>113</v>
      </c>
      <c r="I1091" s="53" t="s">
        <v>45</v>
      </c>
      <c r="J1091" s="342" t="str">
        <f>IF(ISBLANK(INDEX('Policy Characteristics'!D:D,MATCH($C1091,'Policy Characteristics'!$C:$C,0))),"",INDEX('Policy Characteristics'!D:D,MATCH($C1091,'Policy Characteristics'!$C:$C,0)))</f>
        <v>R&amp;D Capital Cost Reductions</v>
      </c>
      <c r="K1091" s="340" t="str">
        <f>IF(ISBLANK(INDEX('Policy Characteristics'!E:E,MATCH($C1091,'Policy Characteristics'!$C:$C,0))),"",INDEX('Policy Characteristics'!E:E,MATCH($C1091,'Policy Characteristics'!$C:$C,0)))</f>
        <v>RnD transportation capital cost reduction</v>
      </c>
      <c r="L1091" s="362">
        <f>IF(ISBLANK(INDEX('Policy Characteristics'!F:F,MATCH($C1091,'Policy Characteristics'!$C:$C,0))),"",INDEX('Policy Characteristics'!F:F,MATCH($C1091,'Policy Characteristics'!$C:$C,0)))</f>
        <v>0</v>
      </c>
      <c r="M1091" s="362">
        <f>IF(ISBLANK(INDEX('Policy Characteristics'!G:G,MATCH($C1091,'Policy Characteristics'!$C:$C,0))),"",INDEX('Policy Characteristics'!G:G,MATCH($C1091,'Policy Characteristics'!$C:$C,0)))</f>
        <v>0.4</v>
      </c>
      <c r="N1091" s="362">
        <f>IF(ISBLANK(INDEX('Policy Characteristics'!H:H,MATCH($C1091,'Policy Characteristics'!$C:$C,0))),"",INDEX('Policy Characteristics'!H:H,MATCH($C1091,'Policy Characteristics'!$C:$C,0)))</f>
        <v>0.01</v>
      </c>
      <c r="O1091" s="340" t="str">
        <f>IF(ISBLANK(INDEX('Policy Characteristics'!I:I,MATCH($C1091,'Policy Characteristics'!$C:$C,0))),"",INDEX('Policy Characteristics'!I:I,MATCH($C1091,'Policy Characteristics'!$C:$C,0)))</f>
        <v>% reduction in cost</v>
      </c>
      <c r="P1091" s="340"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40" t="str">
        <f>IF(ISBLANK(INDEX('Policy Characteristics'!K:K,MATCH($C1091,'Policy Characteristics'!$C:$C,0))),"",INDEX('Policy Characteristics'!K:K,MATCH($C1091,'Policy Characteristics'!$C:$C,0)))</f>
        <v>architectural-design.html#rnd</v>
      </c>
      <c r="R1091" s="340" t="str">
        <f>IF(ISBLANK(INDEX('Policy Characteristics'!L:L,MATCH($C1091,'Policy Characteristics'!$C:$C,0))),"",INDEX('Policy Characteristics'!L:L,MATCH($C1091,'Policy Characteristics'!$C:$C,0)))</f>
        <v>research-and-development.html</v>
      </c>
    </row>
    <row r="1092" spans="1:18" x14ac:dyDescent="0.25">
      <c r="A1092" s="340" t="str">
        <f>IF(ISBLANK(INDEX('Policy Characteristics'!A:A,MATCH($C1092,'Policy Characteristics'!$C:$C,0))),"",INDEX('Policy Characteristics'!A:A,MATCH($C1092,'Policy Characteristics'!$C:$C,0)))</f>
        <v>Research and Development</v>
      </c>
      <c r="B1092" s="340" t="str">
        <f>IF(ISBLANK(INDEX('Policy Characteristics'!B:B,MATCH($C1092,'Policy Characteristics'!$C:$C,0))),"",INDEX('Policy Characteristics'!B:B,MATCH($C1092,'Policy Characteristics'!$C:$C,0)))</f>
        <v>Capital Cost Reduction</v>
      </c>
      <c r="C1092" s="344" t="str">
        <f t="shared" si="60"/>
        <v>RnD Transportation Capital Cost Perc Reduction</v>
      </c>
      <c r="D1092" s="53" t="s">
        <v>2586</v>
      </c>
      <c r="E1092" s="53"/>
      <c r="F1092" s="53" t="s">
        <v>2893</v>
      </c>
      <c r="G1092" s="53"/>
      <c r="H1092" s="54">
        <v>523</v>
      </c>
      <c r="I1092" s="53" t="s">
        <v>45</v>
      </c>
      <c r="J1092" s="342" t="str">
        <f>IF(ISBLANK(INDEX('Policy Characteristics'!D:D,MATCH($C1092,'Policy Characteristics'!$C:$C,0))),"",INDEX('Policy Characteristics'!D:D,MATCH($C1092,'Policy Characteristics'!$C:$C,0)))</f>
        <v>R&amp;D Capital Cost Reductions</v>
      </c>
      <c r="K1092" s="340" t="str">
        <f>IF(ISBLANK(INDEX('Policy Characteristics'!E:E,MATCH($C1092,'Policy Characteristics'!$C:$C,0))),"",INDEX('Policy Characteristics'!E:E,MATCH($C1092,'Policy Characteristics'!$C:$C,0)))</f>
        <v>RnD transportation capital cost reduction</v>
      </c>
      <c r="L1092" s="362">
        <f>IF(ISBLANK(INDEX('Policy Characteristics'!F:F,MATCH($C1092,'Policy Characteristics'!$C:$C,0))),"",INDEX('Policy Characteristics'!F:F,MATCH($C1092,'Policy Characteristics'!$C:$C,0)))</f>
        <v>0</v>
      </c>
      <c r="M1092" s="362">
        <f>IF(ISBLANK(INDEX('Policy Characteristics'!G:G,MATCH($C1092,'Policy Characteristics'!$C:$C,0))),"",INDEX('Policy Characteristics'!G:G,MATCH($C1092,'Policy Characteristics'!$C:$C,0)))</f>
        <v>0.4</v>
      </c>
      <c r="N1092" s="362">
        <f>IF(ISBLANK(INDEX('Policy Characteristics'!H:H,MATCH($C1092,'Policy Characteristics'!$C:$C,0))),"",INDEX('Policy Characteristics'!H:H,MATCH($C1092,'Policy Characteristics'!$C:$C,0)))</f>
        <v>0.01</v>
      </c>
      <c r="O1092" s="340" t="str">
        <f>IF(ISBLANK(INDEX('Policy Characteristics'!I:I,MATCH($C1092,'Policy Characteristics'!$C:$C,0))),"",INDEX('Policy Characteristics'!I:I,MATCH($C1092,'Policy Characteristics'!$C:$C,0)))</f>
        <v>% reduction in cost</v>
      </c>
      <c r="P1092" s="340"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40" t="str">
        <f>IF(ISBLANK(INDEX('Policy Characteristics'!K:K,MATCH($C1092,'Policy Characteristics'!$C:$C,0))),"",INDEX('Policy Characteristics'!K:K,MATCH($C1092,'Policy Characteristics'!$C:$C,0)))</f>
        <v>architectural-design.html#rnd</v>
      </c>
      <c r="R1092" s="340" t="str">
        <f>IF(ISBLANK(INDEX('Policy Characteristics'!L:L,MATCH($C1092,'Policy Characteristics'!$C:$C,0))),"",INDEX('Policy Characteristics'!L:L,MATCH($C1092,'Policy Characteristics'!$C:$C,0)))</f>
        <v>research-and-development.html</v>
      </c>
    </row>
    <row r="1093" spans="1:18" s="2" customFormat="1" x14ac:dyDescent="0.25">
      <c r="A1093" s="340" t="str">
        <f>IF(ISBLANK(INDEX('Policy Characteristics'!A:A,MATCH($C1093,'Policy Characteristics'!$C:$C,0))),"",INDEX('Policy Characteristics'!A:A,MATCH($C1093,'Policy Characteristics'!$C:$C,0)))</f>
        <v>Research and Development</v>
      </c>
      <c r="B1093" s="340" t="str">
        <f>IF(ISBLANK(INDEX('Policy Characteristics'!B:B,MATCH($C1093,'Policy Characteristics'!$C:$C,0))),"",INDEX('Policy Characteristics'!B:B,MATCH($C1093,'Policy Characteristics'!$C:$C,0)))</f>
        <v>Direct Air Capture</v>
      </c>
      <c r="C1093" s="343" t="s">
        <v>2903</v>
      </c>
      <c r="D1093" s="9"/>
      <c r="E1093" s="9"/>
      <c r="F1093" s="9"/>
      <c r="G1093" s="9"/>
      <c r="H1093" s="56">
        <v>525</v>
      </c>
      <c r="I1093" s="9" t="s">
        <v>45</v>
      </c>
      <c r="J1093" s="342" t="str">
        <f>IF(ISBLANK(INDEX('Policy Characteristics'!D:D,MATCH($C1093,'Policy Characteristics'!$C:$C,0))),"",INDEX('Policy Characteristics'!D:D,MATCH($C1093,'Policy Characteristics'!$C:$C,0)))</f>
        <v>Direct Air Capture</v>
      </c>
      <c r="K1093" s="340" t="str">
        <f>IF(ISBLANK(INDEX('Policy Characteristics'!E:E,MATCH($C1093,'Policy Characteristics'!$C:$C,0))),"",INDEX('Policy Characteristics'!E:E,MATCH($C1093,'Policy Characteristics'!$C:$C,0)))</f>
        <v>geoeng direct air capture</v>
      </c>
      <c r="L1093" s="362">
        <f>IF(ISBLANK(INDEX('Policy Characteristics'!F:F,MATCH($C1093,'Policy Characteristics'!$C:$C,0))),"",INDEX('Policy Characteristics'!F:F,MATCH($C1093,'Policy Characteristics'!$C:$C,0)))</f>
        <v>0</v>
      </c>
      <c r="M1093" s="362">
        <f>IF(ISBLANK(INDEX('Policy Characteristics'!G:G,MATCH($C1093,'Policy Characteristics'!$C:$C,0))),"",INDEX('Policy Characteristics'!G:G,MATCH($C1093,'Policy Characteristics'!$C:$C,0)))</f>
        <v>1</v>
      </c>
      <c r="N1093" s="362">
        <f>IF(ISBLANK(INDEX('Policy Characteristics'!H:H,MATCH($C1093,'Policy Characteristics'!$C:$C,0))),"",INDEX('Policy Characteristics'!H:H,MATCH($C1093,'Policy Characteristics'!$C:$C,0)))</f>
        <v>0.01</v>
      </c>
      <c r="O1093" s="340" t="str">
        <f>IF(ISBLANK(INDEX('Policy Characteristics'!I:I,MATCH($C1093,'Policy Characteristics'!$C:$C,0))),"",INDEX('Policy Characteristics'!I:I,MATCH($C1093,'Policy Characteristics'!$C:$C,0)))</f>
        <v>% of potential achieved</v>
      </c>
      <c r="P1093" s="340" t="str">
        <f>IF(ISBLANK(INDEX('Policy Characteristics'!J:J,MATCH($C1093,'Policy Characteristics'!$C:$C,0))),"",INDEX('Policy Characteristics'!J:J,MATCH($C1093,'Policy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93" s="340" t="str">
        <f>IF(ISBLANK(INDEX('Policy Characteristics'!K:K,MATCH($C1093,'Policy Characteristics'!$C:$C,0))),"",INDEX('Policy Characteristics'!K:K,MATCH($C1093,'Policy Characteristics'!$C:$C,0)))</f>
        <v>direct-air-capture.html#dac</v>
      </c>
      <c r="R1093" s="340" t="str">
        <f>IF(ISBLANK(INDEX('Policy Characteristics'!L:L,MATCH($C1093,'Policy Characteristics'!$C:$C,0))),"",INDEX('Policy Characteristics'!L:L,MATCH($C1093,'Policy Characteristics'!$C:$C,0)))</f>
        <v>direct-air-capture.html</v>
      </c>
    </row>
    <row r="1094" spans="1:18" x14ac:dyDescent="0.25">
      <c r="A1094" s="340" t="str">
        <f>IF(ISBLANK(INDEX('Policy Characteristics'!A:A,MATCH($C1094,'Policy Characteristics'!$C:$C,0))),"",INDEX('Policy Characteristics'!A:A,MATCH($C1094,'Policy Characteristics'!$C:$C,0)))</f>
        <v>Research and Development</v>
      </c>
      <c r="B1094" s="340" t="str">
        <f>IF(ISBLANK(INDEX('Policy Characteristics'!B:B,MATCH($C1094,'Policy Characteristics'!$C:$C,0))),"",INDEX('Policy Characteristics'!B:B,MATCH($C1094,'Policy Characteristics'!$C:$C,0)))</f>
        <v>Fuel Use Reduction</v>
      </c>
      <c r="C1094" s="345" t="s">
        <v>310</v>
      </c>
      <c r="D1094" s="53" t="s">
        <v>119</v>
      </c>
      <c r="E1094" s="53"/>
      <c r="F1094" s="53" t="s">
        <v>336</v>
      </c>
      <c r="G1094" s="53"/>
      <c r="H1094" s="54">
        <v>114</v>
      </c>
      <c r="I1094" s="53" t="s">
        <v>45</v>
      </c>
      <c r="J1094" s="342" t="str">
        <f>IF(ISBLANK(INDEX('Policy Characteristics'!D:D,MATCH($C1094,'Policy Characteristics'!$C:$C,0))),"",INDEX('Policy Characteristics'!D:D,MATCH($C1094,'Policy Characteristics'!$C:$C,0)))</f>
        <v>R&amp;D Fuel Use Reductions</v>
      </c>
      <c r="K1094" s="340" t="str">
        <f>IF(ISBLANK(INDEX('Policy Characteristics'!E:E,MATCH($C1094,'Policy Characteristics'!$C:$C,0))),"",INDEX('Policy Characteristics'!E:E,MATCH($C1094,'Policy Characteristics'!$C:$C,0)))</f>
        <v>RnD building fuel use reduction</v>
      </c>
      <c r="L1094" s="362">
        <f>IF(ISBLANK(INDEX('Policy Characteristics'!F:F,MATCH($C1094,'Policy Characteristics'!$C:$C,0))),"",INDEX('Policy Characteristics'!F:F,MATCH($C1094,'Policy Characteristics'!$C:$C,0)))</f>
        <v>0</v>
      </c>
      <c r="M1094" s="362">
        <f>IF(ISBLANK(INDEX('Policy Characteristics'!G:G,MATCH($C1094,'Policy Characteristics'!$C:$C,0))),"",INDEX('Policy Characteristics'!G:G,MATCH($C1094,'Policy Characteristics'!$C:$C,0)))</f>
        <v>0.4</v>
      </c>
      <c r="N1094" s="362">
        <f>IF(ISBLANK(INDEX('Policy Characteristics'!H:H,MATCH($C1094,'Policy Characteristics'!$C:$C,0))),"",INDEX('Policy Characteristics'!H:H,MATCH($C1094,'Policy Characteristics'!$C:$C,0)))</f>
        <v>0.01</v>
      </c>
      <c r="O1094" s="340" t="str">
        <f>IF(ISBLANK(INDEX('Policy Characteristics'!I:I,MATCH($C1094,'Policy Characteristics'!$C:$C,0))),"",INDEX('Policy Characteristics'!I:I,MATCH($C1094,'Policy Characteristics'!$C:$C,0)))</f>
        <v>% reduction in fuel use</v>
      </c>
      <c r="P1094" s="340" t="str">
        <f>IF(ISBLANK(INDEX('Policy Characteristics'!J:J,MATCH($C1094,'Policy Characteristics'!$C:$C,0))),"",INDEX('Policy Characteristics'!J:J,MATCH($C1094,'Policy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40" t="str">
        <f>IF(ISBLANK(INDEX('Policy Characteristics'!K:K,MATCH($C1094,'Policy Characteristics'!$C:$C,0))),"",INDEX('Policy Characteristics'!K:K,MATCH($C1094,'Policy Characteristics'!$C:$C,0)))</f>
        <v>architectural-design.html#rnd</v>
      </c>
      <c r="R1094" s="340" t="str">
        <f>IF(ISBLANK(INDEX('Policy Characteristics'!L:L,MATCH($C1094,'Policy Characteristics'!$C:$C,0))),"",INDEX('Policy Characteristics'!L:L,MATCH($C1094,'Policy Characteristics'!$C:$C,0)))</f>
        <v>research-and-development.html</v>
      </c>
    </row>
    <row r="1095" spans="1:18" x14ac:dyDescent="0.25">
      <c r="A1095" s="340" t="str">
        <f>IF(ISBLANK(INDEX('Policy Characteristics'!A:A,MATCH($C1095,'Policy Characteristics'!$C:$C,0))),"",INDEX('Policy Characteristics'!A:A,MATCH($C1095,'Policy Characteristics'!$C:$C,0)))</f>
        <v>Research and Development</v>
      </c>
      <c r="B1095" s="340" t="str">
        <f>IF(ISBLANK(INDEX('Policy Characteristics'!B:B,MATCH($C1095,'Policy Characteristics'!$C:$C,0))),"",INDEX('Policy Characteristics'!B:B,MATCH($C1095,'Policy Characteristics'!$C:$C,0)))</f>
        <v>Fuel Use Reduction</v>
      </c>
      <c r="C1095" s="344" t="str">
        <f t="shared" ref="C1095:C1099" si="61">C$1094</f>
        <v>RnD Building Fuel Use Perc Reduction</v>
      </c>
      <c r="D1095" s="53" t="s">
        <v>120</v>
      </c>
      <c r="E1095" s="53"/>
      <c r="F1095" s="53" t="s">
        <v>337</v>
      </c>
      <c r="G1095" s="53"/>
      <c r="H1095" s="54">
        <v>115</v>
      </c>
      <c r="I1095" s="53" t="s">
        <v>45</v>
      </c>
      <c r="J1095" s="342" t="str">
        <f>IF(ISBLANK(INDEX('Policy Characteristics'!D:D,MATCH($C1095,'Policy Characteristics'!$C:$C,0))),"",INDEX('Policy Characteristics'!D:D,MATCH($C1095,'Policy Characteristics'!$C:$C,0)))</f>
        <v>R&amp;D Fuel Use Reductions</v>
      </c>
      <c r="K1095" s="340" t="str">
        <f>IF(ISBLANK(INDEX('Policy Characteristics'!E:E,MATCH($C1095,'Policy Characteristics'!$C:$C,0))),"",INDEX('Policy Characteristics'!E:E,MATCH($C1095,'Policy Characteristics'!$C:$C,0)))</f>
        <v>RnD building fuel use reduction</v>
      </c>
      <c r="L1095" s="362">
        <f>IF(ISBLANK(INDEX('Policy Characteristics'!F:F,MATCH($C1095,'Policy Characteristics'!$C:$C,0))),"",INDEX('Policy Characteristics'!F:F,MATCH($C1095,'Policy Characteristics'!$C:$C,0)))</f>
        <v>0</v>
      </c>
      <c r="M1095" s="362">
        <f>IF(ISBLANK(INDEX('Policy Characteristics'!G:G,MATCH($C1095,'Policy Characteristics'!$C:$C,0))),"",INDEX('Policy Characteristics'!G:G,MATCH($C1095,'Policy Characteristics'!$C:$C,0)))</f>
        <v>0.4</v>
      </c>
      <c r="N1095" s="362">
        <f>IF(ISBLANK(INDEX('Policy Characteristics'!H:H,MATCH($C1095,'Policy Characteristics'!$C:$C,0))),"",INDEX('Policy Characteristics'!H:H,MATCH($C1095,'Policy Characteristics'!$C:$C,0)))</f>
        <v>0.01</v>
      </c>
      <c r="O1095" s="340" t="str">
        <f>IF(ISBLANK(INDEX('Policy Characteristics'!I:I,MATCH($C1095,'Policy Characteristics'!$C:$C,0))),"",INDEX('Policy Characteristics'!I:I,MATCH($C1095,'Policy Characteristics'!$C:$C,0)))</f>
        <v>% reduction in fuel use</v>
      </c>
      <c r="P1095" s="340" t="str">
        <f>IF(ISBLANK(INDEX('Policy Characteristics'!J:J,MATCH($C1095,'Policy Characteristics'!$C:$C,0))),"",INDEX('Policy Characteristics'!J:J,MATCH($C1095,'Policy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40" t="str">
        <f>IF(ISBLANK(INDEX('Policy Characteristics'!K:K,MATCH($C1095,'Policy Characteristics'!$C:$C,0))),"",INDEX('Policy Characteristics'!K:K,MATCH($C1095,'Policy Characteristics'!$C:$C,0)))</f>
        <v>architectural-design.html#rnd</v>
      </c>
      <c r="R1095" s="340" t="str">
        <f>IF(ISBLANK(INDEX('Policy Characteristics'!L:L,MATCH($C1095,'Policy Characteristics'!$C:$C,0))),"",INDEX('Policy Characteristics'!L:L,MATCH($C1095,'Policy Characteristics'!$C:$C,0)))</f>
        <v>research-and-development.html</v>
      </c>
    </row>
    <row r="1096" spans="1:18" x14ac:dyDescent="0.25">
      <c r="A1096" s="340" t="str">
        <f>IF(ISBLANK(INDEX('Policy Characteristics'!A:A,MATCH($C1096,'Policy Characteristics'!$C:$C,0))),"",INDEX('Policy Characteristics'!A:A,MATCH($C1096,'Policy Characteristics'!$C:$C,0)))</f>
        <v>Research and Development</v>
      </c>
      <c r="B1096" s="340" t="str">
        <f>IF(ISBLANK(INDEX('Policy Characteristics'!B:B,MATCH($C1096,'Policy Characteristics'!$C:$C,0))),"",INDEX('Policy Characteristics'!B:B,MATCH($C1096,'Policy Characteristics'!$C:$C,0)))</f>
        <v>Fuel Use Reduction</v>
      </c>
      <c r="C1096" s="344" t="str">
        <f t="shared" si="61"/>
        <v>RnD Building Fuel Use Perc Reduction</v>
      </c>
      <c r="D1096" s="53" t="s">
        <v>121</v>
      </c>
      <c r="E1096" s="53"/>
      <c r="F1096" s="53" t="s">
        <v>338</v>
      </c>
      <c r="G1096" s="53"/>
      <c r="H1096" s="54">
        <v>750</v>
      </c>
      <c r="I1096" s="53" t="s">
        <v>46</v>
      </c>
      <c r="J1096" s="342" t="str">
        <f>IF(ISBLANK(INDEX('Policy Characteristics'!D:D,MATCH($C1096,'Policy Characteristics'!$C:$C,0))),"",INDEX('Policy Characteristics'!D:D,MATCH($C1096,'Policy Characteristics'!$C:$C,0)))</f>
        <v>R&amp;D Fuel Use Reductions</v>
      </c>
      <c r="K1096" s="340" t="str">
        <f>IF(ISBLANK(INDEX('Policy Characteristics'!E:E,MATCH($C1096,'Policy Characteristics'!$C:$C,0))),"",INDEX('Policy Characteristics'!E:E,MATCH($C1096,'Policy Characteristics'!$C:$C,0)))</f>
        <v>RnD building fuel use reduction</v>
      </c>
      <c r="L1096" s="362">
        <f>IF(ISBLANK(INDEX('Policy Characteristics'!F:F,MATCH($C1096,'Policy Characteristics'!$C:$C,0))),"",INDEX('Policy Characteristics'!F:F,MATCH($C1096,'Policy Characteristics'!$C:$C,0)))</f>
        <v>0</v>
      </c>
      <c r="M1096" s="362">
        <f>IF(ISBLANK(INDEX('Policy Characteristics'!G:G,MATCH($C1096,'Policy Characteristics'!$C:$C,0))),"",INDEX('Policy Characteristics'!G:G,MATCH($C1096,'Policy Characteristics'!$C:$C,0)))</f>
        <v>0.4</v>
      </c>
      <c r="N1096" s="362">
        <f>IF(ISBLANK(INDEX('Policy Characteristics'!H:H,MATCH($C1096,'Policy Characteristics'!$C:$C,0))),"",INDEX('Policy Characteristics'!H:H,MATCH($C1096,'Policy Characteristics'!$C:$C,0)))</f>
        <v>0.01</v>
      </c>
      <c r="O1096" s="340" t="str">
        <f>IF(ISBLANK(INDEX('Policy Characteristics'!I:I,MATCH($C1096,'Policy Characteristics'!$C:$C,0))),"",INDEX('Policy Characteristics'!I:I,MATCH($C1096,'Policy Characteristics'!$C:$C,0)))</f>
        <v>% reduction in fuel use</v>
      </c>
      <c r="P1096" s="340" t="str">
        <f>IF(ISBLANK(INDEX('Policy Characteristics'!J:J,MATCH($C1096,'Policy Characteristics'!$C:$C,0))),"",INDEX('Policy Characteristics'!J:J,MATCH($C1096,'Policy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40" t="str">
        <f>IF(ISBLANK(INDEX('Policy Characteristics'!K:K,MATCH($C1096,'Policy Characteristics'!$C:$C,0))),"",INDEX('Policy Characteristics'!K:K,MATCH($C1096,'Policy Characteristics'!$C:$C,0)))</f>
        <v>architectural-design.html#rnd</v>
      </c>
      <c r="R1096" s="340" t="str">
        <f>IF(ISBLANK(INDEX('Policy Characteristics'!L:L,MATCH($C1096,'Policy Characteristics'!$C:$C,0))),"",INDEX('Policy Characteristics'!L:L,MATCH($C1096,'Policy Characteristics'!$C:$C,0)))</f>
        <v>research-and-development.html</v>
      </c>
    </row>
    <row r="1097" spans="1:18" x14ac:dyDescent="0.25">
      <c r="A1097" s="340" t="str">
        <f>IF(ISBLANK(INDEX('Policy Characteristics'!A:A,MATCH($C1097,'Policy Characteristics'!$C:$C,0))),"",INDEX('Policy Characteristics'!A:A,MATCH($C1097,'Policy Characteristics'!$C:$C,0)))</f>
        <v>Research and Development</v>
      </c>
      <c r="B1097" s="340" t="str">
        <f>IF(ISBLANK(INDEX('Policy Characteristics'!B:B,MATCH($C1097,'Policy Characteristics'!$C:$C,0))),"",INDEX('Policy Characteristics'!B:B,MATCH($C1097,'Policy Characteristics'!$C:$C,0)))</f>
        <v>Fuel Use Reduction</v>
      </c>
      <c r="C1097" s="344" t="str">
        <f t="shared" si="61"/>
        <v>RnD Building Fuel Use Perc Reduction</v>
      </c>
      <c r="D1097" s="53" t="s">
        <v>122</v>
      </c>
      <c r="E1097" s="53"/>
      <c r="F1097" s="53" t="s">
        <v>339</v>
      </c>
      <c r="G1097" s="53"/>
      <c r="H1097" s="54">
        <v>117</v>
      </c>
      <c r="I1097" s="53" t="s">
        <v>45</v>
      </c>
      <c r="J1097" s="342" t="str">
        <f>IF(ISBLANK(INDEX('Policy Characteristics'!D:D,MATCH($C1097,'Policy Characteristics'!$C:$C,0))),"",INDEX('Policy Characteristics'!D:D,MATCH($C1097,'Policy Characteristics'!$C:$C,0)))</f>
        <v>R&amp;D Fuel Use Reductions</v>
      </c>
      <c r="K1097" s="340" t="str">
        <f>IF(ISBLANK(INDEX('Policy Characteristics'!E:E,MATCH($C1097,'Policy Characteristics'!$C:$C,0))),"",INDEX('Policy Characteristics'!E:E,MATCH($C1097,'Policy Characteristics'!$C:$C,0)))</f>
        <v>RnD building fuel use reduction</v>
      </c>
      <c r="L1097" s="362">
        <f>IF(ISBLANK(INDEX('Policy Characteristics'!F:F,MATCH($C1097,'Policy Characteristics'!$C:$C,0))),"",INDEX('Policy Characteristics'!F:F,MATCH($C1097,'Policy Characteristics'!$C:$C,0)))</f>
        <v>0</v>
      </c>
      <c r="M1097" s="362">
        <f>IF(ISBLANK(INDEX('Policy Characteristics'!G:G,MATCH($C1097,'Policy Characteristics'!$C:$C,0))),"",INDEX('Policy Characteristics'!G:G,MATCH($C1097,'Policy Characteristics'!$C:$C,0)))</f>
        <v>0.4</v>
      </c>
      <c r="N1097" s="362">
        <f>IF(ISBLANK(INDEX('Policy Characteristics'!H:H,MATCH($C1097,'Policy Characteristics'!$C:$C,0))),"",INDEX('Policy Characteristics'!H:H,MATCH($C1097,'Policy Characteristics'!$C:$C,0)))</f>
        <v>0.01</v>
      </c>
      <c r="O1097" s="340" t="str">
        <f>IF(ISBLANK(INDEX('Policy Characteristics'!I:I,MATCH($C1097,'Policy Characteristics'!$C:$C,0))),"",INDEX('Policy Characteristics'!I:I,MATCH($C1097,'Policy Characteristics'!$C:$C,0)))</f>
        <v>% reduction in fuel use</v>
      </c>
      <c r="P1097" s="340" t="str">
        <f>IF(ISBLANK(INDEX('Policy Characteristics'!J:J,MATCH($C1097,'Policy Characteristics'!$C:$C,0))),"",INDEX('Policy Characteristics'!J:J,MATCH($C1097,'Policy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40" t="str">
        <f>IF(ISBLANK(INDEX('Policy Characteristics'!K:K,MATCH($C1097,'Policy Characteristics'!$C:$C,0))),"",INDEX('Policy Characteristics'!K:K,MATCH($C1097,'Policy Characteristics'!$C:$C,0)))</f>
        <v>architectural-design.html#rnd</v>
      </c>
      <c r="R1097" s="340" t="str">
        <f>IF(ISBLANK(INDEX('Policy Characteristics'!L:L,MATCH($C1097,'Policy Characteristics'!$C:$C,0))),"",INDEX('Policy Characteristics'!L:L,MATCH($C1097,'Policy Characteristics'!$C:$C,0)))</f>
        <v>research-and-development.html</v>
      </c>
    </row>
    <row r="1098" spans="1:18" x14ac:dyDescent="0.25">
      <c r="A1098" s="340" t="str">
        <f>IF(ISBLANK(INDEX('Policy Characteristics'!A:A,MATCH($C1098,'Policy Characteristics'!$C:$C,0))),"",INDEX('Policy Characteristics'!A:A,MATCH($C1098,'Policy Characteristics'!$C:$C,0)))</f>
        <v>Research and Development</v>
      </c>
      <c r="B1098" s="340" t="str">
        <f>IF(ISBLANK(INDEX('Policy Characteristics'!B:B,MATCH($C1098,'Policy Characteristics'!$C:$C,0))),"",INDEX('Policy Characteristics'!B:B,MATCH($C1098,'Policy Characteristics'!$C:$C,0)))</f>
        <v>Fuel Use Reduction</v>
      </c>
      <c r="C1098" s="344" t="str">
        <f t="shared" si="61"/>
        <v>RnD Building Fuel Use Perc Reduction</v>
      </c>
      <c r="D1098" s="53" t="s">
        <v>123</v>
      </c>
      <c r="E1098" s="53"/>
      <c r="F1098" s="53" t="s">
        <v>340</v>
      </c>
      <c r="G1098" s="53"/>
      <c r="H1098" s="54">
        <v>118</v>
      </c>
      <c r="I1098" s="53" t="s">
        <v>45</v>
      </c>
      <c r="J1098" s="342" t="str">
        <f>IF(ISBLANK(INDEX('Policy Characteristics'!D:D,MATCH($C1098,'Policy Characteristics'!$C:$C,0))),"",INDEX('Policy Characteristics'!D:D,MATCH($C1098,'Policy Characteristics'!$C:$C,0)))</f>
        <v>R&amp;D Fuel Use Reductions</v>
      </c>
      <c r="K1098" s="340" t="str">
        <f>IF(ISBLANK(INDEX('Policy Characteristics'!E:E,MATCH($C1098,'Policy Characteristics'!$C:$C,0))),"",INDEX('Policy Characteristics'!E:E,MATCH($C1098,'Policy Characteristics'!$C:$C,0)))</f>
        <v>RnD building fuel use reduction</v>
      </c>
      <c r="L1098" s="362">
        <f>IF(ISBLANK(INDEX('Policy Characteristics'!F:F,MATCH($C1098,'Policy Characteristics'!$C:$C,0))),"",INDEX('Policy Characteristics'!F:F,MATCH($C1098,'Policy Characteristics'!$C:$C,0)))</f>
        <v>0</v>
      </c>
      <c r="M1098" s="362">
        <f>IF(ISBLANK(INDEX('Policy Characteristics'!G:G,MATCH($C1098,'Policy Characteristics'!$C:$C,0))),"",INDEX('Policy Characteristics'!G:G,MATCH($C1098,'Policy Characteristics'!$C:$C,0)))</f>
        <v>0.4</v>
      </c>
      <c r="N1098" s="362">
        <f>IF(ISBLANK(INDEX('Policy Characteristics'!H:H,MATCH($C1098,'Policy Characteristics'!$C:$C,0))),"",INDEX('Policy Characteristics'!H:H,MATCH($C1098,'Policy Characteristics'!$C:$C,0)))</f>
        <v>0.01</v>
      </c>
      <c r="O1098" s="340" t="str">
        <f>IF(ISBLANK(INDEX('Policy Characteristics'!I:I,MATCH($C1098,'Policy Characteristics'!$C:$C,0))),"",INDEX('Policy Characteristics'!I:I,MATCH($C1098,'Policy Characteristics'!$C:$C,0)))</f>
        <v>% reduction in fuel use</v>
      </c>
      <c r="P1098" s="340" t="str">
        <f>IF(ISBLANK(INDEX('Policy Characteristics'!J:J,MATCH($C1098,'Policy Characteristics'!$C:$C,0))),"",INDEX('Policy Characteristics'!J:J,MATCH($C1098,'Policy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40" t="str">
        <f>IF(ISBLANK(INDEX('Policy Characteristics'!K:K,MATCH($C1098,'Policy Characteristics'!$C:$C,0))),"",INDEX('Policy Characteristics'!K:K,MATCH($C1098,'Policy Characteristics'!$C:$C,0)))</f>
        <v>architectural-design.html#rnd</v>
      </c>
      <c r="R1098" s="340" t="str">
        <f>IF(ISBLANK(INDEX('Policy Characteristics'!L:L,MATCH($C1098,'Policy Characteristics'!$C:$C,0))),"",INDEX('Policy Characteristics'!L:L,MATCH($C1098,'Policy Characteristics'!$C:$C,0)))</f>
        <v>research-and-development.html</v>
      </c>
    </row>
    <row r="1099" spans="1:18" x14ac:dyDescent="0.25">
      <c r="A1099" s="340" t="str">
        <f>IF(ISBLANK(INDEX('Policy Characteristics'!A:A,MATCH($C1099,'Policy Characteristics'!$C:$C,0))),"",INDEX('Policy Characteristics'!A:A,MATCH($C1099,'Policy Characteristics'!$C:$C,0)))</f>
        <v>Research and Development</v>
      </c>
      <c r="B1099" s="340" t="str">
        <f>IF(ISBLANK(INDEX('Policy Characteristics'!B:B,MATCH($C1099,'Policy Characteristics'!$C:$C,0))),"",INDEX('Policy Characteristics'!B:B,MATCH($C1099,'Policy Characteristics'!$C:$C,0)))</f>
        <v>Fuel Use Reduction</v>
      </c>
      <c r="C1099" s="344" t="str">
        <f t="shared" si="61"/>
        <v>RnD Building Fuel Use Perc Reduction</v>
      </c>
      <c r="D1099" s="53" t="s">
        <v>124</v>
      </c>
      <c r="E1099" s="53"/>
      <c r="F1099" s="53" t="s">
        <v>341</v>
      </c>
      <c r="G1099" s="53"/>
      <c r="H1099" s="54">
        <v>119</v>
      </c>
      <c r="I1099" s="53" t="s">
        <v>45</v>
      </c>
      <c r="J1099" s="342" t="str">
        <f>IF(ISBLANK(INDEX('Policy Characteristics'!D:D,MATCH($C1099,'Policy Characteristics'!$C:$C,0))),"",INDEX('Policy Characteristics'!D:D,MATCH($C1099,'Policy Characteristics'!$C:$C,0)))</f>
        <v>R&amp;D Fuel Use Reductions</v>
      </c>
      <c r="K1099" s="340" t="str">
        <f>IF(ISBLANK(INDEX('Policy Characteristics'!E:E,MATCH($C1099,'Policy Characteristics'!$C:$C,0))),"",INDEX('Policy Characteristics'!E:E,MATCH($C1099,'Policy Characteristics'!$C:$C,0)))</f>
        <v>RnD building fuel use reduction</v>
      </c>
      <c r="L1099" s="362">
        <f>IF(ISBLANK(INDEX('Policy Characteristics'!F:F,MATCH($C1099,'Policy Characteristics'!$C:$C,0))),"",INDEX('Policy Characteristics'!F:F,MATCH($C1099,'Policy Characteristics'!$C:$C,0)))</f>
        <v>0</v>
      </c>
      <c r="M1099" s="362">
        <f>IF(ISBLANK(INDEX('Policy Characteristics'!G:G,MATCH($C1099,'Policy Characteristics'!$C:$C,0))),"",INDEX('Policy Characteristics'!G:G,MATCH($C1099,'Policy Characteristics'!$C:$C,0)))</f>
        <v>0.4</v>
      </c>
      <c r="N1099" s="362">
        <f>IF(ISBLANK(INDEX('Policy Characteristics'!H:H,MATCH($C1099,'Policy Characteristics'!$C:$C,0))),"",INDEX('Policy Characteristics'!H:H,MATCH($C1099,'Policy Characteristics'!$C:$C,0)))</f>
        <v>0.01</v>
      </c>
      <c r="O1099" s="340" t="str">
        <f>IF(ISBLANK(INDEX('Policy Characteristics'!I:I,MATCH($C1099,'Policy Characteristics'!$C:$C,0))),"",INDEX('Policy Characteristics'!I:I,MATCH($C1099,'Policy Characteristics'!$C:$C,0)))</f>
        <v>% reduction in fuel use</v>
      </c>
      <c r="P1099" s="340" t="str">
        <f>IF(ISBLANK(INDEX('Policy Characteristics'!J:J,MATCH($C1099,'Policy Characteristics'!$C:$C,0))),"",INDEX('Policy Characteristics'!J:J,MATCH($C1099,'Policy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40" t="str">
        <f>IF(ISBLANK(INDEX('Policy Characteristics'!K:K,MATCH($C1099,'Policy Characteristics'!$C:$C,0))),"",INDEX('Policy Characteristics'!K:K,MATCH($C1099,'Policy Characteristics'!$C:$C,0)))</f>
        <v>architectural-design.html#rnd</v>
      </c>
      <c r="R1099" s="340" t="str">
        <f>IF(ISBLANK(INDEX('Policy Characteristics'!L:L,MATCH($C1099,'Policy Characteristics'!$C:$C,0))),"",INDEX('Policy Characteristics'!L:L,MATCH($C1099,'Policy Characteristics'!$C:$C,0)))</f>
        <v>research-and-development.html</v>
      </c>
    </row>
    <row r="1100" spans="1:18" x14ac:dyDescent="0.25">
      <c r="A1100" s="340" t="str">
        <f>IF(ISBLANK(INDEX('Policy Characteristics'!A:A,MATCH($C1100,'Policy Characteristics'!$C:$C,0))),"",INDEX('Policy Characteristics'!A:A,MATCH($C1100,'Policy Characteristics'!$C:$C,0)))</f>
        <v>Research and Development</v>
      </c>
      <c r="B1100" s="340" t="str">
        <f>IF(ISBLANK(INDEX('Policy Characteristics'!B:B,MATCH($C1100,'Policy Characteristics'!$C:$C,0))),"",INDEX('Policy Characteristics'!B:B,MATCH($C1100,'Policy Characteristics'!$C:$C,0)))</f>
        <v>Fuel Use Reduction</v>
      </c>
      <c r="C1100" s="345" t="s">
        <v>311</v>
      </c>
      <c r="D1100" s="53"/>
      <c r="E1100" s="53"/>
      <c r="F1100" s="53" t="s">
        <v>28</v>
      </c>
      <c r="G1100" s="53"/>
      <c r="H1100" s="54">
        <v>120</v>
      </c>
      <c r="I1100" s="53" t="s">
        <v>45</v>
      </c>
      <c r="J1100" s="342" t="str">
        <f>IF(ISBLANK(INDEX('Policy Characteristics'!D:D,MATCH($C1100,'Policy Characteristics'!$C:$C,0))),"",INDEX('Policy Characteristics'!D:D,MATCH($C1100,'Policy Characteristics'!$C:$C,0)))</f>
        <v>R&amp;D Fuel Use Reductions</v>
      </c>
      <c r="K1100" s="340" t="str">
        <f>IF(ISBLANK(INDEX('Policy Characteristics'!E:E,MATCH($C1100,'Policy Characteristics'!$C:$C,0))),"",INDEX('Policy Characteristics'!E:E,MATCH($C1100,'Policy Characteristics'!$C:$C,0)))</f>
        <v>RnD CCS fuel use reduction</v>
      </c>
      <c r="L1100" s="362">
        <f>IF(ISBLANK(INDEX('Policy Characteristics'!F:F,MATCH($C1100,'Policy Characteristics'!$C:$C,0))),"",INDEX('Policy Characteristics'!F:F,MATCH($C1100,'Policy Characteristics'!$C:$C,0)))</f>
        <v>0</v>
      </c>
      <c r="M1100" s="362">
        <f>IF(ISBLANK(INDEX('Policy Characteristics'!G:G,MATCH($C1100,'Policy Characteristics'!$C:$C,0))),"",INDEX('Policy Characteristics'!G:G,MATCH($C1100,'Policy Characteristics'!$C:$C,0)))</f>
        <v>0.4</v>
      </c>
      <c r="N1100" s="362">
        <f>IF(ISBLANK(INDEX('Policy Characteristics'!H:H,MATCH($C1100,'Policy Characteristics'!$C:$C,0))),"",INDEX('Policy Characteristics'!H:H,MATCH($C1100,'Policy Characteristics'!$C:$C,0)))</f>
        <v>0.01</v>
      </c>
      <c r="O1100" s="340" t="str">
        <f>IF(ISBLANK(INDEX('Policy Characteristics'!I:I,MATCH($C1100,'Policy Characteristics'!$C:$C,0))),"",INDEX('Policy Characteristics'!I:I,MATCH($C1100,'Policy Characteristics'!$C:$C,0)))</f>
        <v>% reduction in fuel use</v>
      </c>
      <c r="P1100" s="340" t="str">
        <f>IF(ISBLANK(INDEX('Policy Characteristics'!J:J,MATCH($C1100,'Policy Characteristics'!$C:$C,0))),"",INDEX('Policy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40" t="str">
        <f>IF(ISBLANK(INDEX('Policy Characteristics'!K:K,MATCH($C1100,'Policy Characteristics'!$C:$C,0))),"",INDEX('Policy Characteristics'!K:K,MATCH($C1100,'Policy Characteristics'!$C:$C,0)))</f>
        <v>architectural-design.html#rnd</v>
      </c>
      <c r="R1100" s="340" t="str">
        <f>IF(ISBLANK(INDEX('Policy Characteristics'!L:L,MATCH($C1100,'Policy Characteristics'!$C:$C,0))),"",INDEX('Policy Characteristics'!L:L,MATCH($C1100,'Policy Characteristics'!$C:$C,0)))</f>
        <v>research-and-development.html</v>
      </c>
    </row>
    <row r="1101" spans="1:18" x14ac:dyDescent="0.25">
      <c r="A1101" s="340" t="str">
        <f>IF(ISBLANK(INDEX('Policy Characteristics'!A:A,MATCH($C1101,'Policy Characteristics'!$C:$C,0))),"",INDEX('Policy Characteristics'!A:A,MATCH($C1101,'Policy Characteristics'!$C:$C,0)))</f>
        <v>Research and Development</v>
      </c>
      <c r="B1101" s="340" t="str">
        <f>IF(ISBLANK(INDEX('Policy Characteristics'!B:B,MATCH($C1101,'Policy Characteristics'!$C:$C,0))),"",INDEX('Policy Characteristics'!B:B,MATCH($C1101,'Policy Characteristics'!$C:$C,0)))</f>
        <v>Fuel Use Reduction</v>
      </c>
      <c r="C1101" s="345" t="s">
        <v>312</v>
      </c>
      <c r="D1101" s="53" t="s">
        <v>470</v>
      </c>
      <c r="E1101" s="53"/>
      <c r="F1101" s="9" t="s">
        <v>473</v>
      </c>
      <c r="G1101" s="53"/>
      <c r="H1101" s="54">
        <v>121</v>
      </c>
      <c r="I1101" s="53" t="s">
        <v>45</v>
      </c>
      <c r="J1101" s="342" t="str">
        <f>IF(ISBLANK(INDEX('Policy Characteristics'!D:D,MATCH($C1101,'Policy Characteristics'!$C:$C,0))),"",INDEX('Policy Characteristics'!D:D,MATCH($C1101,'Policy Characteristics'!$C:$C,0)))</f>
        <v>R&amp;D Fuel Use Reductions</v>
      </c>
      <c r="K1101" s="340" t="str">
        <f>IF(ISBLANK(INDEX('Policy Characteristics'!E:E,MATCH($C1101,'Policy Characteristics'!$C:$C,0))),"",INDEX('Policy Characteristics'!E:E,MATCH($C1101,'Policy Characteristics'!$C:$C,0)))</f>
        <v>RnD electricity fuel use reduction</v>
      </c>
      <c r="L1101" s="362">
        <f>IF(ISBLANK(INDEX('Policy Characteristics'!F:F,MATCH($C1101,'Policy Characteristics'!$C:$C,0))),"",INDEX('Policy Characteristics'!F:F,MATCH($C1101,'Policy Characteristics'!$C:$C,0)))</f>
        <v>0</v>
      </c>
      <c r="M1101" s="362">
        <f>IF(ISBLANK(INDEX('Policy Characteristics'!G:G,MATCH($C1101,'Policy Characteristics'!$C:$C,0))),"",INDEX('Policy Characteristics'!G:G,MATCH($C1101,'Policy Characteristics'!$C:$C,0)))</f>
        <v>0.4</v>
      </c>
      <c r="N1101" s="362">
        <f>IF(ISBLANK(INDEX('Policy Characteristics'!H:H,MATCH($C1101,'Policy Characteristics'!$C:$C,0))),"",INDEX('Policy Characteristics'!H:H,MATCH($C1101,'Policy Characteristics'!$C:$C,0)))</f>
        <v>0.01</v>
      </c>
      <c r="O1101" s="340" t="str">
        <f>IF(ISBLANK(INDEX('Policy Characteristics'!I:I,MATCH($C1101,'Policy Characteristics'!$C:$C,0))),"",INDEX('Policy Characteristics'!I:I,MATCH($C1101,'Policy Characteristics'!$C:$C,0)))</f>
        <v>% reduction in fuel use</v>
      </c>
      <c r="P1101" s="340" t="str">
        <f>IF(ISBLANK(INDEX('Policy Characteristics'!J:J,MATCH($C1101,'Policy Characteristics'!$C:$C,0))),"",INDEX('Policy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40" t="str">
        <f>IF(ISBLANK(INDEX('Policy Characteristics'!K:K,MATCH($C1101,'Policy Characteristics'!$C:$C,0))),"",INDEX('Policy Characteristics'!K:K,MATCH($C1101,'Policy Characteristics'!$C:$C,0)))</f>
        <v>architectural-design.html#rnd</v>
      </c>
      <c r="R1101" s="340" t="str">
        <f>IF(ISBLANK(INDEX('Policy Characteristics'!L:L,MATCH($C1101,'Policy Characteristics'!$C:$C,0))),"",INDEX('Policy Characteristics'!L:L,MATCH($C1101,'Policy Characteristics'!$C:$C,0)))</f>
        <v>research-and-development.html</v>
      </c>
    </row>
    <row r="1102" spans="1:18" ht="30" x14ac:dyDescent="0.25">
      <c r="A1102" s="340" t="str">
        <f>IF(ISBLANK(INDEX('Policy Characteristics'!A:A,MATCH($C1102,'Policy Characteristics'!$C:$C,0))),"",INDEX('Policy Characteristics'!A:A,MATCH($C1102,'Policy Characteristics'!$C:$C,0)))</f>
        <v>Research and Development</v>
      </c>
      <c r="B1102" s="340" t="str">
        <f>IF(ISBLANK(INDEX('Policy Characteristics'!B:B,MATCH($C1102,'Policy Characteristics'!$C:$C,0))),"",INDEX('Policy Characteristics'!B:B,MATCH($C1102,'Policy Characteristics'!$C:$C,0)))</f>
        <v>Fuel Use Reduction</v>
      </c>
      <c r="C1102" s="344" t="str">
        <f t="shared" ref="C1102:C1109" si="62">C$1101</f>
        <v>RnD Electricity Fuel Use Perc Reduction</v>
      </c>
      <c r="D1102" s="9" t="s">
        <v>326</v>
      </c>
      <c r="E1102" s="55"/>
      <c r="F1102" s="9" t="s">
        <v>2285</v>
      </c>
      <c r="G1102" s="53"/>
      <c r="H1102" s="54">
        <v>122</v>
      </c>
      <c r="I1102" s="53" t="s">
        <v>45</v>
      </c>
      <c r="J1102" s="342" t="str">
        <f>IF(ISBLANK(INDEX('Policy Characteristics'!D:D,MATCH($C1102,'Policy Characteristics'!$C:$C,0))),"",INDEX('Policy Characteristics'!D:D,MATCH($C1102,'Policy Characteristics'!$C:$C,0)))</f>
        <v>R&amp;D Fuel Use Reductions</v>
      </c>
      <c r="K1102" s="340" t="str">
        <f>IF(ISBLANK(INDEX('Policy Characteristics'!E:E,MATCH($C1102,'Policy Characteristics'!$C:$C,0))),"",INDEX('Policy Characteristics'!E:E,MATCH($C1102,'Policy Characteristics'!$C:$C,0)))</f>
        <v>RnD electricity fuel use reduction</v>
      </c>
      <c r="L1102" s="362">
        <f>IF(ISBLANK(INDEX('Policy Characteristics'!F:F,MATCH($C1102,'Policy Characteristics'!$C:$C,0))),"",INDEX('Policy Characteristics'!F:F,MATCH($C1102,'Policy Characteristics'!$C:$C,0)))</f>
        <v>0</v>
      </c>
      <c r="M1102" s="362">
        <f>IF(ISBLANK(INDEX('Policy Characteristics'!G:G,MATCH($C1102,'Policy Characteristics'!$C:$C,0))),"",INDEX('Policy Characteristics'!G:G,MATCH($C1102,'Policy Characteristics'!$C:$C,0)))</f>
        <v>0.4</v>
      </c>
      <c r="N1102" s="362">
        <f>IF(ISBLANK(INDEX('Policy Characteristics'!H:H,MATCH($C1102,'Policy Characteristics'!$C:$C,0))),"",INDEX('Policy Characteristics'!H:H,MATCH($C1102,'Policy Characteristics'!$C:$C,0)))</f>
        <v>0.01</v>
      </c>
      <c r="O1102" s="340" t="str">
        <f>IF(ISBLANK(INDEX('Policy Characteristics'!I:I,MATCH($C1102,'Policy Characteristics'!$C:$C,0))),"",INDEX('Policy Characteristics'!I:I,MATCH($C1102,'Policy Characteristics'!$C:$C,0)))</f>
        <v>% reduction in fuel use</v>
      </c>
      <c r="P1102" s="340" t="str">
        <f>IF(ISBLANK(INDEX('Policy Characteristics'!J:J,MATCH($C1102,'Policy Characteristics'!$C:$C,0))),"",INDEX('Policy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40" t="str">
        <f>IF(ISBLANK(INDEX('Policy Characteristics'!K:K,MATCH($C1102,'Policy Characteristics'!$C:$C,0))),"",INDEX('Policy Characteristics'!K:K,MATCH($C1102,'Policy Characteristics'!$C:$C,0)))</f>
        <v>architectural-design.html#rnd</v>
      </c>
      <c r="R1102" s="340" t="str">
        <f>IF(ISBLANK(INDEX('Policy Characteristics'!L:L,MATCH($C1102,'Policy Characteristics'!$C:$C,0))),"",INDEX('Policy Characteristics'!L:L,MATCH($C1102,'Policy Characteristics'!$C:$C,0)))</f>
        <v>research-and-development.html</v>
      </c>
    </row>
    <row r="1103" spans="1:18" x14ac:dyDescent="0.25">
      <c r="A1103" s="340" t="str">
        <f>IF(ISBLANK(INDEX('Policy Characteristics'!A:A,MATCH($C1103,'Policy Characteristics'!$C:$C,0))),"",INDEX('Policy Characteristics'!A:A,MATCH($C1103,'Policy Characteristics'!$C:$C,0)))</f>
        <v>Research and Development</v>
      </c>
      <c r="B1103" s="340" t="str">
        <f>IF(ISBLANK(INDEX('Policy Characteristics'!B:B,MATCH($C1103,'Policy Characteristics'!$C:$C,0))),"",INDEX('Policy Characteristics'!B:B,MATCH($C1103,'Policy Characteristics'!$C:$C,0)))</f>
        <v>Fuel Use Reduction</v>
      </c>
      <c r="C1103" s="344" t="str">
        <f t="shared" si="62"/>
        <v>RnD Electricity Fuel Use Perc Reduction</v>
      </c>
      <c r="D1103" s="9" t="s">
        <v>79</v>
      </c>
      <c r="E1103" s="55"/>
      <c r="F1103" s="9" t="s">
        <v>342</v>
      </c>
      <c r="G1103" s="53"/>
      <c r="H1103" s="54">
        <v>123</v>
      </c>
      <c r="I1103" s="53" t="s">
        <v>45</v>
      </c>
      <c r="J1103" s="342" t="str">
        <f>IF(ISBLANK(INDEX('Policy Characteristics'!D:D,MATCH($C1103,'Policy Characteristics'!$C:$C,0))),"",INDEX('Policy Characteristics'!D:D,MATCH($C1103,'Policy Characteristics'!$C:$C,0)))</f>
        <v>R&amp;D Fuel Use Reductions</v>
      </c>
      <c r="K1103" s="340" t="str">
        <f>IF(ISBLANK(INDEX('Policy Characteristics'!E:E,MATCH($C1103,'Policy Characteristics'!$C:$C,0))),"",INDEX('Policy Characteristics'!E:E,MATCH($C1103,'Policy Characteristics'!$C:$C,0)))</f>
        <v>RnD electricity fuel use reduction</v>
      </c>
      <c r="L1103" s="362">
        <f>IF(ISBLANK(INDEX('Policy Characteristics'!F:F,MATCH($C1103,'Policy Characteristics'!$C:$C,0))),"",INDEX('Policy Characteristics'!F:F,MATCH($C1103,'Policy Characteristics'!$C:$C,0)))</f>
        <v>0</v>
      </c>
      <c r="M1103" s="362">
        <f>IF(ISBLANK(INDEX('Policy Characteristics'!G:G,MATCH($C1103,'Policy Characteristics'!$C:$C,0))),"",INDEX('Policy Characteristics'!G:G,MATCH($C1103,'Policy Characteristics'!$C:$C,0)))</f>
        <v>0.4</v>
      </c>
      <c r="N1103" s="362">
        <f>IF(ISBLANK(INDEX('Policy Characteristics'!H:H,MATCH($C1103,'Policy Characteristics'!$C:$C,0))),"",INDEX('Policy Characteristics'!H:H,MATCH($C1103,'Policy Characteristics'!$C:$C,0)))</f>
        <v>0.01</v>
      </c>
      <c r="O1103" s="340" t="str">
        <f>IF(ISBLANK(INDEX('Policy Characteristics'!I:I,MATCH($C1103,'Policy Characteristics'!$C:$C,0))),"",INDEX('Policy Characteristics'!I:I,MATCH($C1103,'Policy Characteristics'!$C:$C,0)))</f>
        <v>% reduction in fuel use</v>
      </c>
      <c r="P1103" s="340" t="str">
        <f>IF(ISBLANK(INDEX('Policy Characteristics'!J:J,MATCH($C1103,'Policy Characteristics'!$C:$C,0))),"",INDEX('Policy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40" t="str">
        <f>IF(ISBLANK(INDEX('Policy Characteristics'!K:K,MATCH($C1103,'Policy Characteristics'!$C:$C,0))),"",INDEX('Policy Characteristics'!K:K,MATCH($C1103,'Policy Characteristics'!$C:$C,0)))</f>
        <v>architectural-design.html#rnd</v>
      </c>
      <c r="R1103" s="340" t="str">
        <f>IF(ISBLANK(INDEX('Policy Characteristics'!L:L,MATCH($C1103,'Policy Characteristics'!$C:$C,0))),"",INDEX('Policy Characteristics'!L:L,MATCH($C1103,'Policy Characteristics'!$C:$C,0)))</f>
        <v>research-and-development.html</v>
      </c>
    </row>
    <row r="1104" spans="1:18" x14ac:dyDescent="0.25">
      <c r="A1104" s="340" t="str">
        <f>IF(ISBLANK(INDEX('Policy Characteristics'!A:A,MATCH($C1104,'Policy Characteristics'!$C:$C,0))),"",INDEX('Policy Characteristics'!A:A,MATCH($C1104,'Policy Characteristics'!$C:$C,0)))</f>
        <v>Research and Development</v>
      </c>
      <c r="B1104" s="340" t="str">
        <f>IF(ISBLANK(INDEX('Policy Characteristics'!B:B,MATCH($C1104,'Policy Characteristics'!$C:$C,0))),"",INDEX('Policy Characteristics'!B:B,MATCH($C1104,'Policy Characteristics'!$C:$C,0)))</f>
        <v>Fuel Use Reduction</v>
      </c>
      <c r="C1104" s="344" t="str">
        <f t="shared" si="62"/>
        <v>RnD Electricity Fuel Use Perc Reduction</v>
      </c>
      <c r="D1104" s="9" t="s">
        <v>80</v>
      </c>
      <c r="E1104" s="55"/>
      <c r="F1104" s="9" t="s">
        <v>343</v>
      </c>
      <c r="G1104" s="53"/>
      <c r="H1104" s="54">
        <v>751</v>
      </c>
      <c r="I1104" s="53" t="s">
        <v>46</v>
      </c>
      <c r="J1104" s="342" t="str">
        <f>IF(ISBLANK(INDEX('Policy Characteristics'!D:D,MATCH($C1104,'Policy Characteristics'!$C:$C,0))),"",INDEX('Policy Characteristics'!D:D,MATCH($C1104,'Policy Characteristics'!$C:$C,0)))</f>
        <v>R&amp;D Fuel Use Reductions</v>
      </c>
      <c r="K1104" s="340" t="str">
        <f>IF(ISBLANK(INDEX('Policy Characteristics'!E:E,MATCH($C1104,'Policy Characteristics'!$C:$C,0))),"",INDEX('Policy Characteristics'!E:E,MATCH($C1104,'Policy Characteristics'!$C:$C,0)))</f>
        <v>RnD electricity fuel use reduction</v>
      </c>
      <c r="L1104" s="362">
        <f>IF(ISBLANK(INDEX('Policy Characteristics'!F:F,MATCH($C1104,'Policy Characteristics'!$C:$C,0))),"",INDEX('Policy Characteristics'!F:F,MATCH($C1104,'Policy Characteristics'!$C:$C,0)))</f>
        <v>0</v>
      </c>
      <c r="M1104" s="362">
        <f>IF(ISBLANK(INDEX('Policy Characteristics'!G:G,MATCH($C1104,'Policy Characteristics'!$C:$C,0))),"",INDEX('Policy Characteristics'!G:G,MATCH($C1104,'Policy Characteristics'!$C:$C,0)))</f>
        <v>0.4</v>
      </c>
      <c r="N1104" s="362">
        <f>IF(ISBLANK(INDEX('Policy Characteristics'!H:H,MATCH($C1104,'Policy Characteristics'!$C:$C,0))),"",INDEX('Policy Characteristics'!H:H,MATCH($C1104,'Policy Characteristics'!$C:$C,0)))</f>
        <v>0.01</v>
      </c>
      <c r="O1104" s="340" t="str">
        <f>IF(ISBLANK(INDEX('Policy Characteristics'!I:I,MATCH($C1104,'Policy Characteristics'!$C:$C,0))),"",INDEX('Policy Characteristics'!I:I,MATCH($C1104,'Policy Characteristics'!$C:$C,0)))</f>
        <v>% reduction in fuel use</v>
      </c>
      <c r="P1104" s="340" t="str">
        <f>IF(ISBLANK(INDEX('Policy Characteristics'!J:J,MATCH($C1104,'Policy Characteristics'!$C:$C,0))),"",INDEX('Policy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40" t="str">
        <f>IF(ISBLANK(INDEX('Policy Characteristics'!K:K,MATCH($C1104,'Policy Characteristics'!$C:$C,0))),"",INDEX('Policy Characteristics'!K:K,MATCH($C1104,'Policy Characteristics'!$C:$C,0)))</f>
        <v>architectural-design.html#rnd</v>
      </c>
      <c r="R1104" s="340" t="str">
        <f>IF(ISBLANK(INDEX('Policy Characteristics'!L:L,MATCH($C1104,'Policy Characteristics'!$C:$C,0))),"",INDEX('Policy Characteristics'!L:L,MATCH($C1104,'Policy Characteristics'!$C:$C,0)))</f>
        <v>research-and-development.html</v>
      </c>
    </row>
    <row r="1105" spans="1:18" x14ac:dyDescent="0.25">
      <c r="A1105" s="340" t="str">
        <f>IF(ISBLANK(INDEX('Policy Characteristics'!A:A,MATCH($C1105,'Policy Characteristics'!$C:$C,0))),"",INDEX('Policy Characteristics'!A:A,MATCH($C1105,'Policy Characteristics'!$C:$C,0)))</f>
        <v>Research and Development</v>
      </c>
      <c r="B1105" s="340" t="str">
        <f>IF(ISBLANK(INDEX('Policy Characteristics'!B:B,MATCH($C1105,'Policy Characteristics'!$C:$C,0))),"",INDEX('Policy Characteristics'!B:B,MATCH($C1105,'Policy Characteristics'!$C:$C,0)))</f>
        <v>Fuel Use Reduction</v>
      </c>
      <c r="C1105" s="344" t="str">
        <f t="shared" si="62"/>
        <v>RnD Electricity Fuel Use Perc Reduction</v>
      </c>
      <c r="D1105" s="9" t="s">
        <v>471</v>
      </c>
      <c r="E1105" s="55"/>
      <c r="F1105" s="9" t="s">
        <v>475</v>
      </c>
      <c r="G1105" s="53"/>
      <c r="H1105" s="54">
        <v>752</v>
      </c>
      <c r="I1105" s="53" t="s">
        <v>46</v>
      </c>
      <c r="J1105" s="342" t="str">
        <f>IF(ISBLANK(INDEX('Policy Characteristics'!D:D,MATCH($C1105,'Policy Characteristics'!$C:$C,0))),"",INDEX('Policy Characteristics'!D:D,MATCH($C1105,'Policy Characteristics'!$C:$C,0)))</f>
        <v>R&amp;D Fuel Use Reductions</v>
      </c>
      <c r="K1105" s="340" t="str">
        <f>IF(ISBLANK(INDEX('Policy Characteristics'!E:E,MATCH($C1105,'Policy Characteristics'!$C:$C,0))),"",INDEX('Policy Characteristics'!E:E,MATCH($C1105,'Policy Characteristics'!$C:$C,0)))</f>
        <v>RnD electricity fuel use reduction</v>
      </c>
      <c r="L1105" s="362">
        <f>IF(ISBLANK(INDEX('Policy Characteristics'!F:F,MATCH($C1105,'Policy Characteristics'!$C:$C,0))),"",INDEX('Policy Characteristics'!F:F,MATCH($C1105,'Policy Characteristics'!$C:$C,0)))</f>
        <v>0</v>
      </c>
      <c r="M1105" s="362">
        <f>IF(ISBLANK(INDEX('Policy Characteristics'!G:G,MATCH($C1105,'Policy Characteristics'!$C:$C,0))),"",INDEX('Policy Characteristics'!G:G,MATCH($C1105,'Policy Characteristics'!$C:$C,0)))</f>
        <v>0.4</v>
      </c>
      <c r="N1105" s="362">
        <f>IF(ISBLANK(INDEX('Policy Characteristics'!H:H,MATCH($C1105,'Policy Characteristics'!$C:$C,0))),"",INDEX('Policy Characteristics'!H:H,MATCH($C1105,'Policy Characteristics'!$C:$C,0)))</f>
        <v>0.01</v>
      </c>
      <c r="O1105" s="340" t="str">
        <f>IF(ISBLANK(INDEX('Policy Characteristics'!I:I,MATCH($C1105,'Policy Characteristics'!$C:$C,0))),"",INDEX('Policy Characteristics'!I:I,MATCH($C1105,'Policy Characteristics'!$C:$C,0)))</f>
        <v>% reduction in fuel use</v>
      </c>
      <c r="P1105" s="340" t="str">
        <f>IF(ISBLANK(INDEX('Policy Characteristics'!J:J,MATCH($C1105,'Policy Characteristics'!$C:$C,0))),"",INDEX('Policy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40" t="str">
        <f>IF(ISBLANK(INDEX('Policy Characteristics'!K:K,MATCH($C1105,'Policy Characteristics'!$C:$C,0))),"",INDEX('Policy Characteristics'!K:K,MATCH($C1105,'Policy Characteristics'!$C:$C,0)))</f>
        <v>architectural-design.html#rnd</v>
      </c>
      <c r="R1105" s="340" t="str">
        <f>IF(ISBLANK(INDEX('Policy Characteristics'!L:L,MATCH($C1105,'Policy Characteristics'!$C:$C,0))),"",INDEX('Policy Characteristics'!L:L,MATCH($C1105,'Policy Characteristics'!$C:$C,0)))</f>
        <v>research-and-development.html</v>
      </c>
    </row>
    <row r="1106" spans="1:18" x14ac:dyDescent="0.25">
      <c r="A1106" s="340" t="str">
        <f>IF(ISBLANK(INDEX('Policy Characteristics'!A:A,MATCH($C1106,'Policy Characteristics'!$C:$C,0))),"",INDEX('Policy Characteristics'!A:A,MATCH($C1106,'Policy Characteristics'!$C:$C,0)))</f>
        <v>Research and Development</v>
      </c>
      <c r="B1106" s="340" t="str">
        <f>IF(ISBLANK(INDEX('Policy Characteristics'!B:B,MATCH($C1106,'Policy Characteristics'!$C:$C,0))),"",INDEX('Policy Characteristics'!B:B,MATCH($C1106,'Policy Characteristics'!$C:$C,0)))</f>
        <v>Fuel Use Reduction</v>
      </c>
      <c r="C1106" s="344" t="str">
        <f t="shared" si="62"/>
        <v>RnD Electricity Fuel Use Perc Reduction</v>
      </c>
      <c r="D1106" s="9" t="s">
        <v>81</v>
      </c>
      <c r="E1106" s="55"/>
      <c r="F1106" s="9" t="s">
        <v>344</v>
      </c>
      <c r="G1106" s="53"/>
      <c r="H1106" s="54">
        <v>753</v>
      </c>
      <c r="I1106" s="53" t="s">
        <v>46</v>
      </c>
      <c r="J1106" s="342" t="str">
        <f>IF(ISBLANK(INDEX('Policy Characteristics'!D:D,MATCH($C1106,'Policy Characteristics'!$C:$C,0))),"",INDEX('Policy Characteristics'!D:D,MATCH($C1106,'Policy Characteristics'!$C:$C,0)))</f>
        <v>R&amp;D Fuel Use Reductions</v>
      </c>
      <c r="K1106" s="340" t="str">
        <f>IF(ISBLANK(INDEX('Policy Characteristics'!E:E,MATCH($C1106,'Policy Characteristics'!$C:$C,0))),"",INDEX('Policy Characteristics'!E:E,MATCH($C1106,'Policy Characteristics'!$C:$C,0)))</f>
        <v>RnD electricity fuel use reduction</v>
      </c>
      <c r="L1106" s="362">
        <f>IF(ISBLANK(INDEX('Policy Characteristics'!F:F,MATCH($C1106,'Policy Characteristics'!$C:$C,0))),"",INDEX('Policy Characteristics'!F:F,MATCH($C1106,'Policy Characteristics'!$C:$C,0)))</f>
        <v>0</v>
      </c>
      <c r="M1106" s="362">
        <f>IF(ISBLANK(INDEX('Policy Characteristics'!G:G,MATCH($C1106,'Policy Characteristics'!$C:$C,0))),"",INDEX('Policy Characteristics'!G:G,MATCH($C1106,'Policy Characteristics'!$C:$C,0)))</f>
        <v>0.4</v>
      </c>
      <c r="N1106" s="362">
        <f>IF(ISBLANK(INDEX('Policy Characteristics'!H:H,MATCH($C1106,'Policy Characteristics'!$C:$C,0))),"",INDEX('Policy Characteristics'!H:H,MATCH($C1106,'Policy Characteristics'!$C:$C,0)))</f>
        <v>0.01</v>
      </c>
      <c r="O1106" s="340" t="str">
        <f>IF(ISBLANK(INDEX('Policy Characteristics'!I:I,MATCH($C1106,'Policy Characteristics'!$C:$C,0))),"",INDEX('Policy Characteristics'!I:I,MATCH($C1106,'Policy Characteristics'!$C:$C,0)))</f>
        <v>% reduction in fuel use</v>
      </c>
      <c r="P1106" s="340" t="str">
        <f>IF(ISBLANK(INDEX('Policy Characteristics'!J:J,MATCH($C1106,'Policy Characteristics'!$C:$C,0))),"",INDEX('Policy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40" t="str">
        <f>IF(ISBLANK(INDEX('Policy Characteristics'!K:K,MATCH($C1106,'Policy Characteristics'!$C:$C,0))),"",INDEX('Policy Characteristics'!K:K,MATCH($C1106,'Policy Characteristics'!$C:$C,0)))</f>
        <v>architectural-design.html#rnd</v>
      </c>
      <c r="R1106" s="340" t="str">
        <f>IF(ISBLANK(INDEX('Policy Characteristics'!L:L,MATCH($C1106,'Policy Characteristics'!$C:$C,0))),"",INDEX('Policy Characteristics'!L:L,MATCH($C1106,'Policy Characteristics'!$C:$C,0)))</f>
        <v>research-and-development.html</v>
      </c>
    </row>
    <row r="1107" spans="1:18" x14ac:dyDescent="0.25">
      <c r="A1107" s="340" t="str">
        <f>IF(ISBLANK(INDEX('Policy Characteristics'!A:A,MATCH($C1107,'Policy Characteristics'!$C:$C,0))),"",INDEX('Policy Characteristics'!A:A,MATCH($C1107,'Policy Characteristics'!$C:$C,0)))</f>
        <v>Research and Development</v>
      </c>
      <c r="B1107" s="340" t="str">
        <f>IF(ISBLANK(INDEX('Policy Characteristics'!B:B,MATCH($C1107,'Policy Characteristics'!$C:$C,0))),"",INDEX('Policy Characteristics'!B:B,MATCH($C1107,'Policy Characteristics'!$C:$C,0)))</f>
        <v>Fuel Use Reduction</v>
      </c>
      <c r="C1107" s="344" t="str">
        <f t="shared" si="62"/>
        <v>RnD Electricity Fuel Use Perc Reduction</v>
      </c>
      <c r="D1107" s="9" t="s">
        <v>82</v>
      </c>
      <c r="E1107" s="55"/>
      <c r="F1107" s="9" t="s">
        <v>345</v>
      </c>
      <c r="G1107" s="53"/>
      <c r="H1107" s="54">
        <v>754</v>
      </c>
      <c r="I1107" s="53" t="s">
        <v>46</v>
      </c>
      <c r="J1107" s="342" t="str">
        <f>IF(ISBLANK(INDEX('Policy Characteristics'!D:D,MATCH($C1107,'Policy Characteristics'!$C:$C,0))),"",INDEX('Policy Characteristics'!D:D,MATCH($C1107,'Policy Characteristics'!$C:$C,0)))</f>
        <v>R&amp;D Fuel Use Reductions</v>
      </c>
      <c r="K1107" s="340" t="str">
        <f>IF(ISBLANK(INDEX('Policy Characteristics'!E:E,MATCH($C1107,'Policy Characteristics'!$C:$C,0))),"",INDEX('Policy Characteristics'!E:E,MATCH($C1107,'Policy Characteristics'!$C:$C,0)))</f>
        <v>RnD electricity fuel use reduction</v>
      </c>
      <c r="L1107" s="362">
        <f>IF(ISBLANK(INDEX('Policy Characteristics'!F:F,MATCH($C1107,'Policy Characteristics'!$C:$C,0))),"",INDEX('Policy Characteristics'!F:F,MATCH($C1107,'Policy Characteristics'!$C:$C,0)))</f>
        <v>0</v>
      </c>
      <c r="M1107" s="362">
        <f>IF(ISBLANK(INDEX('Policy Characteristics'!G:G,MATCH($C1107,'Policy Characteristics'!$C:$C,0))),"",INDEX('Policy Characteristics'!G:G,MATCH($C1107,'Policy Characteristics'!$C:$C,0)))</f>
        <v>0.4</v>
      </c>
      <c r="N1107" s="362">
        <f>IF(ISBLANK(INDEX('Policy Characteristics'!H:H,MATCH($C1107,'Policy Characteristics'!$C:$C,0))),"",INDEX('Policy Characteristics'!H:H,MATCH($C1107,'Policy Characteristics'!$C:$C,0)))</f>
        <v>0.01</v>
      </c>
      <c r="O1107" s="340" t="str">
        <f>IF(ISBLANK(INDEX('Policy Characteristics'!I:I,MATCH($C1107,'Policy Characteristics'!$C:$C,0))),"",INDEX('Policy Characteristics'!I:I,MATCH($C1107,'Policy Characteristics'!$C:$C,0)))</f>
        <v>% reduction in fuel use</v>
      </c>
      <c r="P1107" s="340" t="str">
        <f>IF(ISBLANK(INDEX('Policy Characteristics'!J:J,MATCH($C1107,'Policy Characteristics'!$C:$C,0))),"",INDEX('Policy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40" t="str">
        <f>IF(ISBLANK(INDEX('Policy Characteristics'!K:K,MATCH($C1107,'Policy Characteristics'!$C:$C,0))),"",INDEX('Policy Characteristics'!K:K,MATCH($C1107,'Policy Characteristics'!$C:$C,0)))</f>
        <v>architectural-design.html#rnd</v>
      </c>
      <c r="R1107" s="340" t="str">
        <f>IF(ISBLANK(INDEX('Policy Characteristics'!L:L,MATCH($C1107,'Policy Characteristics'!$C:$C,0))),"",INDEX('Policy Characteristics'!L:L,MATCH($C1107,'Policy Characteristics'!$C:$C,0)))</f>
        <v>research-and-development.html</v>
      </c>
    </row>
    <row r="1108" spans="1:18" x14ac:dyDescent="0.25">
      <c r="A1108" s="340" t="str">
        <f>IF(ISBLANK(INDEX('Policy Characteristics'!A:A,MATCH($C1108,'Policy Characteristics'!$C:$C,0))),"",INDEX('Policy Characteristics'!A:A,MATCH($C1108,'Policy Characteristics'!$C:$C,0)))</f>
        <v>Research and Development</v>
      </c>
      <c r="B1108" s="340" t="str">
        <f>IF(ISBLANK(INDEX('Policy Characteristics'!B:B,MATCH($C1108,'Policy Characteristics'!$C:$C,0))),"",INDEX('Policy Characteristics'!B:B,MATCH($C1108,'Policy Characteristics'!$C:$C,0)))</f>
        <v>Fuel Use Reduction</v>
      </c>
      <c r="C1108" s="344" t="str">
        <f t="shared" si="62"/>
        <v>RnD Electricity Fuel Use Perc Reduction</v>
      </c>
      <c r="D1108" s="9" t="s">
        <v>83</v>
      </c>
      <c r="E1108" s="55"/>
      <c r="F1108" s="9" t="s">
        <v>346</v>
      </c>
      <c r="G1108" s="53"/>
      <c r="H1108" s="54">
        <v>124</v>
      </c>
      <c r="I1108" s="53" t="s">
        <v>45</v>
      </c>
      <c r="J1108" s="342" t="str">
        <f>IF(ISBLANK(INDEX('Policy Characteristics'!D:D,MATCH($C1108,'Policy Characteristics'!$C:$C,0))),"",INDEX('Policy Characteristics'!D:D,MATCH($C1108,'Policy Characteristics'!$C:$C,0)))</f>
        <v>R&amp;D Fuel Use Reductions</v>
      </c>
      <c r="K1108" s="340" t="str">
        <f>IF(ISBLANK(INDEX('Policy Characteristics'!E:E,MATCH($C1108,'Policy Characteristics'!$C:$C,0))),"",INDEX('Policy Characteristics'!E:E,MATCH($C1108,'Policy Characteristics'!$C:$C,0)))</f>
        <v>RnD electricity fuel use reduction</v>
      </c>
      <c r="L1108" s="362">
        <f>IF(ISBLANK(INDEX('Policy Characteristics'!F:F,MATCH($C1108,'Policy Characteristics'!$C:$C,0))),"",INDEX('Policy Characteristics'!F:F,MATCH($C1108,'Policy Characteristics'!$C:$C,0)))</f>
        <v>0</v>
      </c>
      <c r="M1108" s="362">
        <f>IF(ISBLANK(INDEX('Policy Characteristics'!G:G,MATCH($C1108,'Policy Characteristics'!$C:$C,0))),"",INDEX('Policy Characteristics'!G:G,MATCH($C1108,'Policy Characteristics'!$C:$C,0)))</f>
        <v>0.4</v>
      </c>
      <c r="N1108" s="362">
        <f>IF(ISBLANK(INDEX('Policy Characteristics'!H:H,MATCH($C1108,'Policy Characteristics'!$C:$C,0))),"",INDEX('Policy Characteristics'!H:H,MATCH($C1108,'Policy Characteristics'!$C:$C,0)))</f>
        <v>0.01</v>
      </c>
      <c r="O1108" s="340" t="str">
        <f>IF(ISBLANK(INDEX('Policy Characteristics'!I:I,MATCH($C1108,'Policy Characteristics'!$C:$C,0))),"",INDEX('Policy Characteristics'!I:I,MATCH($C1108,'Policy Characteristics'!$C:$C,0)))</f>
        <v>% reduction in fuel use</v>
      </c>
      <c r="P1108" s="340" t="str">
        <f>IF(ISBLANK(INDEX('Policy Characteristics'!J:J,MATCH($C1108,'Policy Characteristics'!$C:$C,0))),"",INDEX('Policy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40" t="str">
        <f>IF(ISBLANK(INDEX('Policy Characteristics'!K:K,MATCH($C1108,'Policy Characteristics'!$C:$C,0))),"",INDEX('Policy Characteristics'!K:K,MATCH($C1108,'Policy Characteristics'!$C:$C,0)))</f>
        <v>architectural-design.html#rnd</v>
      </c>
      <c r="R1108" s="340" t="str">
        <f>IF(ISBLANK(INDEX('Policy Characteristics'!L:L,MATCH($C1108,'Policy Characteristics'!$C:$C,0))),"",INDEX('Policy Characteristics'!L:L,MATCH($C1108,'Policy Characteristics'!$C:$C,0)))</f>
        <v>research-and-development.html</v>
      </c>
    </row>
    <row r="1109" spans="1:18" x14ac:dyDescent="0.25">
      <c r="A1109" s="340" t="str">
        <f>IF(ISBLANK(INDEX('Policy Characteristics'!A:A,MATCH($C1109,'Policy Characteristics'!$C:$C,0))),"",INDEX('Policy Characteristics'!A:A,MATCH($C1109,'Policy Characteristics'!$C:$C,0)))</f>
        <v>Research and Development</v>
      </c>
      <c r="B1109" s="340" t="str">
        <f>IF(ISBLANK(INDEX('Policy Characteristics'!B:B,MATCH($C1109,'Policy Characteristics'!$C:$C,0))),"",INDEX('Policy Characteristics'!B:B,MATCH($C1109,'Policy Characteristics'!$C:$C,0)))</f>
        <v>Fuel Use Reduction</v>
      </c>
      <c r="C1109" s="344" t="str">
        <f t="shared" si="62"/>
        <v>RnD Electricity Fuel Use Perc Reduction</v>
      </c>
      <c r="D1109" s="9" t="s">
        <v>329</v>
      </c>
      <c r="E1109" s="55"/>
      <c r="F1109" s="9" t="s">
        <v>2286</v>
      </c>
      <c r="G1109" s="53"/>
      <c r="H1109" s="54">
        <v>193</v>
      </c>
      <c r="I1109" s="53" t="s">
        <v>45</v>
      </c>
      <c r="J1109" s="342" t="str">
        <f>IF(ISBLANK(INDEX('Policy Characteristics'!D:D,MATCH($C1109,'Policy Characteristics'!$C:$C,0))),"",INDEX('Policy Characteristics'!D:D,MATCH($C1109,'Policy Characteristics'!$C:$C,0)))</f>
        <v>R&amp;D Fuel Use Reductions</v>
      </c>
      <c r="K1109" s="340" t="str">
        <f>IF(ISBLANK(INDEX('Policy Characteristics'!E:E,MATCH($C1109,'Policy Characteristics'!$C:$C,0))),"",INDEX('Policy Characteristics'!E:E,MATCH($C1109,'Policy Characteristics'!$C:$C,0)))</f>
        <v>RnD electricity fuel use reduction</v>
      </c>
      <c r="L1109" s="362">
        <f>IF(ISBLANK(INDEX('Policy Characteristics'!F:F,MATCH($C1109,'Policy Characteristics'!$C:$C,0))),"",INDEX('Policy Characteristics'!F:F,MATCH($C1109,'Policy Characteristics'!$C:$C,0)))</f>
        <v>0</v>
      </c>
      <c r="M1109" s="362">
        <f>IF(ISBLANK(INDEX('Policy Characteristics'!G:G,MATCH($C1109,'Policy Characteristics'!$C:$C,0))),"",INDEX('Policy Characteristics'!G:G,MATCH($C1109,'Policy Characteristics'!$C:$C,0)))</f>
        <v>0.4</v>
      </c>
      <c r="N1109" s="362">
        <f>IF(ISBLANK(INDEX('Policy Characteristics'!H:H,MATCH($C1109,'Policy Characteristics'!$C:$C,0))),"",INDEX('Policy Characteristics'!H:H,MATCH($C1109,'Policy Characteristics'!$C:$C,0)))</f>
        <v>0.01</v>
      </c>
      <c r="O1109" s="340" t="str">
        <f>IF(ISBLANK(INDEX('Policy Characteristics'!I:I,MATCH($C1109,'Policy Characteristics'!$C:$C,0))),"",INDEX('Policy Characteristics'!I:I,MATCH($C1109,'Policy Characteristics'!$C:$C,0)))</f>
        <v>% reduction in fuel use</v>
      </c>
      <c r="P1109" s="340" t="str">
        <f>IF(ISBLANK(INDEX('Policy Characteristics'!J:J,MATCH($C1109,'Policy Characteristics'!$C:$C,0))),"",INDEX('Policy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40" t="str">
        <f>IF(ISBLANK(INDEX('Policy Characteristics'!K:K,MATCH($C1109,'Policy Characteristics'!$C:$C,0))),"",INDEX('Policy Characteristics'!K:K,MATCH($C1109,'Policy Characteristics'!$C:$C,0)))</f>
        <v>architectural-design.html#rnd</v>
      </c>
      <c r="R1109" s="340" t="str">
        <f>IF(ISBLANK(INDEX('Policy Characteristics'!L:L,MATCH($C1109,'Policy Characteristics'!$C:$C,0))),"",INDEX('Policy Characteristics'!L:L,MATCH($C1109,'Policy Characteristics'!$C:$C,0)))</f>
        <v>research-and-development.html</v>
      </c>
    </row>
    <row r="1110" spans="1:18" x14ac:dyDescent="0.25">
      <c r="A1110" s="340" t="str">
        <f>IF(ISBLANK(INDEX('Policy Characteristics'!A:A,MATCH($C1110,'Policy Characteristics'!$C:$C,0))),"",INDEX('Policy Characteristics'!A:A,MATCH($C1110,'Policy Characteristics'!$C:$C,0)))</f>
        <v>Research and Development</v>
      </c>
      <c r="B1110" s="340" t="str">
        <f>IF(ISBLANK(INDEX('Policy Characteristics'!B:B,MATCH($C1110,'Policy Characteristics'!$C:$C,0))),"",INDEX('Policy Characteristics'!B:B,MATCH($C1110,'Policy Characteristics'!$C:$C,0)))</f>
        <v>Fuel Use Reduction</v>
      </c>
      <c r="C1110" s="344" t="str">
        <f t="shared" ref="C1110:C1111" si="63">C$1101</f>
        <v>RnD Electricity Fuel Use Perc Reduction</v>
      </c>
      <c r="D1110" s="9" t="s">
        <v>467</v>
      </c>
      <c r="E1110" s="55"/>
      <c r="F1110" s="9" t="s">
        <v>468</v>
      </c>
      <c r="G1110" s="53"/>
      <c r="H1110" s="54">
        <v>181</v>
      </c>
      <c r="I1110" s="53" t="s">
        <v>45</v>
      </c>
      <c r="J1110" s="342" t="str">
        <f>IF(ISBLANK(INDEX('Policy Characteristics'!D:D,MATCH($C1110,'Policy Characteristics'!$C:$C,0))),"",INDEX('Policy Characteristics'!D:D,MATCH($C1110,'Policy Characteristics'!$C:$C,0)))</f>
        <v>R&amp;D Fuel Use Reductions</v>
      </c>
      <c r="K1110" s="340" t="str">
        <f>IF(ISBLANK(INDEX('Policy Characteristics'!E:E,MATCH($C1110,'Policy Characteristics'!$C:$C,0))),"",INDEX('Policy Characteristics'!E:E,MATCH($C1110,'Policy Characteristics'!$C:$C,0)))</f>
        <v>RnD electricity fuel use reduction</v>
      </c>
      <c r="L1110" s="362">
        <f>IF(ISBLANK(INDEX('Policy Characteristics'!F:F,MATCH($C1110,'Policy Characteristics'!$C:$C,0))),"",INDEX('Policy Characteristics'!F:F,MATCH($C1110,'Policy Characteristics'!$C:$C,0)))</f>
        <v>0</v>
      </c>
      <c r="M1110" s="362">
        <f>IF(ISBLANK(INDEX('Policy Characteristics'!G:G,MATCH($C1110,'Policy Characteristics'!$C:$C,0))),"",INDEX('Policy Characteristics'!G:G,MATCH($C1110,'Policy Characteristics'!$C:$C,0)))</f>
        <v>0.4</v>
      </c>
      <c r="N1110" s="362">
        <f>IF(ISBLANK(INDEX('Policy Characteristics'!H:H,MATCH($C1110,'Policy Characteristics'!$C:$C,0))),"",INDEX('Policy Characteristics'!H:H,MATCH($C1110,'Policy Characteristics'!$C:$C,0)))</f>
        <v>0.01</v>
      </c>
      <c r="O1110" s="340" t="str">
        <f>IF(ISBLANK(INDEX('Policy Characteristics'!I:I,MATCH($C1110,'Policy Characteristics'!$C:$C,0))),"",INDEX('Policy Characteristics'!I:I,MATCH($C1110,'Policy Characteristics'!$C:$C,0)))</f>
        <v>% reduction in fuel use</v>
      </c>
      <c r="P1110" s="340" t="str">
        <f>IF(ISBLANK(INDEX('Policy Characteristics'!J:J,MATCH($C1110,'Policy Characteristics'!$C:$C,0))),"",INDEX('Policy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40" t="str">
        <f>IF(ISBLANK(INDEX('Policy Characteristics'!K:K,MATCH($C1110,'Policy Characteristics'!$C:$C,0))),"",INDEX('Policy Characteristics'!K:K,MATCH($C1110,'Policy Characteristics'!$C:$C,0)))</f>
        <v>architectural-design.html#rnd</v>
      </c>
      <c r="R1110" s="340" t="str">
        <f>IF(ISBLANK(INDEX('Policy Characteristics'!L:L,MATCH($C1110,'Policy Characteristics'!$C:$C,0))),"",INDEX('Policy Characteristics'!L:L,MATCH($C1110,'Policy Characteristics'!$C:$C,0)))</f>
        <v>research-and-development.html</v>
      </c>
    </row>
    <row r="1111" spans="1:18" x14ac:dyDescent="0.25">
      <c r="A1111" s="340" t="str">
        <f>IF(ISBLANK(INDEX('Policy Characteristics'!A:A,MATCH($C1111,'Policy Characteristics'!$C:$C,0))),"",INDEX('Policy Characteristics'!A:A,MATCH($C1111,'Policy Characteristics'!$C:$C,0)))</f>
        <v>Research and Development</v>
      </c>
      <c r="B1111" s="340" t="str">
        <f>IF(ISBLANK(INDEX('Policy Characteristics'!B:B,MATCH($C1111,'Policy Characteristics'!$C:$C,0))),"",INDEX('Policy Characteristics'!B:B,MATCH($C1111,'Policy Characteristics'!$C:$C,0)))</f>
        <v>Fuel Use Reduction</v>
      </c>
      <c r="C1111" s="344" t="str">
        <f t="shared" si="63"/>
        <v>RnD Electricity Fuel Use Perc Reduction</v>
      </c>
      <c r="D1111" s="9" t="s">
        <v>476</v>
      </c>
      <c r="E1111" s="55"/>
      <c r="F1111" s="9" t="s">
        <v>478</v>
      </c>
      <c r="G1111" s="53"/>
      <c r="H1111" s="54">
        <v>755</v>
      </c>
      <c r="I1111" s="53" t="s">
        <v>46</v>
      </c>
      <c r="J1111" s="342" t="str">
        <f>IF(ISBLANK(INDEX('Policy Characteristics'!D:D,MATCH($C1111,'Policy Characteristics'!$C:$C,0))),"",INDEX('Policy Characteristics'!D:D,MATCH($C1111,'Policy Characteristics'!$C:$C,0)))</f>
        <v>R&amp;D Fuel Use Reductions</v>
      </c>
      <c r="K1111" s="340" t="str">
        <f>IF(ISBLANK(INDEX('Policy Characteristics'!E:E,MATCH($C1111,'Policy Characteristics'!$C:$C,0))),"",INDEX('Policy Characteristics'!E:E,MATCH($C1111,'Policy Characteristics'!$C:$C,0)))</f>
        <v>RnD electricity fuel use reduction</v>
      </c>
      <c r="L1111" s="362">
        <f>IF(ISBLANK(INDEX('Policy Characteristics'!F:F,MATCH($C1111,'Policy Characteristics'!$C:$C,0))),"",INDEX('Policy Characteristics'!F:F,MATCH($C1111,'Policy Characteristics'!$C:$C,0)))</f>
        <v>0</v>
      </c>
      <c r="M1111" s="362">
        <f>IF(ISBLANK(INDEX('Policy Characteristics'!G:G,MATCH($C1111,'Policy Characteristics'!$C:$C,0))),"",INDEX('Policy Characteristics'!G:G,MATCH($C1111,'Policy Characteristics'!$C:$C,0)))</f>
        <v>0.4</v>
      </c>
      <c r="N1111" s="362">
        <f>IF(ISBLANK(INDEX('Policy Characteristics'!H:H,MATCH($C1111,'Policy Characteristics'!$C:$C,0))),"",INDEX('Policy Characteristics'!H:H,MATCH($C1111,'Policy Characteristics'!$C:$C,0)))</f>
        <v>0.01</v>
      </c>
      <c r="O1111" s="340" t="str">
        <f>IF(ISBLANK(INDEX('Policy Characteristics'!I:I,MATCH($C1111,'Policy Characteristics'!$C:$C,0))),"",INDEX('Policy Characteristics'!I:I,MATCH($C1111,'Policy Characteristics'!$C:$C,0)))</f>
        <v>% reduction in fuel use</v>
      </c>
      <c r="P1111" s="340" t="str">
        <f>IF(ISBLANK(INDEX('Policy Characteristics'!J:J,MATCH($C1111,'Policy Characteristics'!$C:$C,0))),"",INDEX('Policy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40" t="str">
        <f>IF(ISBLANK(INDEX('Policy Characteristics'!K:K,MATCH($C1111,'Policy Characteristics'!$C:$C,0))),"",INDEX('Policy Characteristics'!K:K,MATCH($C1111,'Policy Characteristics'!$C:$C,0)))</f>
        <v>architectural-design.html#rnd</v>
      </c>
      <c r="R1111" s="340" t="str">
        <f>IF(ISBLANK(INDEX('Policy Characteristics'!L:L,MATCH($C1111,'Policy Characteristics'!$C:$C,0))),"",INDEX('Policy Characteristics'!L:L,MATCH($C1111,'Policy Characteristics'!$C:$C,0)))</f>
        <v>research-and-development.html</v>
      </c>
    </row>
    <row r="1112" spans="1:18" x14ac:dyDescent="0.25">
      <c r="A1112" s="340" t="str">
        <f>IF(ISBLANK(INDEX('Policy Characteristics'!A:A,MATCH($C1112,'Policy Characteristics'!$C:$C,0))),"",INDEX('Policy Characteristics'!A:A,MATCH($C1112,'Policy Characteristics'!$C:$C,0)))</f>
        <v>Research and Development</v>
      </c>
      <c r="B1112" s="340" t="str">
        <f>IF(ISBLANK(INDEX('Policy Characteristics'!B:B,MATCH($C1112,'Policy Characteristics'!$C:$C,0))),"",INDEX('Policy Characteristics'!B:B,MATCH($C1112,'Policy Characteristics'!$C:$C,0)))</f>
        <v>Fuel Use Reduction</v>
      </c>
      <c r="C1112" s="345" t="s">
        <v>313</v>
      </c>
      <c r="D1112" s="188" t="s">
        <v>3189</v>
      </c>
      <c r="E1112" s="53"/>
      <c r="F1112" s="9" t="s">
        <v>3226</v>
      </c>
      <c r="G1112" s="53"/>
      <c r="H1112" s="54">
        <v>1487</v>
      </c>
      <c r="I1112" s="53" t="s">
        <v>45</v>
      </c>
      <c r="J1112" s="342" t="str">
        <f>IF(ISBLANK(INDEX('Policy Characteristics'!D:D,MATCH($C1112,'Policy Characteristics'!$C:$C,0))),"",INDEX('Policy Characteristics'!D:D,MATCH($C1112,'Policy Characteristics'!$C:$C,0)))</f>
        <v>R&amp;D Fuel Use Reductions</v>
      </c>
      <c r="K1112" s="340" t="str">
        <f>IF(ISBLANK(INDEX('Policy Characteristics'!E:E,MATCH($C1112,'Policy Characteristics'!$C:$C,0))),"",INDEX('Policy Characteristics'!E:E,MATCH($C1112,'Policy Characteristics'!$C:$C,0)))</f>
        <v>RnD industry fuel use reduction</v>
      </c>
      <c r="L1112" s="362">
        <f>IF(ISBLANK(INDEX('Policy Characteristics'!F:F,MATCH($C1112,'Policy Characteristics'!$C:$C,0))),"",INDEX('Policy Characteristics'!F:F,MATCH($C1112,'Policy Characteristics'!$C:$C,0)))</f>
        <v>0</v>
      </c>
      <c r="M1112" s="362">
        <f>IF(ISBLANK(INDEX('Policy Characteristics'!G:G,MATCH($C1112,'Policy Characteristics'!$C:$C,0))),"",INDEX('Policy Characteristics'!G:G,MATCH($C1112,'Policy Characteristics'!$C:$C,0)))</f>
        <v>0.4</v>
      </c>
      <c r="N1112" s="362">
        <f>IF(ISBLANK(INDEX('Policy Characteristics'!H:H,MATCH($C1112,'Policy Characteristics'!$C:$C,0))),"",INDEX('Policy Characteristics'!H:H,MATCH($C1112,'Policy Characteristics'!$C:$C,0)))</f>
        <v>0.01</v>
      </c>
      <c r="O1112" s="340" t="str">
        <f>IF(ISBLANK(INDEX('Policy Characteristics'!I:I,MATCH($C1112,'Policy Characteristics'!$C:$C,0))),"",INDEX('Policy Characteristics'!I:I,MATCH($C1112,'Policy Characteristics'!$C:$C,0)))</f>
        <v>% reduction in fuel use</v>
      </c>
      <c r="P1112" s="340" t="str">
        <f>IF(ISBLANK(INDEX('Policy Characteristics'!J:J,MATCH($C1112,'Policy Characteristics'!$C:$C,0))),"",INDEX('Policy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40" t="str">
        <f>IF(ISBLANK(INDEX('Policy Characteristics'!K:K,MATCH($C1112,'Policy Characteristics'!$C:$C,0))),"",INDEX('Policy Characteristics'!K:K,MATCH($C1112,'Policy Characteristics'!$C:$C,0)))</f>
        <v>architectural-design.html#rnd</v>
      </c>
      <c r="R1112" s="340" t="str">
        <f>IF(ISBLANK(INDEX('Policy Characteristics'!L:L,MATCH($C1112,'Policy Characteristics'!$C:$C,0))),"",INDEX('Policy Characteristics'!L:L,MATCH($C1112,'Policy Characteristics'!$C:$C,0)))</f>
        <v>research-and-development.html</v>
      </c>
    </row>
    <row r="1113" spans="1:18" x14ac:dyDescent="0.25">
      <c r="A1113" s="340" t="str">
        <f>IF(ISBLANK(INDEX('Policy Characteristics'!A:A,MATCH($C1113,'Policy Characteristics'!$C:$C,0))),"",INDEX('Policy Characteristics'!A:A,MATCH($C1113,'Policy Characteristics'!$C:$C,0)))</f>
        <v>Research and Development</v>
      </c>
      <c r="B1113" s="340" t="str">
        <f>IF(ISBLANK(INDEX('Policy Characteristics'!B:B,MATCH($C1113,'Policy Characteristics'!$C:$C,0))),"",INDEX('Policy Characteristics'!B:B,MATCH($C1113,'Policy Characteristics'!$C:$C,0)))</f>
        <v>Fuel Use Reduction</v>
      </c>
      <c r="C1113" s="344" t="str">
        <f t="shared" ref="C1113:C1136" si="64">C$1112</f>
        <v>RnD Industry Fuel Use Perc Reduction</v>
      </c>
      <c r="D1113" s="188" t="s">
        <v>3190</v>
      </c>
      <c r="E1113" s="53"/>
      <c r="F1113" s="9" t="s">
        <v>3227</v>
      </c>
      <c r="G1113" s="53"/>
      <c r="H1113" s="54">
        <v>1488</v>
      </c>
      <c r="I1113" s="53" t="s">
        <v>45</v>
      </c>
      <c r="J1113" s="342" t="str">
        <f>IF(ISBLANK(INDEX('Policy Characteristics'!D:D,MATCH($C1113,'Policy Characteristics'!$C:$C,0))),"",INDEX('Policy Characteristics'!D:D,MATCH($C1113,'Policy Characteristics'!$C:$C,0)))</f>
        <v>R&amp;D Fuel Use Reductions</v>
      </c>
      <c r="K1113" s="340" t="str">
        <f>IF(ISBLANK(INDEX('Policy Characteristics'!E:E,MATCH($C1113,'Policy Characteristics'!$C:$C,0))),"",INDEX('Policy Characteristics'!E:E,MATCH($C1113,'Policy Characteristics'!$C:$C,0)))</f>
        <v>RnD industry fuel use reduction</v>
      </c>
      <c r="L1113" s="362">
        <f>IF(ISBLANK(INDEX('Policy Characteristics'!F:F,MATCH($C1113,'Policy Characteristics'!$C:$C,0))),"",INDEX('Policy Characteristics'!F:F,MATCH($C1113,'Policy Characteristics'!$C:$C,0)))</f>
        <v>0</v>
      </c>
      <c r="M1113" s="362">
        <f>IF(ISBLANK(INDEX('Policy Characteristics'!G:G,MATCH($C1113,'Policy Characteristics'!$C:$C,0))),"",INDEX('Policy Characteristics'!G:G,MATCH($C1113,'Policy Characteristics'!$C:$C,0)))</f>
        <v>0.4</v>
      </c>
      <c r="N1113" s="362">
        <f>IF(ISBLANK(INDEX('Policy Characteristics'!H:H,MATCH($C1113,'Policy Characteristics'!$C:$C,0))),"",INDEX('Policy Characteristics'!H:H,MATCH($C1113,'Policy Characteristics'!$C:$C,0)))</f>
        <v>0.01</v>
      </c>
      <c r="O1113" s="340" t="str">
        <f>IF(ISBLANK(INDEX('Policy Characteristics'!I:I,MATCH($C1113,'Policy Characteristics'!$C:$C,0))),"",INDEX('Policy Characteristics'!I:I,MATCH($C1113,'Policy Characteristics'!$C:$C,0)))</f>
        <v>% reduction in fuel use</v>
      </c>
      <c r="P1113" s="340" t="str">
        <f>IF(ISBLANK(INDEX('Policy Characteristics'!J:J,MATCH($C1113,'Policy Characteristics'!$C:$C,0))),"",INDEX('Policy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40" t="str">
        <f>IF(ISBLANK(INDEX('Policy Characteristics'!K:K,MATCH($C1113,'Policy Characteristics'!$C:$C,0))),"",INDEX('Policy Characteristics'!K:K,MATCH($C1113,'Policy Characteristics'!$C:$C,0)))</f>
        <v>architectural-design.html#rnd</v>
      </c>
      <c r="R1113" s="340" t="str">
        <f>IF(ISBLANK(INDEX('Policy Characteristics'!L:L,MATCH($C1113,'Policy Characteristics'!$C:$C,0))),"",INDEX('Policy Characteristics'!L:L,MATCH($C1113,'Policy Characteristics'!$C:$C,0)))</f>
        <v>research-and-development.html</v>
      </c>
    </row>
    <row r="1114" spans="1:18" x14ac:dyDescent="0.25">
      <c r="A1114" s="340" t="str">
        <f>IF(ISBLANK(INDEX('Policy Characteristics'!A:A,MATCH($C1114,'Policy Characteristics'!$C:$C,0))),"",INDEX('Policy Characteristics'!A:A,MATCH($C1114,'Policy Characteristics'!$C:$C,0)))</f>
        <v>Research and Development</v>
      </c>
      <c r="B1114" s="340" t="str">
        <f>IF(ISBLANK(INDEX('Policy Characteristics'!B:B,MATCH($C1114,'Policy Characteristics'!$C:$C,0))),"",INDEX('Policy Characteristics'!B:B,MATCH($C1114,'Policy Characteristics'!$C:$C,0)))</f>
        <v>Fuel Use Reduction</v>
      </c>
      <c r="C1114" s="344" t="str">
        <f t="shared" si="64"/>
        <v>RnD Industry Fuel Use Perc Reduction</v>
      </c>
      <c r="D1114" s="188" t="s">
        <v>3191</v>
      </c>
      <c r="E1114" s="53"/>
      <c r="F1114" s="9" t="s">
        <v>3228</v>
      </c>
      <c r="G1114" s="53"/>
      <c r="H1114" s="54">
        <v>1489</v>
      </c>
      <c r="I1114" s="53" t="s">
        <v>45</v>
      </c>
      <c r="J1114" s="342" t="str">
        <f>IF(ISBLANK(INDEX('Policy Characteristics'!D:D,MATCH($C1114,'Policy Characteristics'!$C:$C,0))),"",INDEX('Policy Characteristics'!D:D,MATCH($C1114,'Policy Characteristics'!$C:$C,0)))</f>
        <v>R&amp;D Fuel Use Reductions</v>
      </c>
      <c r="K1114" s="340" t="str">
        <f>IF(ISBLANK(INDEX('Policy Characteristics'!E:E,MATCH($C1114,'Policy Characteristics'!$C:$C,0))),"",INDEX('Policy Characteristics'!E:E,MATCH($C1114,'Policy Characteristics'!$C:$C,0)))</f>
        <v>RnD industry fuel use reduction</v>
      </c>
      <c r="L1114" s="362">
        <f>IF(ISBLANK(INDEX('Policy Characteristics'!F:F,MATCH($C1114,'Policy Characteristics'!$C:$C,0))),"",INDEX('Policy Characteristics'!F:F,MATCH($C1114,'Policy Characteristics'!$C:$C,0)))</f>
        <v>0</v>
      </c>
      <c r="M1114" s="362">
        <f>IF(ISBLANK(INDEX('Policy Characteristics'!G:G,MATCH($C1114,'Policy Characteristics'!$C:$C,0))),"",INDEX('Policy Characteristics'!G:G,MATCH($C1114,'Policy Characteristics'!$C:$C,0)))</f>
        <v>0.4</v>
      </c>
      <c r="N1114" s="362">
        <f>IF(ISBLANK(INDEX('Policy Characteristics'!H:H,MATCH($C1114,'Policy Characteristics'!$C:$C,0))),"",INDEX('Policy Characteristics'!H:H,MATCH($C1114,'Policy Characteristics'!$C:$C,0)))</f>
        <v>0.01</v>
      </c>
      <c r="O1114" s="340" t="str">
        <f>IF(ISBLANK(INDEX('Policy Characteristics'!I:I,MATCH($C1114,'Policy Characteristics'!$C:$C,0))),"",INDEX('Policy Characteristics'!I:I,MATCH($C1114,'Policy Characteristics'!$C:$C,0)))</f>
        <v>% reduction in fuel use</v>
      </c>
      <c r="P1114" s="340" t="str">
        <f>IF(ISBLANK(INDEX('Policy Characteristics'!J:J,MATCH($C1114,'Policy Characteristics'!$C:$C,0))),"",INDEX('Policy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40" t="str">
        <f>IF(ISBLANK(INDEX('Policy Characteristics'!K:K,MATCH($C1114,'Policy Characteristics'!$C:$C,0))),"",INDEX('Policy Characteristics'!K:K,MATCH($C1114,'Policy Characteristics'!$C:$C,0)))</f>
        <v>architectural-design.html#rnd</v>
      </c>
      <c r="R1114" s="340" t="str">
        <f>IF(ISBLANK(INDEX('Policy Characteristics'!L:L,MATCH($C1114,'Policy Characteristics'!$C:$C,0))),"",INDEX('Policy Characteristics'!L:L,MATCH($C1114,'Policy Characteristics'!$C:$C,0)))</f>
        <v>research-and-development.html</v>
      </c>
    </row>
    <row r="1115" spans="1:18" x14ac:dyDescent="0.25">
      <c r="A1115" s="340" t="str">
        <f>IF(ISBLANK(INDEX('Policy Characteristics'!A:A,MATCH($C1115,'Policy Characteristics'!$C:$C,0))),"",INDEX('Policy Characteristics'!A:A,MATCH($C1115,'Policy Characteristics'!$C:$C,0)))</f>
        <v>Research and Development</v>
      </c>
      <c r="B1115" s="340" t="str">
        <f>IF(ISBLANK(INDEX('Policy Characteristics'!B:B,MATCH($C1115,'Policy Characteristics'!$C:$C,0))),"",INDEX('Policy Characteristics'!B:B,MATCH($C1115,'Policy Characteristics'!$C:$C,0)))</f>
        <v>Fuel Use Reduction</v>
      </c>
      <c r="C1115" s="344" t="str">
        <f t="shared" si="64"/>
        <v>RnD Industry Fuel Use Perc Reduction</v>
      </c>
      <c r="D1115" s="188" t="s">
        <v>3192</v>
      </c>
      <c r="E1115" s="53"/>
      <c r="F1115" s="9" t="s">
        <v>3229</v>
      </c>
      <c r="G1115" s="53"/>
      <c r="H1115" s="54">
        <v>1490</v>
      </c>
      <c r="I1115" s="53" t="s">
        <v>45</v>
      </c>
      <c r="J1115" s="342" t="str">
        <f>IF(ISBLANK(INDEX('Policy Characteristics'!D:D,MATCH($C1115,'Policy Characteristics'!$C:$C,0))),"",INDEX('Policy Characteristics'!D:D,MATCH($C1115,'Policy Characteristics'!$C:$C,0)))</f>
        <v>R&amp;D Fuel Use Reductions</v>
      </c>
      <c r="K1115" s="340" t="str">
        <f>IF(ISBLANK(INDEX('Policy Characteristics'!E:E,MATCH($C1115,'Policy Characteristics'!$C:$C,0))),"",INDEX('Policy Characteristics'!E:E,MATCH($C1115,'Policy Characteristics'!$C:$C,0)))</f>
        <v>RnD industry fuel use reduction</v>
      </c>
      <c r="L1115" s="362">
        <f>IF(ISBLANK(INDEX('Policy Characteristics'!F:F,MATCH($C1115,'Policy Characteristics'!$C:$C,0))),"",INDEX('Policy Characteristics'!F:F,MATCH($C1115,'Policy Characteristics'!$C:$C,0)))</f>
        <v>0</v>
      </c>
      <c r="M1115" s="362">
        <f>IF(ISBLANK(INDEX('Policy Characteristics'!G:G,MATCH($C1115,'Policy Characteristics'!$C:$C,0))),"",INDEX('Policy Characteristics'!G:G,MATCH($C1115,'Policy Characteristics'!$C:$C,0)))</f>
        <v>0.4</v>
      </c>
      <c r="N1115" s="362">
        <f>IF(ISBLANK(INDEX('Policy Characteristics'!H:H,MATCH($C1115,'Policy Characteristics'!$C:$C,0))),"",INDEX('Policy Characteristics'!H:H,MATCH($C1115,'Policy Characteristics'!$C:$C,0)))</f>
        <v>0.01</v>
      </c>
      <c r="O1115" s="340" t="str">
        <f>IF(ISBLANK(INDEX('Policy Characteristics'!I:I,MATCH($C1115,'Policy Characteristics'!$C:$C,0))),"",INDEX('Policy Characteristics'!I:I,MATCH($C1115,'Policy Characteristics'!$C:$C,0)))</f>
        <v>% reduction in fuel use</v>
      </c>
      <c r="P1115" s="340" t="str">
        <f>IF(ISBLANK(INDEX('Policy Characteristics'!J:J,MATCH($C1115,'Policy Characteristics'!$C:$C,0))),"",INDEX('Policy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40" t="str">
        <f>IF(ISBLANK(INDEX('Policy Characteristics'!K:K,MATCH($C1115,'Policy Characteristics'!$C:$C,0))),"",INDEX('Policy Characteristics'!K:K,MATCH($C1115,'Policy Characteristics'!$C:$C,0)))</f>
        <v>architectural-design.html#rnd</v>
      </c>
      <c r="R1115" s="340" t="str">
        <f>IF(ISBLANK(INDEX('Policy Characteristics'!L:L,MATCH($C1115,'Policy Characteristics'!$C:$C,0))),"",INDEX('Policy Characteristics'!L:L,MATCH($C1115,'Policy Characteristics'!$C:$C,0)))</f>
        <v>research-and-development.html</v>
      </c>
    </row>
    <row r="1116" spans="1:18" x14ac:dyDescent="0.25">
      <c r="A1116" s="340" t="str">
        <f>IF(ISBLANK(INDEX('Policy Characteristics'!A:A,MATCH($C1116,'Policy Characteristics'!$C:$C,0))),"",INDEX('Policy Characteristics'!A:A,MATCH($C1116,'Policy Characteristics'!$C:$C,0)))</f>
        <v>Research and Development</v>
      </c>
      <c r="B1116" s="340" t="str">
        <f>IF(ISBLANK(INDEX('Policy Characteristics'!B:B,MATCH($C1116,'Policy Characteristics'!$C:$C,0))),"",INDEX('Policy Characteristics'!B:B,MATCH($C1116,'Policy Characteristics'!$C:$C,0)))</f>
        <v>Fuel Use Reduction</v>
      </c>
      <c r="C1116" s="344" t="str">
        <f t="shared" si="64"/>
        <v>RnD Industry Fuel Use Perc Reduction</v>
      </c>
      <c r="D1116" s="188" t="s">
        <v>3193</v>
      </c>
      <c r="E1116" s="53"/>
      <c r="F1116" s="9" t="s">
        <v>3230</v>
      </c>
      <c r="G1116" s="53"/>
      <c r="H1116" s="54">
        <v>1491</v>
      </c>
      <c r="I1116" s="53" t="s">
        <v>45</v>
      </c>
      <c r="J1116" s="342" t="str">
        <f>IF(ISBLANK(INDEX('Policy Characteristics'!D:D,MATCH($C1116,'Policy Characteristics'!$C:$C,0))),"",INDEX('Policy Characteristics'!D:D,MATCH($C1116,'Policy Characteristics'!$C:$C,0)))</f>
        <v>R&amp;D Fuel Use Reductions</v>
      </c>
      <c r="K1116" s="340" t="str">
        <f>IF(ISBLANK(INDEX('Policy Characteristics'!E:E,MATCH($C1116,'Policy Characteristics'!$C:$C,0))),"",INDEX('Policy Characteristics'!E:E,MATCH($C1116,'Policy Characteristics'!$C:$C,0)))</f>
        <v>RnD industry fuel use reduction</v>
      </c>
      <c r="L1116" s="362">
        <f>IF(ISBLANK(INDEX('Policy Characteristics'!F:F,MATCH($C1116,'Policy Characteristics'!$C:$C,0))),"",INDEX('Policy Characteristics'!F:F,MATCH($C1116,'Policy Characteristics'!$C:$C,0)))</f>
        <v>0</v>
      </c>
      <c r="M1116" s="362">
        <f>IF(ISBLANK(INDEX('Policy Characteristics'!G:G,MATCH($C1116,'Policy Characteristics'!$C:$C,0))),"",INDEX('Policy Characteristics'!G:G,MATCH($C1116,'Policy Characteristics'!$C:$C,0)))</f>
        <v>0.4</v>
      </c>
      <c r="N1116" s="362">
        <f>IF(ISBLANK(INDEX('Policy Characteristics'!H:H,MATCH($C1116,'Policy Characteristics'!$C:$C,0))),"",INDEX('Policy Characteristics'!H:H,MATCH($C1116,'Policy Characteristics'!$C:$C,0)))</f>
        <v>0.01</v>
      </c>
      <c r="O1116" s="340" t="str">
        <f>IF(ISBLANK(INDEX('Policy Characteristics'!I:I,MATCH($C1116,'Policy Characteristics'!$C:$C,0))),"",INDEX('Policy Characteristics'!I:I,MATCH($C1116,'Policy Characteristics'!$C:$C,0)))</f>
        <v>% reduction in fuel use</v>
      </c>
      <c r="P1116" s="340" t="str">
        <f>IF(ISBLANK(INDEX('Policy Characteristics'!J:J,MATCH($C1116,'Policy Characteristics'!$C:$C,0))),"",INDEX('Policy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40" t="str">
        <f>IF(ISBLANK(INDEX('Policy Characteristics'!K:K,MATCH($C1116,'Policy Characteristics'!$C:$C,0))),"",INDEX('Policy Characteristics'!K:K,MATCH($C1116,'Policy Characteristics'!$C:$C,0)))</f>
        <v>architectural-design.html#rnd</v>
      </c>
      <c r="R1116" s="340" t="str">
        <f>IF(ISBLANK(INDEX('Policy Characteristics'!L:L,MATCH($C1116,'Policy Characteristics'!$C:$C,0))),"",INDEX('Policy Characteristics'!L:L,MATCH($C1116,'Policy Characteristics'!$C:$C,0)))</f>
        <v>research-and-development.html</v>
      </c>
    </row>
    <row r="1117" spans="1:18" x14ac:dyDescent="0.25">
      <c r="A1117" s="340" t="str">
        <f>IF(ISBLANK(INDEX('Policy Characteristics'!A:A,MATCH($C1117,'Policy Characteristics'!$C:$C,0))),"",INDEX('Policy Characteristics'!A:A,MATCH($C1117,'Policy Characteristics'!$C:$C,0)))</f>
        <v>Research and Development</v>
      </c>
      <c r="B1117" s="340" t="str">
        <f>IF(ISBLANK(INDEX('Policy Characteristics'!B:B,MATCH($C1117,'Policy Characteristics'!$C:$C,0))),"",INDEX('Policy Characteristics'!B:B,MATCH($C1117,'Policy Characteristics'!$C:$C,0)))</f>
        <v>Fuel Use Reduction</v>
      </c>
      <c r="C1117" s="344" t="str">
        <f t="shared" si="64"/>
        <v>RnD Industry Fuel Use Perc Reduction</v>
      </c>
      <c r="D1117" s="188" t="s">
        <v>3194</v>
      </c>
      <c r="E1117" s="53"/>
      <c r="F1117" s="9" t="s">
        <v>3231</v>
      </c>
      <c r="G1117" s="53"/>
      <c r="H1117" s="54">
        <v>1492</v>
      </c>
      <c r="I1117" s="53" t="s">
        <v>45</v>
      </c>
      <c r="J1117" s="342" t="str">
        <f>IF(ISBLANK(INDEX('Policy Characteristics'!D:D,MATCH($C1117,'Policy Characteristics'!$C:$C,0))),"",INDEX('Policy Characteristics'!D:D,MATCH($C1117,'Policy Characteristics'!$C:$C,0)))</f>
        <v>R&amp;D Fuel Use Reductions</v>
      </c>
      <c r="K1117" s="340" t="str">
        <f>IF(ISBLANK(INDEX('Policy Characteristics'!E:E,MATCH($C1117,'Policy Characteristics'!$C:$C,0))),"",INDEX('Policy Characteristics'!E:E,MATCH($C1117,'Policy Characteristics'!$C:$C,0)))</f>
        <v>RnD industry fuel use reduction</v>
      </c>
      <c r="L1117" s="362">
        <f>IF(ISBLANK(INDEX('Policy Characteristics'!F:F,MATCH($C1117,'Policy Characteristics'!$C:$C,0))),"",INDEX('Policy Characteristics'!F:F,MATCH($C1117,'Policy Characteristics'!$C:$C,0)))</f>
        <v>0</v>
      </c>
      <c r="M1117" s="362">
        <f>IF(ISBLANK(INDEX('Policy Characteristics'!G:G,MATCH($C1117,'Policy Characteristics'!$C:$C,0))),"",INDEX('Policy Characteristics'!G:G,MATCH($C1117,'Policy Characteristics'!$C:$C,0)))</f>
        <v>0.4</v>
      </c>
      <c r="N1117" s="362">
        <f>IF(ISBLANK(INDEX('Policy Characteristics'!H:H,MATCH($C1117,'Policy Characteristics'!$C:$C,0))),"",INDEX('Policy Characteristics'!H:H,MATCH($C1117,'Policy Characteristics'!$C:$C,0)))</f>
        <v>0.01</v>
      </c>
      <c r="O1117" s="340" t="str">
        <f>IF(ISBLANK(INDEX('Policy Characteristics'!I:I,MATCH($C1117,'Policy Characteristics'!$C:$C,0))),"",INDEX('Policy Characteristics'!I:I,MATCH($C1117,'Policy Characteristics'!$C:$C,0)))</f>
        <v>% reduction in fuel use</v>
      </c>
      <c r="P1117" s="340" t="str">
        <f>IF(ISBLANK(INDEX('Policy Characteristics'!J:J,MATCH($C1117,'Policy Characteristics'!$C:$C,0))),"",INDEX('Policy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40" t="str">
        <f>IF(ISBLANK(INDEX('Policy Characteristics'!K:K,MATCH($C1117,'Policy Characteristics'!$C:$C,0))),"",INDEX('Policy Characteristics'!K:K,MATCH($C1117,'Policy Characteristics'!$C:$C,0)))</f>
        <v>architectural-design.html#rnd</v>
      </c>
      <c r="R1117" s="340" t="str">
        <f>IF(ISBLANK(INDEX('Policy Characteristics'!L:L,MATCH($C1117,'Policy Characteristics'!$C:$C,0))),"",INDEX('Policy Characteristics'!L:L,MATCH($C1117,'Policy Characteristics'!$C:$C,0)))</f>
        <v>research-and-development.html</v>
      </c>
    </row>
    <row r="1118" spans="1:18" x14ac:dyDescent="0.25">
      <c r="A1118" s="340" t="str">
        <f>IF(ISBLANK(INDEX('Policy Characteristics'!A:A,MATCH($C1118,'Policy Characteristics'!$C:$C,0))),"",INDEX('Policy Characteristics'!A:A,MATCH($C1118,'Policy Characteristics'!$C:$C,0)))</f>
        <v>Research and Development</v>
      </c>
      <c r="B1118" s="340" t="str">
        <f>IF(ISBLANK(INDEX('Policy Characteristics'!B:B,MATCH($C1118,'Policy Characteristics'!$C:$C,0))),"",INDEX('Policy Characteristics'!B:B,MATCH($C1118,'Policy Characteristics'!$C:$C,0)))</f>
        <v>Fuel Use Reduction</v>
      </c>
      <c r="C1118" s="344" t="str">
        <f t="shared" si="64"/>
        <v>RnD Industry Fuel Use Perc Reduction</v>
      </c>
      <c r="D1118" s="188" t="s">
        <v>3195</v>
      </c>
      <c r="E1118" s="53"/>
      <c r="F1118" s="9" t="s">
        <v>3232</v>
      </c>
      <c r="G1118" s="53"/>
      <c r="H1118" s="54">
        <v>1493</v>
      </c>
      <c r="I1118" s="53" t="s">
        <v>45</v>
      </c>
      <c r="J1118" s="342" t="str">
        <f>IF(ISBLANK(INDEX('Policy Characteristics'!D:D,MATCH($C1118,'Policy Characteristics'!$C:$C,0))),"",INDEX('Policy Characteristics'!D:D,MATCH($C1118,'Policy Characteristics'!$C:$C,0)))</f>
        <v>R&amp;D Fuel Use Reductions</v>
      </c>
      <c r="K1118" s="340" t="str">
        <f>IF(ISBLANK(INDEX('Policy Characteristics'!E:E,MATCH($C1118,'Policy Characteristics'!$C:$C,0))),"",INDEX('Policy Characteristics'!E:E,MATCH($C1118,'Policy Characteristics'!$C:$C,0)))</f>
        <v>RnD industry fuel use reduction</v>
      </c>
      <c r="L1118" s="362">
        <f>IF(ISBLANK(INDEX('Policy Characteristics'!F:F,MATCH($C1118,'Policy Characteristics'!$C:$C,0))),"",INDEX('Policy Characteristics'!F:F,MATCH($C1118,'Policy Characteristics'!$C:$C,0)))</f>
        <v>0</v>
      </c>
      <c r="M1118" s="362">
        <f>IF(ISBLANK(INDEX('Policy Characteristics'!G:G,MATCH($C1118,'Policy Characteristics'!$C:$C,0))),"",INDEX('Policy Characteristics'!G:G,MATCH($C1118,'Policy Characteristics'!$C:$C,0)))</f>
        <v>0.4</v>
      </c>
      <c r="N1118" s="362">
        <f>IF(ISBLANK(INDEX('Policy Characteristics'!H:H,MATCH($C1118,'Policy Characteristics'!$C:$C,0))),"",INDEX('Policy Characteristics'!H:H,MATCH($C1118,'Policy Characteristics'!$C:$C,0)))</f>
        <v>0.01</v>
      </c>
      <c r="O1118" s="340" t="str">
        <f>IF(ISBLANK(INDEX('Policy Characteristics'!I:I,MATCH($C1118,'Policy Characteristics'!$C:$C,0))),"",INDEX('Policy Characteristics'!I:I,MATCH($C1118,'Policy Characteristics'!$C:$C,0)))</f>
        <v>% reduction in fuel use</v>
      </c>
      <c r="P1118" s="340" t="str">
        <f>IF(ISBLANK(INDEX('Policy Characteristics'!J:J,MATCH($C1118,'Policy Characteristics'!$C:$C,0))),"",INDEX('Policy Characteristics'!J:J,MATCH($C1118,'Policy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40" t="str">
        <f>IF(ISBLANK(INDEX('Policy Characteristics'!K:K,MATCH($C1118,'Policy Characteristics'!$C:$C,0))),"",INDEX('Policy Characteristics'!K:K,MATCH($C1118,'Policy Characteristics'!$C:$C,0)))</f>
        <v>architectural-design.html#rnd</v>
      </c>
      <c r="R1118" s="340" t="str">
        <f>IF(ISBLANK(INDEX('Policy Characteristics'!L:L,MATCH($C1118,'Policy Characteristics'!$C:$C,0))),"",INDEX('Policy Characteristics'!L:L,MATCH($C1118,'Policy Characteristics'!$C:$C,0)))</f>
        <v>research-and-development.html</v>
      </c>
    </row>
    <row r="1119" spans="1:18" x14ac:dyDescent="0.25">
      <c r="A1119" s="340" t="str">
        <f>IF(ISBLANK(INDEX('Policy Characteristics'!A:A,MATCH($C1119,'Policy Characteristics'!$C:$C,0))),"",INDEX('Policy Characteristics'!A:A,MATCH($C1119,'Policy Characteristics'!$C:$C,0)))</f>
        <v>Research and Development</v>
      </c>
      <c r="B1119" s="340" t="str">
        <f>IF(ISBLANK(INDEX('Policy Characteristics'!B:B,MATCH($C1119,'Policy Characteristics'!$C:$C,0))),"",INDEX('Policy Characteristics'!B:B,MATCH($C1119,'Policy Characteristics'!$C:$C,0)))</f>
        <v>Fuel Use Reduction</v>
      </c>
      <c r="C1119" s="344" t="str">
        <f t="shared" si="64"/>
        <v>RnD Industry Fuel Use Perc Reduction</v>
      </c>
      <c r="D1119" s="188" t="s">
        <v>3196</v>
      </c>
      <c r="E1119" s="53"/>
      <c r="F1119" s="9" t="s">
        <v>3233</v>
      </c>
      <c r="G1119" s="53"/>
      <c r="H1119" s="54">
        <v>1494</v>
      </c>
      <c r="I1119" s="53" t="s">
        <v>45</v>
      </c>
      <c r="J1119" s="342" t="str">
        <f>IF(ISBLANK(INDEX('Policy Characteristics'!D:D,MATCH($C1119,'Policy Characteristics'!$C:$C,0))),"",INDEX('Policy Characteristics'!D:D,MATCH($C1119,'Policy Characteristics'!$C:$C,0)))</f>
        <v>R&amp;D Fuel Use Reductions</v>
      </c>
      <c r="K1119" s="340" t="str">
        <f>IF(ISBLANK(INDEX('Policy Characteristics'!E:E,MATCH($C1119,'Policy Characteristics'!$C:$C,0))),"",INDEX('Policy Characteristics'!E:E,MATCH($C1119,'Policy Characteristics'!$C:$C,0)))</f>
        <v>RnD industry fuel use reduction</v>
      </c>
      <c r="L1119" s="362">
        <f>IF(ISBLANK(INDEX('Policy Characteristics'!F:F,MATCH($C1119,'Policy Characteristics'!$C:$C,0))),"",INDEX('Policy Characteristics'!F:F,MATCH($C1119,'Policy Characteristics'!$C:$C,0)))</f>
        <v>0</v>
      </c>
      <c r="M1119" s="362">
        <f>IF(ISBLANK(INDEX('Policy Characteristics'!G:G,MATCH($C1119,'Policy Characteristics'!$C:$C,0))),"",INDEX('Policy Characteristics'!G:G,MATCH($C1119,'Policy Characteristics'!$C:$C,0)))</f>
        <v>0.4</v>
      </c>
      <c r="N1119" s="362">
        <f>IF(ISBLANK(INDEX('Policy Characteristics'!H:H,MATCH($C1119,'Policy Characteristics'!$C:$C,0))),"",INDEX('Policy Characteristics'!H:H,MATCH($C1119,'Policy Characteristics'!$C:$C,0)))</f>
        <v>0.01</v>
      </c>
      <c r="O1119" s="340" t="str">
        <f>IF(ISBLANK(INDEX('Policy Characteristics'!I:I,MATCH($C1119,'Policy Characteristics'!$C:$C,0))),"",INDEX('Policy Characteristics'!I:I,MATCH($C1119,'Policy Characteristics'!$C:$C,0)))</f>
        <v>% reduction in fuel use</v>
      </c>
      <c r="P1119" s="340" t="str">
        <f>IF(ISBLANK(INDEX('Policy Characteristics'!J:J,MATCH($C1119,'Policy Characteristics'!$C:$C,0))),"",INDEX('Policy Characteristics'!J:J,MATCH($C1119,'Policy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40" t="str">
        <f>IF(ISBLANK(INDEX('Policy Characteristics'!K:K,MATCH($C1119,'Policy Characteristics'!$C:$C,0))),"",INDEX('Policy Characteristics'!K:K,MATCH($C1119,'Policy Characteristics'!$C:$C,0)))</f>
        <v>architectural-design.html#rnd</v>
      </c>
      <c r="R1119" s="340" t="str">
        <f>IF(ISBLANK(INDEX('Policy Characteristics'!L:L,MATCH($C1119,'Policy Characteristics'!$C:$C,0))),"",INDEX('Policy Characteristics'!L:L,MATCH($C1119,'Policy Characteristics'!$C:$C,0)))</f>
        <v>research-and-development.html</v>
      </c>
    </row>
    <row r="1120" spans="1:18" x14ac:dyDescent="0.25">
      <c r="A1120" s="340" t="str">
        <f>IF(ISBLANK(INDEX('Policy Characteristics'!A:A,MATCH($C1120,'Policy Characteristics'!$C:$C,0))),"",INDEX('Policy Characteristics'!A:A,MATCH($C1120,'Policy Characteristics'!$C:$C,0)))</f>
        <v>Research and Development</v>
      </c>
      <c r="B1120" s="340" t="str">
        <f>IF(ISBLANK(INDEX('Policy Characteristics'!B:B,MATCH($C1120,'Policy Characteristics'!$C:$C,0))),"",INDEX('Policy Characteristics'!B:B,MATCH($C1120,'Policy Characteristics'!$C:$C,0)))</f>
        <v>Fuel Use Reduction</v>
      </c>
      <c r="C1120" s="344" t="str">
        <f t="shared" si="64"/>
        <v>RnD Industry Fuel Use Perc Reduction</v>
      </c>
      <c r="D1120" s="188" t="s">
        <v>3197</v>
      </c>
      <c r="E1120" s="53"/>
      <c r="F1120" s="9" t="s">
        <v>3234</v>
      </c>
      <c r="G1120" s="53"/>
      <c r="H1120" s="54">
        <v>1495</v>
      </c>
      <c r="I1120" s="53" t="s">
        <v>45</v>
      </c>
      <c r="J1120" s="342" t="str">
        <f>IF(ISBLANK(INDEX('Policy Characteristics'!D:D,MATCH($C1120,'Policy Characteristics'!$C:$C,0))),"",INDEX('Policy Characteristics'!D:D,MATCH($C1120,'Policy Characteristics'!$C:$C,0)))</f>
        <v>R&amp;D Fuel Use Reductions</v>
      </c>
      <c r="K1120" s="340" t="str">
        <f>IF(ISBLANK(INDEX('Policy Characteristics'!E:E,MATCH($C1120,'Policy Characteristics'!$C:$C,0))),"",INDEX('Policy Characteristics'!E:E,MATCH($C1120,'Policy Characteristics'!$C:$C,0)))</f>
        <v>RnD industry fuel use reduction</v>
      </c>
      <c r="L1120" s="362">
        <f>IF(ISBLANK(INDEX('Policy Characteristics'!F:F,MATCH($C1120,'Policy Characteristics'!$C:$C,0))),"",INDEX('Policy Characteristics'!F:F,MATCH($C1120,'Policy Characteristics'!$C:$C,0)))</f>
        <v>0</v>
      </c>
      <c r="M1120" s="362">
        <f>IF(ISBLANK(INDEX('Policy Characteristics'!G:G,MATCH($C1120,'Policy Characteristics'!$C:$C,0))),"",INDEX('Policy Characteristics'!G:G,MATCH($C1120,'Policy Characteristics'!$C:$C,0)))</f>
        <v>0.4</v>
      </c>
      <c r="N1120" s="362">
        <f>IF(ISBLANK(INDEX('Policy Characteristics'!H:H,MATCH($C1120,'Policy Characteristics'!$C:$C,0))),"",INDEX('Policy Characteristics'!H:H,MATCH($C1120,'Policy Characteristics'!$C:$C,0)))</f>
        <v>0.01</v>
      </c>
      <c r="O1120" s="340" t="str">
        <f>IF(ISBLANK(INDEX('Policy Characteristics'!I:I,MATCH($C1120,'Policy Characteristics'!$C:$C,0))),"",INDEX('Policy Characteristics'!I:I,MATCH($C1120,'Policy Characteristics'!$C:$C,0)))</f>
        <v>% reduction in fuel use</v>
      </c>
      <c r="P1120" s="340" t="str">
        <f>IF(ISBLANK(INDEX('Policy Characteristics'!J:J,MATCH($C1120,'Policy Characteristics'!$C:$C,0))),"",INDEX('Policy Characteristics'!J:J,MATCH($C1120,'Policy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40" t="str">
        <f>IF(ISBLANK(INDEX('Policy Characteristics'!K:K,MATCH($C1120,'Policy Characteristics'!$C:$C,0))),"",INDEX('Policy Characteristics'!K:K,MATCH($C1120,'Policy Characteristics'!$C:$C,0)))</f>
        <v>architectural-design.html#rnd</v>
      </c>
      <c r="R1120" s="340" t="str">
        <f>IF(ISBLANK(INDEX('Policy Characteristics'!L:L,MATCH($C1120,'Policy Characteristics'!$C:$C,0))),"",INDEX('Policy Characteristics'!L:L,MATCH($C1120,'Policy Characteristics'!$C:$C,0)))</f>
        <v>research-and-development.html</v>
      </c>
    </row>
    <row r="1121" spans="1:18" x14ac:dyDescent="0.25">
      <c r="A1121" s="340" t="str">
        <f>IF(ISBLANK(INDEX('Policy Characteristics'!A:A,MATCH($C1121,'Policy Characteristics'!$C:$C,0))),"",INDEX('Policy Characteristics'!A:A,MATCH($C1121,'Policy Characteristics'!$C:$C,0)))</f>
        <v>Research and Development</v>
      </c>
      <c r="B1121" s="340" t="str">
        <f>IF(ISBLANK(INDEX('Policy Characteristics'!B:B,MATCH($C1121,'Policy Characteristics'!$C:$C,0))),"",INDEX('Policy Characteristics'!B:B,MATCH($C1121,'Policy Characteristics'!$C:$C,0)))</f>
        <v>Fuel Use Reduction</v>
      </c>
      <c r="C1121" s="344" t="str">
        <f t="shared" si="64"/>
        <v>RnD Industry Fuel Use Perc Reduction</v>
      </c>
      <c r="D1121" s="188" t="s">
        <v>3198</v>
      </c>
      <c r="E1121" s="53"/>
      <c r="F1121" s="9" t="s">
        <v>348</v>
      </c>
      <c r="G1121" s="53"/>
      <c r="H1121" s="54">
        <v>1496</v>
      </c>
      <c r="I1121" s="53" t="s">
        <v>45</v>
      </c>
      <c r="J1121" s="342" t="str">
        <f>IF(ISBLANK(INDEX('Policy Characteristics'!D:D,MATCH($C1121,'Policy Characteristics'!$C:$C,0))),"",INDEX('Policy Characteristics'!D:D,MATCH($C1121,'Policy Characteristics'!$C:$C,0)))</f>
        <v>R&amp;D Fuel Use Reductions</v>
      </c>
      <c r="K1121" s="340" t="str">
        <f>IF(ISBLANK(INDEX('Policy Characteristics'!E:E,MATCH($C1121,'Policy Characteristics'!$C:$C,0))),"",INDEX('Policy Characteristics'!E:E,MATCH($C1121,'Policy Characteristics'!$C:$C,0)))</f>
        <v>RnD industry fuel use reduction</v>
      </c>
      <c r="L1121" s="362">
        <f>IF(ISBLANK(INDEX('Policy Characteristics'!F:F,MATCH($C1121,'Policy Characteristics'!$C:$C,0))),"",INDEX('Policy Characteristics'!F:F,MATCH($C1121,'Policy Characteristics'!$C:$C,0)))</f>
        <v>0</v>
      </c>
      <c r="M1121" s="362">
        <f>IF(ISBLANK(INDEX('Policy Characteristics'!G:G,MATCH($C1121,'Policy Characteristics'!$C:$C,0))),"",INDEX('Policy Characteristics'!G:G,MATCH($C1121,'Policy Characteristics'!$C:$C,0)))</f>
        <v>0.4</v>
      </c>
      <c r="N1121" s="362">
        <f>IF(ISBLANK(INDEX('Policy Characteristics'!H:H,MATCH($C1121,'Policy Characteristics'!$C:$C,0))),"",INDEX('Policy Characteristics'!H:H,MATCH($C1121,'Policy Characteristics'!$C:$C,0)))</f>
        <v>0.01</v>
      </c>
      <c r="O1121" s="340" t="str">
        <f>IF(ISBLANK(INDEX('Policy Characteristics'!I:I,MATCH($C1121,'Policy Characteristics'!$C:$C,0))),"",INDEX('Policy Characteristics'!I:I,MATCH($C1121,'Policy Characteristics'!$C:$C,0)))</f>
        <v>% reduction in fuel use</v>
      </c>
      <c r="P1121" s="340" t="str">
        <f>IF(ISBLANK(INDEX('Policy Characteristics'!J:J,MATCH($C1121,'Policy Characteristics'!$C:$C,0))),"",INDEX('Policy Characteristics'!J:J,MATCH($C1121,'Policy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40" t="str">
        <f>IF(ISBLANK(INDEX('Policy Characteristics'!K:K,MATCH($C1121,'Policy Characteristics'!$C:$C,0))),"",INDEX('Policy Characteristics'!K:K,MATCH($C1121,'Policy Characteristics'!$C:$C,0)))</f>
        <v>architectural-design.html#rnd</v>
      </c>
      <c r="R1121" s="340" t="str">
        <f>IF(ISBLANK(INDEX('Policy Characteristics'!L:L,MATCH($C1121,'Policy Characteristics'!$C:$C,0))),"",INDEX('Policy Characteristics'!L:L,MATCH($C1121,'Policy Characteristics'!$C:$C,0)))</f>
        <v>research-and-development.html</v>
      </c>
    </row>
    <row r="1122" spans="1:18" x14ac:dyDescent="0.25">
      <c r="A1122" s="340" t="str">
        <f>IF(ISBLANK(INDEX('Policy Characteristics'!A:A,MATCH($C1122,'Policy Characteristics'!$C:$C,0))),"",INDEX('Policy Characteristics'!A:A,MATCH($C1122,'Policy Characteristics'!$C:$C,0)))</f>
        <v>Research and Development</v>
      </c>
      <c r="B1122" s="340" t="str">
        <f>IF(ISBLANK(INDEX('Policy Characteristics'!B:B,MATCH($C1122,'Policy Characteristics'!$C:$C,0))),"",INDEX('Policy Characteristics'!B:B,MATCH($C1122,'Policy Characteristics'!$C:$C,0)))</f>
        <v>Fuel Use Reduction</v>
      </c>
      <c r="C1122" s="344" t="str">
        <f t="shared" si="64"/>
        <v>RnD Industry Fuel Use Perc Reduction</v>
      </c>
      <c r="D1122" s="188" t="s">
        <v>3199</v>
      </c>
      <c r="E1122" s="53"/>
      <c r="F1122" s="9" t="s">
        <v>3235</v>
      </c>
      <c r="G1122" s="53"/>
      <c r="H1122" s="54">
        <v>1497</v>
      </c>
      <c r="I1122" s="53" t="s">
        <v>45</v>
      </c>
      <c r="J1122" s="342" t="str">
        <f>IF(ISBLANK(INDEX('Policy Characteristics'!D:D,MATCH($C1122,'Policy Characteristics'!$C:$C,0))),"",INDEX('Policy Characteristics'!D:D,MATCH($C1122,'Policy Characteristics'!$C:$C,0)))</f>
        <v>R&amp;D Fuel Use Reductions</v>
      </c>
      <c r="K1122" s="340" t="str">
        <f>IF(ISBLANK(INDEX('Policy Characteristics'!E:E,MATCH($C1122,'Policy Characteristics'!$C:$C,0))),"",INDEX('Policy Characteristics'!E:E,MATCH($C1122,'Policy Characteristics'!$C:$C,0)))</f>
        <v>RnD industry fuel use reduction</v>
      </c>
      <c r="L1122" s="362">
        <f>IF(ISBLANK(INDEX('Policy Characteristics'!F:F,MATCH($C1122,'Policy Characteristics'!$C:$C,0))),"",INDEX('Policy Characteristics'!F:F,MATCH($C1122,'Policy Characteristics'!$C:$C,0)))</f>
        <v>0</v>
      </c>
      <c r="M1122" s="362">
        <f>IF(ISBLANK(INDEX('Policy Characteristics'!G:G,MATCH($C1122,'Policy Characteristics'!$C:$C,0))),"",INDEX('Policy Characteristics'!G:G,MATCH($C1122,'Policy Characteristics'!$C:$C,0)))</f>
        <v>0.4</v>
      </c>
      <c r="N1122" s="362">
        <f>IF(ISBLANK(INDEX('Policy Characteristics'!H:H,MATCH($C1122,'Policy Characteristics'!$C:$C,0))),"",INDEX('Policy Characteristics'!H:H,MATCH($C1122,'Policy Characteristics'!$C:$C,0)))</f>
        <v>0.01</v>
      </c>
      <c r="O1122" s="340" t="str">
        <f>IF(ISBLANK(INDEX('Policy Characteristics'!I:I,MATCH($C1122,'Policy Characteristics'!$C:$C,0))),"",INDEX('Policy Characteristics'!I:I,MATCH($C1122,'Policy Characteristics'!$C:$C,0)))</f>
        <v>% reduction in fuel use</v>
      </c>
      <c r="P1122" s="340" t="str">
        <f>IF(ISBLANK(INDEX('Policy Characteristics'!J:J,MATCH($C1122,'Policy Characteristics'!$C:$C,0))),"",INDEX('Policy Characteristics'!J:J,MATCH($C1122,'Policy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40" t="str">
        <f>IF(ISBLANK(INDEX('Policy Characteristics'!K:K,MATCH($C1122,'Policy Characteristics'!$C:$C,0))),"",INDEX('Policy Characteristics'!K:K,MATCH($C1122,'Policy Characteristics'!$C:$C,0)))</f>
        <v>architectural-design.html#rnd</v>
      </c>
      <c r="R1122" s="340" t="str">
        <f>IF(ISBLANK(INDEX('Policy Characteristics'!L:L,MATCH($C1122,'Policy Characteristics'!$C:$C,0))),"",INDEX('Policy Characteristics'!L:L,MATCH($C1122,'Policy Characteristics'!$C:$C,0)))</f>
        <v>research-and-development.html</v>
      </c>
    </row>
    <row r="1123" spans="1:18" x14ac:dyDescent="0.25">
      <c r="A1123" s="340" t="str">
        <f>IF(ISBLANK(INDEX('Policy Characteristics'!A:A,MATCH($C1123,'Policy Characteristics'!$C:$C,0))),"",INDEX('Policy Characteristics'!A:A,MATCH($C1123,'Policy Characteristics'!$C:$C,0)))</f>
        <v>Research and Development</v>
      </c>
      <c r="B1123" s="340" t="str">
        <f>IF(ISBLANK(INDEX('Policy Characteristics'!B:B,MATCH($C1123,'Policy Characteristics'!$C:$C,0))),"",INDEX('Policy Characteristics'!B:B,MATCH($C1123,'Policy Characteristics'!$C:$C,0)))</f>
        <v>Fuel Use Reduction</v>
      </c>
      <c r="C1123" s="344" t="str">
        <f t="shared" si="64"/>
        <v>RnD Industry Fuel Use Perc Reduction</v>
      </c>
      <c r="D1123" s="188" t="s">
        <v>3200</v>
      </c>
      <c r="E1123" s="53"/>
      <c r="F1123" s="9" t="s">
        <v>3236</v>
      </c>
      <c r="G1123" s="53"/>
      <c r="H1123" s="54">
        <v>1498</v>
      </c>
      <c r="I1123" s="53" t="s">
        <v>45</v>
      </c>
      <c r="J1123" s="342" t="str">
        <f>IF(ISBLANK(INDEX('Policy Characteristics'!D:D,MATCH($C1123,'Policy Characteristics'!$C:$C,0))),"",INDEX('Policy Characteristics'!D:D,MATCH($C1123,'Policy Characteristics'!$C:$C,0)))</f>
        <v>R&amp;D Fuel Use Reductions</v>
      </c>
      <c r="K1123" s="340" t="str">
        <f>IF(ISBLANK(INDEX('Policy Characteristics'!E:E,MATCH($C1123,'Policy Characteristics'!$C:$C,0))),"",INDEX('Policy Characteristics'!E:E,MATCH($C1123,'Policy Characteristics'!$C:$C,0)))</f>
        <v>RnD industry fuel use reduction</v>
      </c>
      <c r="L1123" s="362">
        <f>IF(ISBLANK(INDEX('Policy Characteristics'!F:F,MATCH($C1123,'Policy Characteristics'!$C:$C,0))),"",INDEX('Policy Characteristics'!F:F,MATCH($C1123,'Policy Characteristics'!$C:$C,0)))</f>
        <v>0</v>
      </c>
      <c r="M1123" s="362">
        <f>IF(ISBLANK(INDEX('Policy Characteristics'!G:G,MATCH($C1123,'Policy Characteristics'!$C:$C,0))),"",INDEX('Policy Characteristics'!G:G,MATCH($C1123,'Policy Characteristics'!$C:$C,0)))</f>
        <v>0.4</v>
      </c>
      <c r="N1123" s="362">
        <f>IF(ISBLANK(INDEX('Policy Characteristics'!H:H,MATCH($C1123,'Policy Characteristics'!$C:$C,0))),"",INDEX('Policy Characteristics'!H:H,MATCH($C1123,'Policy Characteristics'!$C:$C,0)))</f>
        <v>0.01</v>
      </c>
      <c r="O1123" s="340" t="str">
        <f>IF(ISBLANK(INDEX('Policy Characteristics'!I:I,MATCH($C1123,'Policy Characteristics'!$C:$C,0))),"",INDEX('Policy Characteristics'!I:I,MATCH($C1123,'Policy Characteristics'!$C:$C,0)))</f>
        <v>% reduction in fuel use</v>
      </c>
      <c r="P1123" s="340" t="str">
        <f>IF(ISBLANK(INDEX('Policy Characteristics'!J:J,MATCH($C1123,'Policy Characteristics'!$C:$C,0))),"",INDEX('Policy Characteristics'!J:J,MATCH($C1123,'Policy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40" t="str">
        <f>IF(ISBLANK(INDEX('Policy Characteristics'!K:K,MATCH($C1123,'Policy Characteristics'!$C:$C,0))),"",INDEX('Policy Characteristics'!K:K,MATCH($C1123,'Policy Characteristics'!$C:$C,0)))</f>
        <v>architectural-design.html#rnd</v>
      </c>
      <c r="R1123" s="340" t="str">
        <f>IF(ISBLANK(INDEX('Policy Characteristics'!L:L,MATCH($C1123,'Policy Characteristics'!$C:$C,0))),"",INDEX('Policy Characteristics'!L:L,MATCH($C1123,'Policy Characteristics'!$C:$C,0)))</f>
        <v>research-and-development.html</v>
      </c>
    </row>
    <row r="1124" spans="1:18" x14ac:dyDescent="0.25">
      <c r="A1124" s="340" t="str">
        <f>IF(ISBLANK(INDEX('Policy Characteristics'!A:A,MATCH($C1124,'Policy Characteristics'!$C:$C,0))),"",INDEX('Policy Characteristics'!A:A,MATCH($C1124,'Policy Characteristics'!$C:$C,0)))</f>
        <v>Research and Development</v>
      </c>
      <c r="B1124" s="340" t="str">
        <f>IF(ISBLANK(INDEX('Policy Characteristics'!B:B,MATCH($C1124,'Policy Characteristics'!$C:$C,0))),"",INDEX('Policy Characteristics'!B:B,MATCH($C1124,'Policy Characteristics'!$C:$C,0)))</f>
        <v>Fuel Use Reduction</v>
      </c>
      <c r="C1124" s="344" t="str">
        <f t="shared" si="64"/>
        <v>RnD Industry Fuel Use Perc Reduction</v>
      </c>
      <c r="D1124" s="188" t="s">
        <v>3201</v>
      </c>
      <c r="E1124" s="53"/>
      <c r="F1124" s="9" t="s">
        <v>3237</v>
      </c>
      <c r="G1124" s="53"/>
      <c r="H1124" s="54">
        <v>1499</v>
      </c>
      <c r="I1124" s="53" t="s">
        <v>45</v>
      </c>
      <c r="J1124" s="342" t="str">
        <f>IF(ISBLANK(INDEX('Policy Characteristics'!D:D,MATCH($C1124,'Policy Characteristics'!$C:$C,0))),"",INDEX('Policy Characteristics'!D:D,MATCH($C1124,'Policy Characteristics'!$C:$C,0)))</f>
        <v>R&amp;D Fuel Use Reductions</v>
      </c>
      <c r="K1124" s="340" t="str">
        <f>IF(ISBLANK(INDEX('Policy Characteristics'!E:E,MATCH($C1124,'Policy Characteristics'!$C:$C,0))),"",INDEX('Policy Characteristics'!E:E,MATCH($C1124,'Policy Characteristics'!$C:$C,0)))</f>
        <v>RnD industry fuel use reduction</v>
      </c>
      <c r="L1124" s="362">
        <f>IF(ISBLANK(INDEX('Policy Characteristics'!F:F,MATCH($C1124,'Policy Characteristics'!$C:$C,0))),"",INDEX('Policy Characteristics'!F:F,MATCH($C1124,'Policy Characteristics'!$C:$C,0)))</f>
        <v>0</v>
      </c>
      <c r="M1124" s="362">
        <f>IF(ISBLANK(INDEX('Policy Characteristics'!G:G,MATCH($C1124,'Policy Characteristics'!$C:$C,0))),"",INDEX('Policy Characteristics'!G:G,MATCH($C1124,'Policy Characteristics'!$C:$C,0)))</f>
        <v>0.4</v>
      </c>
      <c r="N1124" s="362">
        <f>IF(ISBLANK(INDEX('Policy Characteristics'!H:H,MATCH($C1124,'Policy Characteristics'!$C:$C,0))),"",INDEX('Policy Characteristics'!H:H,MATCH($C1124,'Policy Characteristics'!$C:$C,0)))</f>
        <v>0.01</v>
      </c>
      <c r="O1124" s="340" t="str">
        <f>IF(ISBLANK(INDEX('Policy Characteristics'!I:I,MATCH($C1124,'Policy Characteristics'!$C:$C,0))),"",INDEX('Policy Characteristics'!I:I,MATCH($C1124,'Policy Characteristics'!$C:$C,0)))</f>
        <v>% reduction in fuel use</v>
      </c>
      <c r="P1124" s="340" t="str">
        <f>IF(ISBLANK(INDEX('Policy Characteristics'!J:J,MATCH($C1124,'Policy Characteristics'!$C:$C,0))),"",INDEX('Policy Characteristics'!J:J,MATCH($C1124,'Policy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40" t="str">
        <f>IF(ISBLANK(INDEX('Policy Characteristics'!K:K,MATCH($C1124,'Policy Characteristics'!$C:$C,0))),"",INDEX('Policy Characteristics'!K:K,MATCH($C1124,'Policy Characteristics'!$C:$C,0)))</f>
        <v>architectural-design.html#rnd</v>
      </c>
      <c r="R1124" s="340" t="str">
        <f>IF(ISBLANK(INDEX('Policy Characteristics'!L:L,MATCH($C1124,'Policy Characteristics'!$C:$C,0))),"",INDEX('Policy Characteristics'!L:L,MATCH($C1124,'Policy Characteristics'!$C:$C,0)))</f>
        <v>research-and-development.html</v>
      </c>
    </row>
    <row r="1125" spans="1:18" x14ac:dyDescent="0.25">
      <c r="A1125" s="340" t="str">
        <f>IF(ISBLANK(INDEX('Policy Characteristics'!A:A,MATCH($C1125,'Policy Characteristics'!$C:$C,0))),"",INDEX('Policy Characteristics'!A:A,MATCH($C1125,'Policy Characteristics'!$C:$C,0)))</f>
        <v>Research and Development</v>
      </c>
      <c r="B1125" s="340" t="str">
        <f>IF(ISBLANK(INDEX('Policy Characteristics'!B:B,MATCH($C1125,'Policy Characteristics'!$C:$C,0))),"",INDEX('Policy Characteristics'!B:B,MATCH($C1125,'Policy Characteristics'!$C:$C,0)))</f>
        <v>Fuel Use Reduction</v>
      </c>
      <c r="C1125" s="344" t="str">
        <f t="shared" si="64"/>
        <v>RnD Industry Fuel Use Perc Reduction</v>
      </c>
      <c r="D1125" s="188" t="s">
        <v>3202</v>
      </c>
      <c r="E1125" s="53"/>
      <c r="F1125" s="9" t="s">
        <v>347</v>
      </c>
      <c r="G1125" s="53"/>
      <c r="H1125" s="54">
        <v>1500</v>
      </c>
      <c r="I1125" s="53" t="s">
        <v>45</v>
      </c>
      <c r="J1125" s="342" t="str">
        <f>IF(ISBLANK(INDEX('Policy Characteristics'!D:D,MATCH($C1125,'Policy Characteristics'!$C:$C,0))),"",INDEX('Policy Characteristics'!D:D,MATCH($C1125,'Policy Characteristics'!$C:$C,0)))</f>
        <v>R&amp;D Fuel Use Reductions</v>
      </c>
      <c r="K1125" s="340" t="str">
        <f>IF(ISBLANK(INDEX('Policy Characteristics'!E:E,MATCH($C1125,'Policy Characteristics'!$C:$C,0))),"",INDEX('Policy Characteristics'!E:E,MATCH($C1125,'Policy Characteristics'!$C:$C,0)))</f>
        <v>RnD industry fuel use reduction</v>
      </c>
      <c r="L1125" s="362">
        <f>IF(ISBLANK(INDEX('Policy Characteristics'!F:F,MATCH($C1125,'Policy Characteristics'!$C:$C,0))),"",INDEX('Policy Characteristics'!F:F,MATCH($C1125,'Policy Characteristics'!$C:$C,0)))</f>
        <v>0</v>
      </c>
      <c r="M1125" s="362">
        <f>IF(ISBLANK(INDEX('Policy Characteristics'!G:G,MATCH($C1125,'Policy Characteristics'!$C:$C,0))),"",INDEX('Policy Characteristics'!G:G,MATCH($C1125,'Policy Characteristics'!$C:$C,0)))</f>
        <v>0.4</v>
      </c>
      <c r="N1125" s="362">
        <f>IF(ISBLANK(INDEX('Policy Characteristics'!H:H,MATCH($C1125,'Policy Characteristics'!$C:$C,0))),"",INDEX('Policy Characteristics'!H:H,MATCH($C1125,'Policy Characteristics'!$C:$C,0)))</f>
        <v>0.01</v>
      </c>
      <c r="O1125" s="340" t="str">
        <f>IF(ISBLANK(INDEX('Policy Characteristics'!I:I,MATCH($C1125,'Policy Characteristics'!$C:$C,0))),"",INDEX('Policy Characteristics'!I:I,MATCH($C1125,'Policy Characteristics'!$C:$C,0)))</f>
        <v>% reduction in fuel use</v>
      </c>
      <c r="P1125" s="340" t="str">
        <f>IF(ISBLANK(INDEX('Policy Characteristics'!J:J,MATCH($C1125,'Policy Characteristics'!$C:$C,0))),"",INDEX('Policy Characteristics'!J:J,MATCH($C1125,'Policy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40" t="str">
        <f>IF(ISBLANK(INDEX('Policy Characteristics'!K:K,MATCH($C1125,'Policy Characteristics'!$C:$C,0))),"",INDEX('Policy Characteristics'!K:K,MATCH($C1125,'Policy Characteristics'!$C:$C,0)))</f>
        <v>architectural-design.html#rnd</v>
      </c>
      <c r="R1125" s="340" t="str">
        <f>IF(ISBLANK(INDEX('Policy Characteristics'!L:L,MATCH($C1125,'Policy Characteristics'!$C:$C,0))),"",INDEX('Policy Characteristics'!L:L,MATCH($C1125,'Policy Characteristics'!$C:$C,0)))</f>
        <v>research-and-development.html</v>
      </c>
    </row>
    <row r="1126" spans="1:18" x14ac:dyDescent="0.25">
      <c r="A1126" s="340" t="str">
        <f>IF(ISBLANK(INDEX('Policy Characteristics'!A:A,MATCH($C1126,'Policy Characteristics'!$C:$C,0))),"",INDEX('Policy Characteristics'!A:A,MATCH($C1126,'Policy Characteristics'!$C:$C,0)))</f>
        <v>Research and Development</v>
      </c>
      <c r="B1126" s="340" t="str">
        <f>IF(ISBLANK(INDEX('Policy Characteristics'!B:B,MATCH($C1126,'Policy Characteristics'!$C:$C,0))),"",INDEX('Policy Characteristics'!B:B,MATCH($C1126,'Policy Characteristics'!$C:$C,0)))</f>
        <v>Fuel Use Reduction</v>
      </c>
      <c r="C1126" s="344" t="str">
        <f t="shared" si="64"/>
        <v>RnD Industry Fuel Use Perc Reduction</v>
      </c>
      <c r="D1126" s="188" t="s">
        <v>3203</v>
      </c>
      <c r="E1126" s="53"/>
      <c r="F1126" s="9" t="s">
        <v>3238</v>
      </c>
      <c r="G1126" s="53"/>
      <c r="H1126" s="54">
        <v>1501</v>
      </c>
      <c r="I1126" s="53" t="s">
        <v>45</v>
      </c>
      <c r="J1126" s="342" t="str">
        <f>IF(ISBLANK(INDEX('Policy Characteristics'!D:D,MATCH($C1126,'Policy Characteristics'!$C:$C,0))),"",INDEX('Policy Characteristics'!D:D,MATCH($C1126,'Policy Characteristics'!$C:$C,0)))</f>
        <v>R&amp;D Fuel Use Reductions</v>
      </c>
      <c r="K1126" s="340" t="str">
        <f>IF(ISBLANK(INDEX('Policy Characteristics'!E:E,MATCH($C1126,'Policy Characteristics'!$C:$C,0))),"",INDEX('Policy Characteristics'!E:E,MATCH($C1126,'Policy Characteristics'!$C:$C,0)))</f>
        <v>RnD industry fuel use reduction</v>
      </c>
      <c r="L1126" s="362">
        <f>IF(ISBLANK(INDEX('Policy Characteristics'!F:F,MATCH($C1126,'Policy Characteristics'!$C:$C,0))),"",INDEX('Policy Characteristics'!F:F,MATCH($C1126,'Policy Characteristics'!$C:$C,0)))</f>
        <v>0</v>
      </c>
      <c r="M1126" s="362">
        <f>IF(ISBLANK(INDEX('Policy Characteristics'!G:G,MATCH($C1126,'Policy Characteristics'!$C:$C,0))),"",INDEX('Policy Characteristics'!G:G,MATCH($C1126,'Policy Characteristics'!$C:$C,0)))</f>
        <v>0.4</v>
      </c>
      <c r="N1126" s="362">
        <f>IF(ISBLANK(INDEX('Policy Characteristics'!H:H,MATCH($C1126,'Policy Characteristics'!$C:$C,0))),"",INDEX('Policy Characteristics'!H:H,MATCH($C1126,'Policy Characteristics'!$C:$C,0)))</f>
        <v>0.01</v>
      </c>
      <c r="O1126" s="340" t="str">
        <f>IF(ISBLANK(INDEX('Policy Characteristics'!I:I,MATCH($C1126,'Policy Characteristics'!$C:$C,0))),"",INDEX('Policy Characteristics'!I:I,MATCH($C1126,'Policy Characteristics'!$C:$C,0)))</f>
        <v>% reduction in fuel use</v>
      </c>
      <c r="P1126" s="340" t="str">
        <f>IF(ISBLANK(INDEX('Policy Characteristics'!J:J,MATCH($C1126,'Policy Characteristics'!$C:$C,0))),"",INDEX('Policy Characteristics'!J:J,MATCH($C1126,'Policy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40" t="str">
        <f>IF(ISBLANK(INDEX('Policy Characteristics'!K:K,MATCH($C1126,'Policy Characteristics'!$C:$C,0))),"",INDEX('Policy Characteristics'!K:K,MATCH($C1126,'Policy Characteristics'!$C:$C,0)))</f>
        <v>architectural-design.html#rnd</v>
      </c>
      <c r="R1126" s="340" t="str">
        <f>IF(ISBLANK(INDEX('Policy Characteristics'!L:L,MATCH($C1126,'Policy Characteristics'!$C:$C,0))),"",INDEX('Policy Characteristics'!L:L,MATCH($C1126,'Policy Characteristics'!$C:$C,0)))</f>
        <v>research-and-development.html</v>
      </c>
    </row>
    <row r="1127" spans="1:18" ht="30" x14ac:dyDescent="0.25">
      <c r="A1127" s="340" t="str">
        <f>IF(ISBLANK(INDEX('Policy Characteristics'!A:A,MATCH($C1127,'Policy Characteristics'!$C:$C,0))),"",INDEX('Policy Characteristics'!A:A,MATCH($C1127,'Policy Characteristics'!$C:$C,0)))</f>
        <v>Research and Development</v>
      </c>
      <c r="B1127" s="340" t="str">
        <f>IF(ISBLANK(INDEX('Policy Characteristics'!B:B,MATCH($C1127,'Policy Characteristics'!$C:$C,0))),"",INDEX('Policy Characteristics'!B:B,MATCH($C1127,'Policy Characteristics'!$C:$C,0)))</f>
        <v>Fuel Use Reduction</v>
      </c>
      <c r="C1127" s="344" t="str">
        <f t="shared" si="64"/>
        <v>RnD Industry Fuel Use Perc Reduction</v>
      </c>
      <c r="D1127" s="188" t="s">
        <v>3204</v>
      </c>
      <c r="E1127" s="53"/>
      <c r="F1127" s="9" t="s">
        <v>3239</v>
      </c>
      <c r="G1127" s="53"/>
      <c r="H1127" s="54">
        <v>1502</v>
      </c>
      <c r="I1127" s="53" t="s">
        <v>45</v>
      </c>
      <c r="J1127" s="342" t="str">
        <f>IF(ISBLANK(INDEX('Policy Characteristics'!D:D,MATCH($C1127,'Policy Characteristics'!$C:$C,0))),"",INDEX('Policy Characteristics'!D:D,MATCH($C1127,'Policy Characteristics'!$C:$C,0)))</f>
        <v>R&amp;D Fuel Use Reductions</v>
      </c>
      <c r="K1127" s="340" t="str">
        <f>IF(ISBLANK(INDEX('Policy Characteristics'!E:E,MATCH($C1127,'Policy Characteristics'!$C:$C,0))),"",INDEX('Policy Characteristics'!E:E,MATCH($C1127,'Policy Characteristics'!$C:$C,0)))</f>
        <v>RnD industry fuel use reduction</v>
      </c>
      <c r="L1127" s="362">
        <f>IF(ISBLANK(INDEX('Policy Characteristics'!F:F,MATCH($C1127,'Policy Characteristics'!$C:$C,0))),"",INDEX('Policy Characteristics'!F:F,MATCH($C1127,'Policy Characteristics'!$C:$C,0)))</f>
        <v>0</v>
      </c>
      <c r="M1127" s="362">
        <f>IF(ISBLANK(INDEX('Policy Characteristics'!G:G,MATCH($C1127,'Policy Characteristics'!$C:$C,0))),"",INDEX('Policy Characteristics'!G:G,MATCH($C1127,'Policy Characteristics'!$C:$C,0)))</f>
        <v>0.4</v>
      </c>
      <c r="N1127" s="362">
        <f>IF(ISBLANK(INDEX('Policy Characteristics'!H:H,MATCH($C1127,'Policy Characteristics'!$C:$C,0))),"",INDEX('Policy Characteristics'!H:H,MATCH($C1127,'Policy Characteristics'!$C:$C,0)))</f>
        <v>0.01</v>
      </c>
      <c r="O1127" s="340" t="str">
        <f>IF(ISBLANK(INDEX('Policy Characteristics'!I:I,MATCH($C1127,'Policy Characteristics'!$C:$C,0))),"",INDEX('Policy Characteristics'!I:I,MATCH($C1127,'Policy Characteristics'!$C:$C,0)))</f>
        <v>% reduction in fuel use</v>
      </c>
      <c r="P1127" s="340" t="str">
        <f>IF(ISBLANK(INDEX('Policy Characteristics'!J:J,MATCH($C1127,'Policy Characteristics'!$C:$C,0))),"",INDEX('Policy Characteristics'!J:J,MATCH($C1127,'Policy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40" t="str">
        <f>IF(ISBLANK(INDEX('Policy Characteristics'!K:K,MATCH($C1127,'Policy Characteristics'!$C:$C,0))),"",INDEX('Policy Characteristics'!K:K,MATCH($C1127,'Policy Characteristics'!$C:$C,0)))</f>
        <v>architectural-design.html#rnd</v>
      </c>
      <c r="R1127" s="340" t="str">
        <f>IF(ISBLANK(INDEX('Policy Characteristics'!L:L,MATCH($C1127,'Policy Characteristics'!$C:$C,0))),"",INDEX('Policy Characteristics'!L:L,MATCH($C1127,'Policy Characteristics'!$C:$C,0)))</f>
        <v>research-and-development.html</v>
      </c>
    </row>
    <row r="1128" spans="1:18" x14ac:dyDescent="0.25">
      <c r="A1128" s="340" t="str">
        <f>IF(ISBLANK(INDEX('Policy Characteristics'!A:A,MATCH($C1128,'Policy Characteristics'!$C:$C,0))),"",INDEX('Policy Characteristics'!A:A,MATCH($C1128,'Policy Characteristics'!$C:$C,0)))</f>
        <v>Research and Development</v>
      </c>
      <c r="B1128" s="340" t="str">
        <f>IF(ISBLANK(INDEX('Policy Characteristics'!B:B,MATCH($C1128,'Policy Characteristics'!$C:$C,0))),"",INDEX('Policy Characteristics'!B:B,MATCH($C1128,'Policy Characteristics'!$C:$C,0)))</f>
        <v>Fuel Use Reduction</v>
      </c>
      <c r="C1128" s="344" t="str">
        <f t="shared" si="64"/>
        <v>RnD Industry Fuel Use Perc Reduction</v>
      </c>
      <c r="D1128" s="188" t="s">
        <v>3205</v>
      </c>
      <c r="E1128" s="53"/>
      <c r="F1128" s="9" t="s">
        <v>3240</v>
      </c>
      <c r="G1128" s="53"/>
      <c r="H1128" s="54">
        <v>1503</v>
      </c>
      <c r="I1128" s="53" t="s">
        <v>45</v>
      </c>
      <c r="J1128" s="342" t="str">
        <f>IF(ISBLANK(INDEX('Policy Characteristics'!D:D,MATCH($C1128,'Policy Characteristics'!$C:$C,0))),"",INDEX('Policy Characteristics'!D:D,MATCH($C1128,'Policy Characteristics'!$C:$C,0)))</f>
        <v>R&amp;D Fuel Use Reductions</v>
      </c>
      <c r="K1128" s="340" t="str">
        <f>IF(ISBLANK(INDEX('Policy Characteristics'!E:E,MATCH($C1128,'Policy Characteristics'!$C:$C,0))),"",INDEX('Policy Characteristics'!E:E,MATCH($C1128,'Policy Characteristics'!$C:$C,0)))</f>
        <v>RnD industry fuel use reduction</v>
      </c>
      <c r="L1128" s="362">
        <f>IF(ISBLANK(INDEX('Policy Characteristics'!F:F,MATCH($C1128,'Policy Characteristics'!$C:$C,0))),"",INDEX('Policy Characteristics'!F:F,MATCH($C1128,'Policy Characteristics'!$C:$C,0)))</f>
        <v>0</v>
      </c>
      <c r="M1128" s="362">
        <f>IF(ISBLANK(INDEX('Policy Characteristics'!G:G,MATCH($C1128,'Policy Characteristics'!$C:$C,0))),"",INDEX('Policy Characteristics'!G:G,MATCH($C1128,'Policy Characteristics'!$C:$C,0)))</f>
        <v>0.4</v>
      </c>
      <c r="N1128" s="362">
        <f>IF(ISBLANK(INDEX('Policy Characteristics'!H:H,MATCH($C1128,'Policy Characteristics'!$C:$C,0))),"",INDEX('Policy Characteristics'!H:H,MATCH($C1128,'Policy Characteristics'!$C:$C,0)))</f>
        <v>0.01</v>
      </c>
      <c r="O1128" s="340" t="str">
        <f>IF(ISBLANK(INDEX('Policy Characteristics'!I:I,MATCH($C1128,'Policy Characteristics'!$C:$C,0))),"",INDEX('Policy Characteristics'!I:I,MATCH($C1128,'Policy Characteristics'!$C:$C,0)))</f>
        <v>% reduction in fuel use</v>
      </c>
      <c r="P1128" s="340" t="str">
        <f>IF(ISBLANK(INDEX('Policy Characteristics'!J:J,MATCH($C1128,'Policy Characteristics'!$C:$C,0))),"",INDEX('Policy Characteristics'!J:J,MATCH($C1128,'Policy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40" t="str">
        <f>IF(ISBLANK(INDEX('Policy Characteristics'!K:K,MATCH($C1128,'Policy Characteristics'!$C:$C,0))),"",INDEX('Policy Characteristics'!K:K,MATCH($C1128,'Policy Characteristics'!$C:$C,0)))</f>
        <v>architectural-design.html#rnd</v>
      </c>
      <c r="R1128" s="340" t="str">
        <f>IF(ISBLANK(INDEX('Policy Characteristics'!L:L,MATCH($C1128,'Policy Characteristics'!$C:$C,0))),"",INDEX('Policy Characteristics'!L:L,MATCH($C1128,'Policy Characteristics'!$C:$C,0)))</f>
        <v>research-and-development.html</v>
      </c>
    </row>
    <row r="1129" spans="1:18" x14ac:dyDescent="0.25">
      <c r="A1129" s="340" t="str">
        <f>IF(ISBLANK(INDEX('Policy Characteristics'!A:A,MATCH($C1129,'Policy Characteristics'!$C:$C,0))),"",INDEX('Policy Characteristics'!A:A,MATCH($C1129,'Policy Characteristics'!$C:$C,0)))</f>
        <v>Research and Development</v>
      </c>
      <c r="B1129" s="340" t="str">
        <f>IF(ISBLANK(INDEX('Policy Characteristics'!B:B,MATCH($C1129,'Policy Characteristics'!$C:$C,0))),"",INDEX('Policy Characteristics'!B:B,MATCH($C1129,'Policy Characteristics'!$C:$C,0)))</f>
        <v>Fuel Use Reduction</v>
      </c>
      <c r="C1129" s="344" t="str">
        <f t="shared" si="64"/>
        <v>RnD Industry Fuel Use Perc Reduction</v>
      </c>
      <c r="D1129" s="188" t="s">
        <v>3206</v>
      </c>
      <c r="E1129" s="53"/>
      <c r="F1129" s="9" t="s">
        <v>3241</v>
      </c>
      <c r="G1129" s="53"/>
      <c r="H1129" s="54">
        <v>1504</v>
      </c>
      <c r="I1129" s="53" t="s">
        <v>45</v>
      </c>
      <c r="J1129" s="342" t="str">
        <f>IF(ISBLANK(INDEX('Policy Characteristics'!D:D,MATCH($C1129,'Policy Characteristics'!$C:$C,0))),"",INDEX('Policy Characteristics'!D:D,MATCH($C1129,'Policy Characteristics'!$C:$C,0)))</f>
        <v>R&amp;D Fuel Use Reductions</v>
      </c>
      <c r="K1129" s="340" t="str">
        <f>IF(ISBLANK(INDEX('Policy Characteristics'!E:E,MATCH($C1129,'Policy Characteristics'!$C:$C,0))),"",INDEX('Policy Characteristics'!E:E,MATCH($C1129,'Policy Characteristics'!$C:$C,0)))</f>
        <v>RnD industry fuel use reduction</v>
      </c>
      <c r="L1129" s="362">
        <f>IF(ISBLANK(INDEX('Policy Characteristics'!F:F,MATCH($C1129,'Policy Characteristics'!$C:$C,0))),"",INDEX('Policy Characteristics'!F:F,MATCH($C1129,'Policy Characteristics'!$C:$C,0)))</f>
        <v>0</v>
      </c>
      <c r="M1129" s="362">
        <f>IF(ISBLANK(INDEX('Policy Characteristics'!G:G,MATCH($C1129,'Policy Characteristics'!$C:$C,0))),"",INDEX('Policy Characteristics'!G:G,MATCH($C1129,'Policy Characteristics'!$C:$C,0)))</f>
        <v>0.4</v>
      </c>
      <c r="N1129" s="362">
        <f>IF(ISBLANK(INDEX('Policy Characteristics'!H:H,MATCH($C1129,'Policy Characteristics'!$C:$C,0))),"",INDEX('Policy Characteristics'!H:H,MATCH($C1129,'Policy Characteristics'!$C:$C,0)))</f>
        <v>0.01</v>
      </c>
      <c r="O1129" s="340" t="str">
        <f>IF(ISBLANK(INDEX('Policy Characteristics'!I:I,MATCH($C1129,'Policy Characteristics'!$C:$C,0))),"",INDEX('Policy Characteristics'!I:I,MATCH($C1129,'Policy Characteristics'!$C:$C,0)))</f>
        <v>% reduction in fuel use</v>
      </c>
      <c r="P1129" s="340" t="str">
        <f>IF(ISBLANK(INDEX('Policy Characteristics'!J:J,MATCH($C1129,'Policy Characteristics'!$C:$C,0))),"",INDEX('Policy Characteristics'!J:J,MATCH($C1129,'Policy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40" t="str">
        <f>IF(ISBLANK(INDEX('Policy Characteristics'!K:K,MATCH($C1129,'Policy Characteristics'!$C:$C,0))),"",INDEX('Policy Characteristics'!K:K,MATCH($C1129,'Policy Characteristics'!$C:$C,0)))</f>
        <v>architectural-design.html#rnd</v>
      </c>
      <c r="R1129" s="340" t="str">
        <f>IF(ISBLANK(INDEX('Policy Characteristics'!L:L,MATCH($C1129,'Policy Characteristics'!$C:$C,0))),"",INDEX('Policy Characteristics'!L:L,MATCH($C1129,'Policy Characteristics'!$C:$C,0)))</f>
        <v>research-and-development.html</v>
      </c>
    </row>
    <row r="1130" spans="1:18" x14ac:dyDescent="0.25">
      <c r="A1130" s="340" t="str">
        <f>IF(ISBLANK(INDEX('Policy Characteristics'!A:A,MATCH($C1130,'Policy Characteristics'!$C:$C,0))),"",INDEX('Policy Characteristics'!A:A,MATCH($C1130,'Policy Characteristics'!$C:$C,0)))</f>
        <v>Research and Development</v>
      </c>
      <c r="B1130" s="340" t="str">
        <f>IF(ISBLANK(INDEX('Policy Characteristics'!B:B,MATCH($C1130,'Policy Characteristics'!$C:$C,0))),"",INDEX('Policy Characteristics'!B:B,MATCH($C1130,'Policy Characteristics'!$C:$C,0)))</f>
        <v>Fuel Use Reduction</v>
      </c>
      <c r="C1130" s="344" t="str">
        <f t="shared" si="64"/>
        <v>RnD Industry Fuel Use Perc Reduction</v>
      </c>
      <c r="D1130" s="188" t="s">
        <v>3207</v>
      </c>
      <c r="E1130" s="53"/>
      <c r="F1130" s="9" t="s">
        <v>3242</v>
      </c>
      <c r="G1130" s="53"/>
      <c r="H1130" s="54">
        <v>1505</v>
      </c>
      <c r="I1130" s="53" t="s">
        <v>45</v>
      </c>
      <c r="J1130" s="342" t="str">
        <f>IF(ISBLANK(INDEX('Policy Characteristics'!D:D,MATCH($C1130,'Policy Characteristics'!$C:$C,0))),"",INDEX('Policy Characteristics'!D:D,MATCH($C1130,'Policy Characteristics'!$C:$C,0)))</f>
        <v>R&amp;D Fuel Use Reductions</v>
      </c>
      <c r="K1130" s="340" t="str">
        <f>IF(ISBLANK(INDEX('Policy Characteristics'!E:E,MATCH($C1130,'Policy Characteristics'!$C:$C,0))),"",INDEX('Policy Characteristics'!E:E,MATCH($C1130,'Policy Characteristics'!$C:$C,0)))</f>
        <v>RnD industry fuel use reduction</v>
      </c>
      <c r="L1130" s="362">
        <f>IF(ISBLANK(INDEX('Policy Characteristics'!F:F,MATCH($C1130,'Policy Characteristics'!$C:$C,0))),"",INDEX('Policy Characteristics'!F:F,MATCH($C1130,'Policy Characteristics'!$C:$C,0)))</f>
        <v>0</v>
      </c>
      <c r="M1130" s="362">
        <f>IF(ISBLANK(INDEX('Policy Characteristics'!G:G,MATCH($C1130,'Policy Characteristics'!$C:$C,0))),"",INDEX('Policy Characteristics'!G:G,MATCH($C1130,'Policy Characteristics'!$C:$C,0)))</f>
        <v>0.4</v>
      </c>
      <c r="N1130" s="362">
        <f>IF(ISBLANK(INDEX('Policy Characteristics'!H:H,MATCH($C1130,'Policy Characteristics'!$C:$C,0))),"",INDEX('Policy Characteristics'!H:H,MATCH($C1130,'Policy Characteristics'!$C:$C,0)))</f>
        <v>0.01</v>
      </c>
      <c r="O1130" s="340" t="str">
        <f>IF(ISBLANK(INDEX('Policy Characteristics'!I:I,MATCH($C1130,'Policy Characteristics'!$C:$C,0))),"",INDEX('Policy Characteristics'!I:I,MATCH($C1130,'Policy Characteristics'!$C:$C,0)))</f>
        <v>% reduction in fuel use</v>
      </c>
      <c r="P1130" s="340" t="str">
        <f>IF(ISBLANK(INDEX('Policy Characteristics'!J:J,MATCH($C1130,'Policy Characteristics'!$C:$C,0))),"",INDEX('Policy Characteristics'!J:J,MATCH($C1130,'Policy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40" t="str">
        <f>IF(ISBLANK(INDEX('Policy Characteristics'!K:K,MATCH($C1130,'Policy Characteristics'!$C:$C,0))),"",INDEX('Policy Characteristics'!K:K,MATCH($C1130,'Policy Characteristics'!$C:$C,0)))</f>
        <v>architectural-design.html#rnd</v>
      </c>
      <c r="R1130" s="340" t="str">
        <f>IF(ISBLANK(INDEX('Policy Characteristics'!L:L,MATCH($C1130,'Policy Characteristics'!$C:$C,0))),"",INDEX('Policy Characteristics'!L:L,MATCH($C1130,'Policy Characteristics'!$C:$C,0)))</f>
        <v>research-and-development.html</v>
      </c>
    </row>
    <row r="1131" spans="1:18" x14ac:dyDescent="0.25">
      <c r="A1131" s="340" t="str">
        <f>IF(ISBLANK(INDEX('Policy Characteristics'!A:A,MATCH($C1131,'Policy Characteristics'!$C:$C,0))),"",INDEX('Policy Characteristics'!A:A,MATCH($C1131,'Policy Characteristics'!$C:$C,0)))</f>
        <v>Research and Development</v>
      </c>
      <c r="B1131" s="340" t="str">
        <f>IF(ISBLANK(INDEX('Policy Characteristics'!B:B,MATCH($C1131,'Policy Characteristics'!$C:$C,0))),"",INDEX('Policy Characteristics'!B:B,MATCH($C1131,'Policy Characteristics'!$C:$C,0)))</f>
        <v>Fuel Use Reduction</v>
      </c>
      <c r="C1131" s="344" t="str">
        <f t="shared" si="64"/>
        <v>RnD Industry Fuel Use Perc Reduction</v>
      </c>
      <c r="D1131" s="188" t="s">
        <v>3208</v>
      </c>
      <c r="E1131" s="53"/>
      <c r="F1131" s="9" t="s">
        <v>3243</v>
      </c>
      <c r="G1131" s="53"/>
      <c r="H1131" s="54">
        <v>1506</v>
      </c>
      <c r="I1131" s="53" t="s">
        <v>45</v>
      </c>
      <c r="J1131" s="342" t="str">
        <f>IF(ISBLANK(INDEX('Policy Characteristics'!D:D,MATCH($C1131,'Policy Characteristics'!$C:$C,0))),"",INDEX('Policy Characteristics'!D:D,MATCH($C1131,'Policy Characteristics'!$C:$C,0)))</f>
        <v>R&amp;D Fuel Use Reductions</v>
      </c>
      <c r="K1131" s="340" t="str">
        <f>IF(ISBLANK(INDEX('Policy Characteristics'!E:E,MATCH($C1131,'Policy Characteristics'!$C:$C,0))),"",INDEX('Policy Characteristics'!E:E,MATCH($C1131,'Policy Characteristics'!$C:$C,0)))</f>
        <v>RnD industry fuel use reduction</v>
      </c>
      <c r="L1131" s="362">
        <f>IF(ISBLANK(INDEX('Policy Characteristics'!F:F,MATCH($C1131,'Policy Characteristics'!$C:$C,0))),"",INDEX('Policy Characteristics'!F:F,MATCH($C1131,'Policy Characteristics'!$C:$C,0)))</f>
        <v>0</v>
      </c>
      <c r="M1131" s="362">
        <f>IF(ISBLANK(INDEX('Policy Characteristics'!G:G,MATCH($C1131,'Policy Characteristics'!$C:$C,0))),"",INDEX('Policy Characteristics'!G:G,MATCH($C1131,'Policy Characteristics'!$C:$C,0)))</f>
        <v>0.4</v>
      </c>
      <c r="N1131" s="362">
        <f>IF(ISBLANK(INDEX('Policy Characteristics'!H:H,MATCH($C1131,'Policy Characteristics'!$C:$C,0))),"",INDEX('Policy Characteristics'!H:H,MATCH($C1131,'Policy Characteristics'!$C:$C,0)))</f>
        <v>0.01</v>
      </c>
      <c r="O1131" s="340" t="str">
        <f>IF(ISBLANK(INDEX('Policy Characteristics'!I:I,MATCH($C1131,'Policy Characteristics'!$C:$C,0))),"",INDEX('Policy Characteristics'!I:I,MATCH($C1131,'Policy Characteristics'!$C:$C,0)))</f>
        <v>% reduction in fuel use</v>
      </c>
      <c r="P1131" s="340" t="str">
        <f>IF(ISBLANK(INDEX('Policy Characteristics'!J:J,MATCH($C1131,'Policy Characteristics'!$C:$C,0))),"",INDEX('Policy Characteristics'!J:J,MATCH($C1131,'Policy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340" t="str">
        <f>IF(ISBLANK(INDEX('Policy Characteristics'!K:K,MATCH($C1131,'Policy Characteristics'!$C:$C,0))),"",INDEX('Policy Characteristics'!K:K,MATCH($C1131,'Policy Characteristics'!$C:$C,0)))</f>
        <v>architectural-design.html#rnd</v>
      </c>
      <c r="R1131" s="340" t="str">
        <f>IF(ISBLANK(INDEX('Policy Characteristics'!L:L,MATCH($C1131,'Policy Characteristics'!$C:$C,0))),"",INDEX('Policy Characteristics'!L:L,MATCH($C1131,'Policy Characteristics'!$C:$C,0)))</f>
        <v>research-and-development.html</v>
      </c>
    </row>
    <row r="1132" spans="1:18" x14ac:dyDescent="0.25">
      <c r="A1132" s="340" t="str">
        <f>IF(ISBLANK(INDEX('Policy Characteristics'!A:A,MATCH($C1132,'Policy Characteristics'!$C:$C,0))),"",INDEX('Policy Characteristics'!A:A,MATCH($C1132,'Policy Characteristics'!$C:$C,0)))</f>
        <v>Research and Development</v>
      </c>
      <c r="B1132" s="340" t="str">
        <f>IF(ISBLANK(INDEX('Policy Characteristics'!B:B,MATCH($C1132,'Policy Characteristics'!$C:$C,0))),"",INDEX('Policy Characteristics'!B:B,MATCH($C1132,'Policy Characteristics'!$C:$C,0)))</f>
        <v>Fuel Use Reduction</v>
      </c>
      <c r="C1132" s="344" t="str">
        <f t="shared" si="64"/>
        <v>RnD Industry Fuel Use Perc Reduction</v>
      </c>
      <c r="D1132" s="188" t="s">
        <v>3209</v>
      </c>
      <c r="E1132" s="53"/>
      <c r="F1132" s="9" t="s">
        <v>3244</v>
      </c>
      <c r="G1132" s="53"/>
      <c r="H1132" s="54">
        <v>1507</v>
      </c>
      <c r="I1132" s="53" t="s">
        <v>45</v>
      </c>
      <c r="J1132" s="342" t="str">
        <f>IF(ISBLANK(INDEX('Policy Characteristics'!D:D,MATCH($C1132,'Policy Characteristics'!$C:$C,0))),"",INDEX('Policy Characteristics'!D:D,MATCH($C1132,'Policy Characteristics'!$C:$C,0)))</f>
        <v>R&amp;D Fuel Use Reductions</v>
      </c>
      <c r="K1132" s="340" t="str">
        <f>IF(ISBLANK(INDEX('Policy Characteristics'!E:E,MATCH($C1132,'Policy Characteristics'!$C:$C,0))),"",INDEX('Policy Characteristics'!E:E,MATCH($C1132,'Policy Characteristics'!$C:$C,0)))</f>
        <v>RnD industry fuel use reduction</v>
      </c>
      <c r="L1132" s="362">
        <f>IF(ISBLANK(INDEX('Policy Characteristics'!F:F,MATCH($C1132,'Policy Characteristics'!$C:$C,0))),"",INDEX('Policy Characteristics'!F:F,MATCH($C1132,'Policy Characteristics'!$C:$C,0)))</f>
        <v>0</v>
      </c>
      <c r="M1132" s="362">
        <f>IF(ISBLANK(INDEX('Policy Characteristics'!G:G,MATCH($C1132,'Policy Characteristics'!$C:$C,0))),"",INDEX('Policy Characteristics'!G:G,MATCH($C1132,'Policy Characteristics'!$C:$C,0)))</f>
        <v>0.4</v>
      </c>
      <c r="N1132" s="362">
        <f>IF(ISBLANK(INDEX('Policy Characteristics'!H:H,MATCH($C1132,'Policy Characteristics'!$C:$C,0))),"",INDEX('Policy Characteristics'!H:H,MATCH($C1132,'Policy Characteristics'!$C:$C,0)))</f>
        <v>0.01</v>
      </c>
      <c r="O1132" s="340" t="str">
        <f>IF(ISBLANK(INDEX('Policy Characteristics'!I:I,MATCH($C1132,'Policy Characteristics'!$C:$C,0))),"",INDEX('Policy Characteristics'!I:I,MATCH($C1132,'Policy Characteristics'!$C:$C,0)))</f>
        <v>% reduction in fuel use</v>
      </c>
      <c r="P1132" s="340"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40" t="str">
        <f>IF(ISBLANK(INDEX('Policy Characteristics'!K:K,MATCH($C1132,'Policy Characteristics'!$C:$C,0))),"",INDEX('Policy Characteristics'!K:K,MATCH($C1132,'Policy Characteristics'!$C:$C,0)))</f>
        <v>architectural-design.html#rnd</v>
      </c>
      <c r="R1132" s="340" t="str">
        <f>IF(ISBLANK(INDEX('Policy Characteristics'!L:L,MATCH($C1132,'Policy Characteristics'!$C:$C,0))),"",INDEX('Policy Characteristics'!L:L,MATCH($C1132,'Policy Characteristics'!$C:$C,0)))</f>
        <v>research-and-development.html</v>
      </c>
    </row>
    <row r="1133" spans="1:18" x14ac:dyDescent="0.25">
      <c r="A1133" s="340" t="str">
        <f>IF(ISBLANK(INDEX('Policy Characteristics'!A:A,MATCH($C1133,'Policy Characteristics'!$C:$C,0))),"",INDEX('Policy Characteristics'!A:A,MATCH($C1133,'Policy Characteristics'!$C:$C,0)))</f>
        <v>Research and Development</v>
      </c>
      <c r="B1133" s="340" t="str">
        <f>IF(ISBLANK(INDEX('Policy Characteristics'!B:B,MATCH($C1133,'Policy Characteristics'!$C:$C,0))),"",INDEX('Policy Characteristics'!B:B,MATCH($C1133,'Policy Characteristics'!$C:$C,0)))</f>
        <v>Fuel Use Reduction</v>
      </c>
      <c r="C1133" s="344" t="str">
        <f t="shared" si="64"/>
        <v>RnD Industry Fuel Use Perc Reduction</v>
      </c>
      <c r="D1133" s="188" t="s">
        <v>3210</v>
      </c>
      <c r="E1133" s="53"/>
      <c r="F1133" s="9" t="s">
        <v>3245</v>
      </c>
      <c r="G1133" s="53"/>
      <c r="H1133" s="54">
        <v>1508</v>
      </c>
      <c r="I1133" s="53" t="s">
        <v>45</v>
      </c>
      <c r="J1133" s="342" t="str">
        <f>IF(ISBLANK(INDEX('Policy Characteristics'!D:D,MATCH($C1133,'Policy Characteristics'!$C:$C,0))),"",INDEX('Policy Characteristics'!D:D,MATCH($C1133,'Policy Characteristics'!$C:$C,0)))</f>
        <v>R&amp;D Fuel Use Reductions</v>
      </c>
      <c r="K1133" s="340" t="str">
        <f>IF(ISBLANK(INDEX('Policy Characteristics'!E:E,MATCH($C1133,'Policy Characteristics'!$C:$C,0))),"",INDEX('Policy Characteristics'!E:E,MATCH($C1133,'Policy Characteristics'!$C:$C,0)))</f>
        <v>RnD industry fuel use reduction</v>
      </c>
      <c r="L1133" s="362">
        <f>IF(ISBLANK(INDEX('Policy Characteristics'!F:F,MATCH($C1133,'Policy Characteristics'!$C:$C,0))),"",INDEX('Policy Characteristics'!F:F,MATCH($C1133,'Policy Characteristics'!$C:$C,0)))</f>
        <v>0</v>
      </c>
      <c r="M1133" s="362">
        <f>IF(ISBLANK(INDEX('Policy Characteristics'!G:G,MATCH($C1133,'Policy Characteristics'!$C:$C,0))),"",INDEX('Policy Characteristics'!G:G,MATCH($C1133,'Policy Characteristics'!$C:$C,0)))</f>
        <v>0.4</v>
      </c>
      <c r="N1133" s="362">
        <f>IF(ISBLANK(INDEX('Policy Characteristics'!H:H,MATCH($C1133,'Policy Characteristics'!$C:$C,0))),"",INDEX('Policy Characteristics'!H:H,MATCH($C1133,'Policy Characteristics'!$C:$C,0)))</f>
        <v>0.01</v>
      </c>
      <c r="O1133" s="340" t="str">
        <f>IF(ISBLANK(INDEX('Policy Characteristics'!I:I,MATCH($C1133,'Policy Characteristics'!$C:$C,0))),"",INDEX('Policy Characteristics'!I:I,MATCH($C1133,'Policy Characteristics'!$C:$C,0)))</f>
        <v>% reduction in fuel use</v>
      </c>
      <c r="P1133" s="340"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40" t="str">
        <f>IF(ISBLANK(INDEX('Policy Characteristics'!K:K,MATCH($C1133,'Policy Characteristics'!$C:$C,0))),"",INDEX('Policy Characteristics'!K:K,MATCH($C1133,'Policy Characteristics'!$C:$C,0)))</f>
        <v>architectural-design.html#rnd</v>
      </c>
      <c r="R1133" s="340" t="str">
        <f>IF(ISBLANK(INDEX('Policy Characteristics'!L:L,MATCH($C1133,'Policy Characteristics'!$C:$C,0))),"",INDEX('Policy Characteristics'!L:L,MATCH($C1133,'Policy Characteristics'!$C:$C,0)))</f>
        <v>research-and-development.html</v>
      </c>
    </row>
    <row r="1134" spans="1:18" x14ac:dyDescent="0.25">
      <c r="A1134" s="340" t="str">
        <f>IF(ISBLANK(INDEX('Policy Characteristics'!A:A,MATCH($C1134,'Policy Characteristics'!$C:$C,0))),"",INDEX('Policy Characteristics'!A:A,MATCH($C1134,'Policy Characteristics'!$C:$C,0)))</f>
        <v>Research and Development</v>
      </c>
      <c r="B1134" s="340" t="str">
        <f>IF(ISBLANK(INDEX('Policy Characteristics'!B:B,MATCH($C1134,'Policy Characteristics'!$C:$C,0))),"",INDEX('Policy Characteristics'!B:B,MATCH($C1134,'Policy Characteristics'!$C:$C,0)))</f>
        <v>Fuel Use Reduction</v>
      </c>
      <c r="C1134" s="344" t="str">
        <f t="shared" si="64"/>
        <v>RnD Industry Fuel Use Perc Reduction</v>
      </c>
      <c r="D1134" s="188" t="s">
        <v>3211</v>
      </c>
      <c r="E1134" s="53"/>
      <c r="F1134" s="9" t="s">
        <v>3246</v>
      </c>
      <c r="G1134" s="53"/>
      <c r="H1134" s="54">
        <v>1509</v>
      </c>
      <c r="I1134" s="53" t="s">
        <v>45</v>
      </c>
      <c r="J1134" s="342" t="str">
        <f>IF(ISBLANK(INDEX('Policy Characteristics'!D:D,MATCH($C1134,'Policy Characteristics'!$C:$C,0))),"",INDEX('Policy Characteristics'!D:D,MATCH($C1134,'Policy Characteristics'!$C:$C,0)))</f>
        <v>R&amp;D Fuel Use Reductions</v>
      </c>
      <c r="K1134" s="340" t="str">
        <f>IF(ISBLANK(INDEX('Policy Characteristics'!E:E,MATCH($C1134,'Policy Characteristics'!$C:$C,0))),"",INDEX('Policy Characteristics'!E:E,MATCH($C1134,'Policy Characteristics'!$C:$C,0)))</f>
        <v>RnD industry fuel use reduction</v>
      </c>
      <c r="L1134" s="362">
        <f>IF(ISBLANK(INDEX('Policy Characteristics'!F:F,MATCH($C1134,'Policy Characteristics'!$C:$C,0))),"",INDEX('Policy Characteristics'!F:F,MATCH($C1134,'Policy Characteristics'!$C:$C,0)))</f>
        <v>0</v>
      </c>
      <c r="M1134" s="362">
        <f>IF(ISBLANK(INDEX('Policy Characteristics'!G:G,MATCH($C1134,'Policy Characteristics'!$C:$C,0))),"",INDEX('Policy Characteristics'!G:G,MATCH($C1134,'Policy Characteristics'!$C:$C,0)))</f>
        <v>0.4</v>
      </c>
      <c r="N1134" s="362">
        <f>IF(ISBLANK(INDEX('Policy Characteristics'!H:H,MATCH($C1134,'Policy Characteristics'!$C:$C,0))),"",INDEX('Policy Characteristics'!H:H,MATCH($C1134,'Policy Characteristics'!$C:$C,0)))</f>
        <v>0.01</v>
      </c>
      <c r="O1134" s="340" t="str">
        <f>IF(ISBLANK(INDEX('Policy Characteristics'!I:I,MATCH($C1134,'Policy Characteristics'!$C:$C,0))),"",INDEX('Policy Characteristics'!I:I,MATCH($C1134,'Policy Characteristics'!$C:$C,0)))</f>
        <v>% reduction in fuel use</v>
      </c>
      <c r="P1134" s="340"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40" t="str">
        <f>IF(ISBLANK(INDEX('Policy Characteristics'!K:K,MATCH($C1134,'Policy Characteristics'!$C:$C,0))),"",INDEX('Policy Characteristics'!K:K,MATCH($C1134,'Policy Characteristics'!$C:$C,0)))</f>
        <v>architectural-design.html#rnd</v>
      </c>
      <c r="R1134" s="340" t="str">
        <f>IF(ISBLANK(INDEX('Policy Characteristics'!L:L,MATCH($C1134,'Policy Characteristics'!$C:$C,0))),"",INDEX('Policy Characteristics'!L:L,MATCH($C1134,'Policy Characteristics'!$C:$C,0)))</f>
        <v>research-and-development.html</v>
      </c>
    </row>
    <row r="1135" spans="1:18" x14ac:dyDescent="0.25">
      <c r="A1135" s="340" t="str">
        <f>IF(ISBLANK(INDEX('Policy Characteristics'!A:A,MATCH($C1135,'Policy Characteristics'!$C:$C,0))),"",INDEX('Policy Characteristics'!A:A,MATCH($C1135,'Policy Characteristics'!$C:$C,0)))</f>
        <v>Research and Development</v>
      </c>
      <c r="B1135" s="340" t="str">
        <f>IF(ISBLANK(INDEX('Policy Characteristics'!B:B,MATCH($C1135,'Policy Characteristics'!$C:$C,0))),"",INDEX('Policy Characteristics'!B:B,MATCH($C1135,'Policy Characteristics'!$C:$C,0)))</f>
        <v>Fuel Use Reduction</v>
      </c>
      <c r="C1135" s="344" t="str">
        <f t="shared" si="64"/>
        <v>RnD Industry Fuel Use Perc Reduction</v>
      </c>
      <c r="D1135" s="188" t="s">
        <v>3212</v>
      </c>
      <c r="E1135" s="53"/>
      <c r="F1135" s="9" t="s">
        <v>3247</v>
      </c>
      <c r="G1135" s="53"/>
      <c r="H1135" s="54">
        <v>1510</v>
      </c>
      <c r="I1135" s="53" t="s">
        <v>45</v>
      </c>
      <c r="J1135" s="342" t="str">
        <f>IF(ISBLANK(INDEX('Policy Characteristics'!D:D,MATCH($C1135,'Policy Characteristics'!$C:$C,0))),"",INDEX('Policy Characteristics'!D:D,MATCH($C1135,'Policy Characteristics'!$C:$C,0)))</f>
        <v>R&amp;D Fuel Use Reductions</v>
      </c>
      <c r="K1135" s="340" t="str">
        <f>IF(ISBLANK(INDEX('Policy Characteristics'!E:E,MATCH($C1135,'Policy Characteristics'!$C:$C,0))),"",INDEX('Policy Characteristics'!E:E,MATCH($C1135,'Policy Characteristics'!$C:$C,0)))</f>
        <v>RnD industry fuel use reduction</v>
      </c>
      <c r="L1135" s="362">
        <f>IF(ISBLANK(INDEX('Policy Characteristics'!F:F,MATCH($C1135,'Policy Characteristics'!$C:$C,0))),"",INDEX('Policy Characteristics'!F:F,MATCH($C1135,'Policy Characteristics'!$C:$C,0)))</f>
        <v>0</v>
      </c>
      <c r="M1135" s="362">
        <f>IF(ISBLANK(INDEX('Policy Characteristics'!G:G,MATCH($C1135,'Policy Characteristics'!$C:$C,0))),"",INDEX('Policy Characteristics'!G:G,MATCH($C1135,'Policy Characteristics'!$C:$C,0)))</f>
        <v>0.4</v>
      </c>
      <c r="N1135" s="362">
        <f>IF(ISBLANK(INDEX('Policy Characteristics'!H:H,MATCH($C1135,'Policy Characteristics'!$C:$C,0))),"",INDEX('Policy Characteristics'!H:H,MATCH($C1135,'Policy Characteristics'!$C:$C,0)))</f>
        <v>0.01</v>
      </c>
      <c r="O1135" s="340" t="str">
        <f>IF(ISBLANK(INDEX('Policy Characteristics'!I:I,MATCH($C1135,'Policy Characteristics'!$C:$C,0))),"",INDEX('Policy Characteristics'!I:I,MATCH($C1135,'Policy Characteristics'!$C:$C,0)))</f>
        <v>% reduction in fuel use</v>
      </c>
      <c r="P1135" s="340"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40" t="str">
        <f>IF(ISBLANK(INDEX('Policy Characteristics'!K:K,MATCH($C1135,'Policy Characteristics'!$C:$C,0))),"",INDEX('Policy Characteristics'!K:K,MATCH($C1135,'Policy Characteristics'!$C:$C,0)))</f>
        <v>architectural-design.html#rnd</v>
      </c>
      <c r="R1135" s="340" t="str">
        <f>IF(ISBLANK(INDEX('Policy Characteristics'!L:L,MATCH($C1135,'Policy Characteristics'!$C:$C,0))),"",INDEX('Policy Characteristics'!L:L,MATCH($C1135,'Policy Characteristics'!$C:$C,0)))</f>
        <v>research-and-development.html</v>
      </c>
    </row>
    <row r="1136" spans="1:18" x14ac:dyDescent="0.25">
      <c r="A1136" s="340" t="str">
        <f>IF(ISBLANK(INDEX('Policy Characteristics'!A:A,MATCH($C1136,'Policy Characteristics'!$C:$C,0))),"",INDEX('Policy Characteristics'!A:A,MATCH($C1136,'Policy Characteristics'!$C:$C,0)))</f>
        <v>Research and Development</v>
      </c>
      <c r="B1136" s="340" t="str">
        <f>IF(ISBLANK(INDEX('Policy Characteristics'!B:B,MATCH($C1136,'Policy Characteristics'!$C:$C,0))),"",INDEX('Policy Characteristics'!B:B,MATCH($C1136,'Policy Characteristics'!$C:$C,0)))</f>
        <v>Fuel Use Reduction</v>
      </c>
      <c r="C1136" s="344" t="str">
        <f t="shared" si="64"/>
        <v>RnD Industry Fuel Use Perc Reduction</v>
      </c>
      <c r="D1136" s="188" t="s">
        <v>3213</v>
      </c>
      <c r="E1136" s="53"/>
      <c r="F1136" s="9" t="s">
        <v>3248</v>
      </c>
      <c r="G1136" s="53"/>
      <c r="H1136" s="54">
        <v>1511</v>
      </c>
      <c r="I1136" s="53" t="s">
        <v>45</v>
      </c>
      <c r="J1136" s="342" t="str">
        <f>IF(ISBLANK(INDEX('Policy Characteristics'!D:D,MATCH($C1136,'Policy Characteristics'!$C:$C,0))),"",INDEX('Policy Characteristics'!D:D,MATCH($C1136,'Policy Characteristics'!$C:$C,0)))</f>
        <v>R&amp;D Fuel Use Reductions</v>
      </c>
      <c r="K1136" s="340" t="str">
        <f>IF(ISBLANK(INDEX('Policy Characteristics'!E:E,MATCH($C1136,'Policy Characteristics'!$C:$C,0))),"",INDEX('Policy Characteristics'!E:E,MATCH($C1136,'Policy Characteristics'!$C:$C,0)))</f>
        <v>RnD industry fuel use reduction</v>
      </c>
      <c r="L1136" s="362">
        <f>IF(ISBLANK(INDEX('Policy Characteristics'!F:F,MATCH($C1136,'Policy Characteristics'!$C:$C,0))),"",INDEX('Policy Characteristics'!F:F,MATCH($C1136,'Policy Characteristics'!$C:$C,0)))</f>
        <v>0</v>
      </c>
      <c r="M1136" s="362">
        <f>IF(ISBLANK(INDEX('Policy Characteristics'!G:G,MATCH($C1136,'Policy Characteristics'!$C:$C,0))),"",INDEX('Policy Characteristics'!G:G,MATCH($C1136,'Policy Characteristics'!$C:$C,0)))</f>
        <v>0.4</v>
      </c>
      <c r="N1136" s="362">
        <f>IF(ISBLANK(INDEX('Policy Characteristics'!H:H,MATCH($C1136,'Policy Characteristics'!$C:$C,0))),"",INDEX('Policy Characteristics'!H:H,MATCH($C1136,'Policy Characteristics'!$C:$C,0)))</f>
        <v>0.01</v>
      </c>
      <c r="O1136" s="340" t="str">
        <f>IF(ISBLANK(INDEX('Policy Characteristics'!I:I,MATCH($C1136,'Policy Characteristics'!$C:$C,0))),"",INDEX('Policy Characteristics'!I:I,MATCH($C1136,'Policy Characteristics'!$C:$C,0)))</f>
        <v>% reduction in fuel use</v>
      </c>
      <c r="P1136" s="340"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40" t="str">
        <f>IF(ISBLANK(INDEX('Policy Characteristics'!K:K,MATCH($C1136,'Policy Characteristics'!$C:$C,0))),"",INDEX('Policy Characteristics'!K:K,MATCH($C1136,'Policy Characteristics'!$C:$C,0)))</f>
        <v>architectural-design.html#rnd</v>
      </c>
      <c r="R1136" s="340" t="str">
        <f>IF(ISBLANK(INDEX('Policy Characteristics'!L:L,MATCH($C1136,'Policy Characteristics'!$C:$C,0))),"",INDEX('Policy Characteristics'!L:L,MATCH($C1136,'Policy Characteristics'!$C:$C,0)))</f>
        <v>research-and-development.html</v>
      </c>
    </row>
    <row r="1137" spans="1:18" x14ac:dyDescent="0.25">
      <c r="A1137" s="340" t="str">
        <f>IF(ISBLANK(INDEX('Policy Characteristics'!A:A,MATCH($C1137,'Policy Characteristics'!$C:$C,0))),"",INDEX('Policy Characteristics'!A:A,MATCH($C1137,'Policy Characteristics'!$C:$C,0)))</f>
        <v>Research and Development</v>
      </c>
      <c r="B1137" s="340" t="str">
        <f>IF(ISBLANK(INDEX('Policy Characteristics'!B:B,MATCH($C1137,'Policy Characteristics'!$C:$C,0))),"",INDEX('Policy Characteristics'!B:B,MATCH($C1137,'Policy Characteristics'!$C:$C,0)))</f>
        <v>Fuel Use Reduction</v>
      </c>
      <c r="C1137" s="345" t="s">
        <v>314</v>
      </c>
      <c r="D1137" s="53" t="s">
        <v>2273</v>
      </c>
      <c r="E1137" s="53"/>
      <c r="F1137" s="53" t="s">
        <v>498</v>
      </c>
      <c r="G1137" s="53"/>
      <c r="H1137" s="54">
        <v>133</v>
      </c>
      <c r="I1137" s="53" t="s">
        <v>45</v>
      </c>
      <c r="J1137" s="342" t="str">
        <f>IF(ISBLANK(INDEX('Policy Characteristics'!D:D,MATCH($C1137,'Policy Characteristics'!$C:$C,0))),"",INDEX('Policy Characteristics'!D:D,MATCH($C1137,'Policy Characteristics'!$C:$C,0)))</f>
        <v>R&amp;D Fuel Use Reductions</v>
      </c>
      <c r="K1137" s="340" t="str">
        <f>IF(ISBLANK(INDEX('Policy Characteristics'!E:E,MATCH($C1137,'Policy Characteristics'!$C:$C,0))),"",INDEX('Policy Characteristics'!E:E,MATCH($C1137,'Policy Characteristics'!$C:$C,0)))</f>
        <v>RnD transportation fuel use reduction</v>
      </c>
      <c r="L1137" s="362">
        <f>IF(ISBLANK(INDEX('Policy Characteristics'!F:F,MATCH($C1137,'Policy Characteristics'!$C:$C,0))),"",INDEX('Policy Characteristics'!F:F,MATCH($C1137,'Policy Characteristics'!$C:$C,0)))</f>
        <v>0</v>
      </c>
      <c r="M1137" s="362">
        <f>IF(ISBLANK(INDEX('Policy Characteristics'!G:G,MATCH($C1137,'Policy Characteristics'!$C:$C,0))),"",INDEX('Policy Characteristics'!G:G,MATCH($C1137,'Policy Characteristics'!$C:$C,0)))</f>
        <v>0.4</v>
      </c>
      <c r="N1137" s="362">
        <f>IF(ISBLANK(INDEX('Policy Characteristics'!H:H,MATCH($C1137,'Policy Characteristics'!$C:$C,0))),"",INDEX('Policy Characteristics'!H:H,MATCH($C1137,'Policy Characteristics'!$C:$C,0)))</f>
        <v>0.01</v>
      </c>
      <c r="O1137" s="340" t="str">
        <f>IF(ISBLANK(INDEX('Policy Characteristics'!I:I,MATCH($C1137,'Policy Characteristics'!$C:$C,0))),"",INDEX('Policy Characteristics'!I:I,MATCH($C1137,'Policy Characteristics'!$C:$C,0)))</f>
        <v>% reduction in fuel use</v>
      </c>
      <c r="P1137" s="340"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40" t="str">
        <f>IF(ISBLANK(INDEX('Policy Characteristics'!K:K,MATCH($C1137,'Policy Characteristics'!$C:$C,0))),"",INDEX('Policy Characteristics'!K:K,MATCH($C1137,'Policy Characteristics'!$C:$C,0)))</f>
        <v>architectural-design.html#rnd</v>
      </c>
      <c r="R1137" s="340" t="str">
        <f>IF(ISBLANK(INDEX('Policy Characteristics'!L:L,MATCH($C1137,'Policy Characteristics'!$C:$C,0))),"",INDEX('Policy Characteristics'!L:L,MATCH($C1137,'Policy Characteristics'!$C:$C,0)))</f>
        <v>research-and-development.html</v>
      </c>
    </row>
    <row r="1138" spans="1:18" x14ac:dyDescent="0.25">
      <c r="A1138" s="340" t="str">
        <f>IF(ISBLANK(INDEX('Policy Characteristics'!A:A,MATCH($C1138,'Policy Characteristics'!$C:$C,0))),"",INDEX('Policy Characteristics'!A:A,MATCH($C1138,'Policy Characteristics'!$C:$C,0)))</f>
        <v>Research and Development</v>
      </c>
      <c r="B1138" s="340" t="str">
        <f>IF(ISBLANK(INDEX('Policy Characteristics'!B:B,MATCH($C1138,'Policy Characteristics'!$C:$C,0))),"",INDEX('Policy Characteristics'!B:B,MATCH($C1138,'Policy Characteristics'!$C:$C,0)))</f>
        <v>Fuel Use Reduction</v>
      </c>
      <c r="C1138" s="344" t="str">
        <f t="shared" ref="C1138:C1143" si="65">C$1137</f>
        <v>RnD Transportation Fuel Use Perc Reduction</v>
      </c>
      <c r="D1138" s="53" t="s">
        <v>2274</v>
      </c>
      <c r="E1138" s="53"/>
      <c r="F1138" s="53" t="s">
        <v>499</v>
      </c>
      <c r="G1138" s="53"/>
      <c r="H1138" s="54">
        <v>134</v>
      </c>
      <c r="I1138" s="53" t="s">
        <v>45</v>
      </c>
      <c r="J1138" s="342" t="str">
        <f>IF(ISBLANK(INDEX('Policy Characteristics'!D:D,MATCH($C1138,'Policy Characteristics'!$C:$C,0))),"",INDEX('Policy Characteristics'!D:D,MATCH($C1138,'Policy Characteristics'!$C:$C,0)))</f>
        <v>R&amp;D Fuel Use Reductions</v>
      </c>
      <c r="K1138" s="340" t="str">
        <f>IF(ISBLANK(INDEX('Policy Characteristics'!E:E,MATCH($C1138,'Policy Characteristics'!$C:$C,0))),"",INDEX('Policy Characteristics'!E:E,MATCH($C1138,'Policy Characteristics'!$C:$C,0)))</f>
        <v>RnD transportation fuel use reduction</v>
      </c>
      <c r="L1138" s="362">
        <f>IF(ISBLANK(INDEX('Policy Characteristics'!F:F,MATCH($C1138,'Policy Characteristics'!$C:$C,0))),"",INDEX('Policy Characteristics'!F:F,MATCH($C1138,'Policy Characteristics'!$C:$C,0)))</f>
        <v>0</v>
      </c>
      <c r="M1138" s="362">
        <f>IF(ISBLANK(INDEX('Policy Characteristics'!G:G,MATCH($C1138,'Policy Characteristics'!$C:$C,0))),"",INDEX('Policy Characteristics'!G:G,MATCH($C1138,'Policy Characteristics'!$C:$C,0)))</f>
        <v>0.4</v>
      </c>
      <c r="N1138" s="362">
        <f>IF(ISBLANK(INDEX('Policy Characteristics'!H:H,MATCH($C1138,'Policy Characteristics'!$C:$C,0))),"",INDEX('Policy Characteristics'!H:H,MATCH($C1138,'Policy Characteristics'!$C:$C,0)))</f>
        <v>0.01</v>
      </c>
      <c r="O1138" s="340" t="str">
        <f>IF(ISBLANK(INDEX('Policy Characteristics'!I:I,MATCH($C1138,'Policy Characteristics'!$C:$C,0))),"",INDEX('Policy Characteristics'!I:I,MATCH($C1138,'Policy Characteristics'!$C:$C,0)))</f>
        <v>% reduction in fuel use</v>
      </c>
      <c r="P1138" s="340"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40" t="str">
        <f>IF(ISBLANK(INDEX('Policy Characteristics'!K:K,MATCH($C1138,'Policy Characteristics'!$C:$C,0))),"",INDEX('Policy Characteristics'!K:K,MATCH($C1138,'Policy Characteristics'!$C:$C,0)))</f>
        <v>architectural-design.html#rnd</v>
      </c>
      <c r="R1138" s="340" t="str">
        <f>IF(ISBLANK(INDEX('Policy Characteristics'!L:L,MATCH($C1138,'Policy Characteristics'!$C:$C,0))),"",INDEX('Policy Characteristics'!L:L,MATCH($C1138,'Policy Characteristics'!$C:$C,0)))</f>
        <v>research-and-development.html</v>
      </c>
    </row>
    <row r="1139" spans="1:18" x14ac:dyDescent="0.25">
      <c r="A1139" s="340" t="str">
        <f>IF(ISBLANK(INDEX('Policy Characteristics'!A:A,MATCH($C1139,'Policy Characteristics'!$C:$C,0))),"",INDEX('Policy Characteristics'!A:A,MATCH($C1139,'Policy Characteristics'!$C:$C,0)))</f>
        <v>Research and Development</v>
      </c>
      <c r="B1139" s="340" t="str">
        <f>IF(ISBLANK(INDEX('Policy Characteristics'!B:B,MATCH($C1139,'Policy Characteristics'!$C:$C,0))),"",INDEX('Policy Characteristics'!B:B,MATCH($C1139,'Policy Characteristics'!$C:$C,0)))</f>
        <v>Fuel Use Reduction</v>
      </c>
      <c r="C1139" s="344" t="str">
        <f t="shared" si="65"/>
        <v>RnD Transportation Fuel Use Perc Reduction</v>
      </c>
      <c r="D1139" s="53" t="s">
        <v>2275</v>
      </c>
      <c r="E1139" s="53"/>
      <c r="F1139" s="53" t="s">
        <v>500</v>
      </c>
      <c r="G1139" s="53"/>
      <c r="H1139" s="54">
        <v>135</v>
      </c>
      <c r="I1139" s="53" t="s">
        <v>45</v>
      </c>
      <c r="J1139" s="342" t="str">
        <f>IF(ISBLANK(INDEX('Policy Characteristics'!D:D,MATCH($C1139,'Policy Characteristics'!$C:$C,0))),"",INDEX('Policy Characteristics'!D:D,MATCH($C1139,'Policy Characteristics'!$C:$C,0)))</f>
        <v>R&amp;D Fuel Use Reductions</v>
      </c>
      <c r="K1139" s="340" t="str">
        <f>IF(ISBLANK(INDEX('Policy Characteristics'!E:E,MATCH($C1139,'Policy Characteristics'!$C:$C,0))),"",INDEX('Policy Characteristics'!E:E,MATCH($C1139,'Policy Characteristics'!$C:$C,0)))</f>
        <v>RnD transportation fuel use reduction</v>
      </c>
      <c r="L1139" s="362">
        <f>IF(ISBLANK(INDEX('Policy Characteristics'!F:F,MATCH($C1139,'Policy Characteristics'!$C:$C,0))),"",INDEX('Policy Characteristics'!F:F,MATCH($C1139,'Policy Characteristics'!$C:$C,0)))</f>
        <v>0</v>
      </c>
      <c r="M1139" s="362">
        <f>IF(ISBLANK(INDEX('Policy Characteristics'!G:G,MATCH($C1139,'Policy Characteristics'!$C:$C,0))),"",INDEX('Policy Characteristics'!G:G,MATCH($C1139,'Policy Characteristics'!$C:$C,0)))</f>
        <v>0.4</v>
      </c>
      <c r="N1139" s="362">
        <f>IF(ISBLANK(INDEX('Policy Characteristics'!H:H,MATCH($C1139,'Policy Characteristics'!$C:$C,0))),"",INDEX('Policy Characteristics'!H:H,MATCH($C1139,'Policy Characteristics'!$C:$C,0)))</f>
        <v>0.01</v>
      </c>
      <c r="O1139" s="340" t="str">
        <f>IF(ISBLANK(INDEX('Policy Characteristics'!I:I,MATCH($C1139,'Policy Characteristics'!$C:$C,0))),"",INDEX('Policy Characteristics'!I:I,MATCH($C1139,'Policy Characteristics'!$C:$C,0)))</f>
        <v>% reduction in fuel use</v>
      </c>
      <c r="P1139" s="340"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40" t="str">
        <f>IF(ISBLANK(INDEX('Policy Characteristics'!K:K,MATCH($C1139,'Policy Characteristics'!$C:$C,0))),"",INDEX('Policy Characteristics'!K:K,MATCH($C1139,'Policy Characteristics'!$C:$C,0)))</f>
        <v>architectural-design.html#rnd</v>
      </c>
      <c r="R1139" s="340" t="str">
        <f>IF(ISBLANK(INDEX('Policy Characteristics'!L:L,MATCH($C1139,'Policy Characteristics'!$C:$C,0))),"",INDEX('Policy Characteristics'!L:L,MATCH($C1139,'Policy Characteristics'!$C:$C,0)))</f>
        <v>research-and-development.html</v>
      </c>
    </row>
    <row r="1140" spans="1:18" x14ac:dyDescent="0.25">
      <c r="A1140" s="340" t="str">
        <f>IF(ISBLANK(INDEX('Policy Characteristics'!A:A,MATCH($C1140,'Policy Characteristics'!$C:$C,0))),"",INDEX('Policy Characteristics'!A:A,MATCH($C1140,'Policy Characteristics'!$C:$C,0)))</f>
        <v>Research and Development</v>
      </c>
      <c r="B1140" s="340" t="str">
        <f>IF(ISBLANK(INDEX('Policy Characteristics'!B:B,MATCH($C1140,'Policy Characteristics'!$C:$C,0))),"",INDEX('Policy Characteristics'!B:B,MATCH($C1140,'Policy Characteristics'!$C:$C,0)))</f>
        <v>Fuel Use Reduction</v>
      </c>
      <c r="C1140" s="344" t="str">
        <f t="shared" si="65"/>
        <v>RnD Transportation Fuel Use Perc Reduction</v>
      </c>
      <c r="D1140" s="53" t="s">
        <v>2276</v>
      </c>
      <c r="E1140" s="53"/>
      <c r="F1140" s="53" t="s">
        <v>501</v>
      </c>
      <c r="G1140" s="53"/>
      <c r="H1140" s="54">
        <v>136</v>
      </c>
      <c r="I1140" s="53" t="s">
        <v>45</v>
      </c>
      <c r="J1140" s="342" t="str">
        <f>IF(ISBLANK(INDEX('Policy Characteristics'!D:D,MATCH($C1140,'Policy Characteristics'!$C:$C,0))),"",INDEX('Policy Characteristics'!D:D,MATCH($C1140,'Policy Characteristics'!$C:$C,0)))</f>
        <v>R&amp;D Fuel Use Reductions</v>
      </c>
      <c r="K1140" s="340" t="str">
        <f>IF(ISBLANK(INDEX('Policy Characteristics'!E:E,MATCH($C1140,'Policy Characteristics'!$C:$C,0))),"",INDEX('Policy Characteristics'!E:E,MATCH($C1140,'Policy Characteristics'!$C:$C,0)))</f>
        <v>RnD transportation fuel use reduction</v>
      </c>
      <c r="L1140" s="362">
        <f>IF(ISBLANK(INDEX('Policy Characteristics'!F:F,MATCH($C1140,'Policy Characteristics'!$C:$C,0))),"",INDEX('Policy Characteristics'!F:F,MATCH($C1140,'Policy Characteristics'!$C:$C,0)))</f>
        <v>0</v>
      </c>
      <c r="M1140" s="362">
        <f>IF(ISBLANK(INDEX('Policy Characteristics'!G:G,MATCH($C1140,'Policy Characteristics'!$C:$C,0))),"",INDEX('Policy Characteristics'!G:G,MATCH($C1140,'Policy Characteristics'!$C:$C,0)))</f>
        <v>0.4</v>
      </c>
      <c r="N1140" s="362">
        <f>IF(ISBLANK(INDEX('Policy Characteristics'!H:H,MATCH($C1140,'Policy Characteristics'!$C:$C,0))),"",INDEX('Policy Characteristics'!H:H,MATCH($C1140,'Policy Characteristics'!$C:$C,0)))</f>
        <v>0.01</v>
      </c>
      <c r="O1140" s="340" t="str">
        <f>IF(ISBLANK(INDEX('Policy Characteristics'!I:I,MATCH($C1140,'Policy Characteristics'!$C:$C,0))),"",INDEX('Policy Characteristics'!I:I,MATCH($C1140,'Policy Characteristics'!$C:$C,0)))</f>
        <v>% reduction in fuel use</v>
      </c>
      <c r="P1140" s="340"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40" t="str">
        <f>IF(ISBLANK(INDEX('Policy Characteristics'!K:K,MATCH($C1140,'Policy Characteristics'!$C:$C,0))),"",INDEX('Policy Characteristics'!K:K,MATCH($C1140,'Policy Characteristics'!$C:$C,0)))</f>
        <v>architectural-design.html#rnd</v>
      </c>
      <c r="R1140" s="340" t="str">
        <f>IF(ISBLANK(INDEX('Policy Characteristics'!L:L,MATCH($C1140,'Policy Characteristics'!$C:$C,0))),"",INDEX('Policy Characteristics'!L:L,MATCH($C1140,'Policy Characteristics'!$C:$C,0)))</f>
        <v>research-and-development.html</v>
      </c>
    </row>
    <row r="1141" spans="1:18" x14ac:dyDescent="0.25">
      <c r="A1141" s="340" t="str">
        <f>IF(ISBLANK(INDEX('Policy Characteristics'!A:A,MATCH($C1141,'Policy Characteristics'!$C:$C,0))),"",INDEX('Policy Characteristics'!A:A,MATCH($C1141,'Policy Characteristics'!$C:$C,0)))</f>
        <v>Research and Development</v>
      </c>
      <c r="B1141" s="340" t="str">
        <f>IF(ISBLANK(INDEX('Policy Characteristics'!B:B,MATCH($C1141,'Policy Characteristics'!$C:$C,0))),"",INDEX('Policy Characteristics'!B:B,MATCH($C1141,'Policy Characteristics'!$C:$C,0)))</f>
        <v>Fuel Use Reduction</v>
      </c>
      <c r="C1141" s="344" t="str">
        <f t="shared" si="65"/>
        <v>RnD Transportation Fuel Use Perc Reduction</v>
      </c>
      <c r="D1141" s="53" t="s">
        <v>2277</v>
      </c>
      <c r="E1141" s="53"/>
      <c r="F1141" s="53" t="s">
        <v>502</v>
      </c>
      <c r="G1141" s="53"/>
      <c r="H1141" s="54">
        <v>137</v>
      </c>
      <c r="I1141" s="53" t="s">
        <v>45</v>
      </c>
      <c r="J1141" s="342" t="str">
        <f>IF(ISBLANK(INDEX('Policy Characteristics'!D:D,MATCH($C1141,'Policy Characteristics'!$C:$C,0))),"",INDEX('Policy Characteristics'!D:D,MATCH($C1141,'Policy Characteristics'!$C:$C,0)))</f>
        <v>R&amp;D Fuel Use Reductions</v>
      </c>
      <c r="K1141" s="340" t="str">
        <f>IF(ISBLANK(INDEX('Policy Characteristics'!E:E,MATCH($C1141,'Policy Characteristics'!$C:$C,0))),"",INDEX('Policy Characteristics'!E:E,MATCH($C1141,'Policy Characteristics'!$C:$C,0)))</f>
        <v>RnD transportation fuel use reduction</v>
      </c>
      <c r="L1141" s="362">
        <f>IF(ISBLANK(INDEX('Policy Characteristics'!F:F,MATCH($C1141,'Policy Characteristics'!$C:$C,0))),"",INDEX('Policy Characteristics'!F:F,MATCH($C1141,'Policy Characteristics'!$C:$C,0)))</f>
        <v>0</v>
      </c>
      <c r="M1141" s="362">
        <f>IF(ISBLANK(INDEX('Policy Characteristics'!G:G,MATCH($C1141,'Policy Characteristics'!$C:$C,0))),"",INDEX('Policy Characteristics'!G:G,MATCH($C1141,'Policy Characteristics'!$C:$C,0)))</f>
        <v>0.4</v>
      </c>
      <c r="N1141" s="362">
        <f>IF(ISBLANK(INDEX('Policy Characteristics'!H:H,MATCH($C1141,'Policy Characteristics'!$C:$C,0))),"",INDEX('Policy Characteristics'!H:H,MATCH($C1141,'Policy Characteristics'!$C:$C,0)))</f>
        <v>0.01</v>
      </c>
      <c r="O1141" s="340" t="str">
        <f>IF(ISBLANK(INDEX('Policy Characteristics'!I:I,MATCH($C1141,'Policy Characteristics'!$C:$C,0))),"",INDEX('Policy Characteristics'!I:I,MATCH($C1141,'Policy Characteristics'!$C:$C,0)))</f>
        <v>% reduction in fuel use</v>
      </c>
      <c r="P1141" s="340"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40" t="str">
        <f>IF(ISBLANK(INDEX('Policy Characteristics'!K:K,MATCH($C1141,'Policy Characteristics'!$C:$C,0))),"",INDEX('Policy Characteristics'!K:K,MATCH($C1141,'Policy Characteristics'!$C:$C,0)))</f>
        <v>architectural-design.html#rnd</v>
      </c>
      <c r="R1141" s="340" t="str">
        <f>IF(ISBLANK(INDEX('Policy Characteristics'!L:L,MATCH($C1141,'Policy Characteristics'!$C:$C,0))),"",INDEX('Policy Characteristics'!L:L,MATCH($C1141,'Policy Characteristics'!$C:$C,0)))</f>
        <v>research-and-development.html</v>
      </c>
    </row>
    <row r="1142" spans="1:18" x14ac:dyDescent="0.25">
      <c r="A1142" s="340" t="str">
        <f>IF(ISBLANK(INDEX('Policy Characteristics'!A:A,MATCH($C1142,'Policy Characteristics'!$C:$C,0))),"",INDEX('Policy Characteristics'!A:A,MATCH($C1142,'Policy Characteristics'!$C:$C,0)))</f>
        <v>Research and Development</v>
      </c>
      <c r="B1142" s="340" t="str">
        <f>IF(ISBLANK(INDEX('Policy Characteristics'!B:B,MATCH($C1142,'Policy Characteristics'!$C:$C,0))),"",INDEX('Policy Characteristics'!B:B,MATCH($C1142,'Policy Characteristics'!$C:$C,0)))</f>
        <v>Fuel Use Reduction</v>
      </c>
      <c r="C1142" s="344" t="str">
        <f t="shared" si="65"/>
        <v>RnD Transportation Fuel Use Perc Reduction</v>
      </c>
      <c r="D1142" s="53" t="s">
        <v>2587</v>
      </c>
      <c r="E1142" s="53"/>
      <c r="F1142" s="53" t="s">
        <v>2892</v>
      </c>
      <c r="G1142" s="53"/>
      <c r="H1142" s="54">
        <v>138</v>
      </c>
      <c r="I1142" s="53" t="s">
        <v>45</v>
      </c>
      <c r="J1142" s="342" t="str">
        <f>IF(ISBLANK(INDEX('Policy Characteristics'!D:D,MATCH($C1142,'Policy Characteristics'!$C:$C,0))),"",INDEX('Policy Characteristics'!D:D,MATCH($C1142,'Policy Characteristics'!$C:$C,0)))</f>
        <v>R&amp;D Fuel Use Reductions</v>
      </c>
      <c r="K1142" s="340" t="str">
        <f>IF(ISBLANK(INDEX('Policy Characteristics'!E:E,MATCH($C1142,'Policy Characteristics'!$C:$C,0))),"",INDEX('Policy Characteristics'!E:E,MATCH($C1142,'Policy Characteristics'!$C:$C,0)))</f>
        <v>RnD transportation fuel use reduction</v>
      </c>
      <c r="L1142" s="362">
        <f>IF(ISBLANK(INDEX('Policy Characteristics'!F:F,MATCH($C1142,'Policy Characteristics'!$C:$C,0))),"",INDEX('Policy Characteristics'!F:F,MATCH($C1142,'Policy Characteristics'!$C:$C,0)))</f>
        <v>0</v>
      </c>
      <c r="M1142" s="362">
        <f>IF(ISBLANK(INDEX('Policy Characteristics'!G:G,MATCH($C1142,'Policy Characteristics'!$C:$C,0))),"",INDEX('Policy Characteristics'!G:G,MATCH($C1142,'Policy Characteristics'!$C:$C,0)))</f>
        <v>0.4</v>
      </c>
      <c r="N1142" s="362">
        <f>IF(ISBLANK(INDEX('Policy Characteristics'!H:H,MATCH($C1142,'Policy Characteristics'!$C:$C,0))),"",INDEX('Policy Characteristics'!H:H,MATCH($C1142,'Policy Characteristics'!$C:$C,0)))</f>
        <v>0.01</v>
      </c>
      <c r="O1142" s="340" t="str">
        <f>IF(ISBLANK(INDEX('Policy Characteristics'!I:I,MATCH($C1142,'Policy Characteristics'!$C:$C,0))),"",INDEX('Policy Characteristics'!I:I,MATCH($C1142,'Policy Characteristics'!$C:$C,0)))</f>
        <v>% reduction in fuel use</v>
      </c>
      <c r="P1142" s="340"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40" t="str">
        <f>IF(ISBLANK(INDEX('Policy Characteristics'!K:K,MATCH($C1142,'Policy Characteristics'!$C:$C,0))),"",INDEX('Policy Characteristics'!K:K,MATCH($C1142,'Policy Characteristics'!$C:$C,0)))</f>
        <v>architectural-design.html#rnd</v>
      </c>
      <c r="R1142" s="340" t="str">
        <f>IF(ISBLANK(INDEX('Policy Characteristics'!L:L,MATCH($C1142,'Policy Characteristics'!$C:$C,0))),"",INDEX('Policy Characteristics'!L:L,MATCH($C1142,'Policy Characteristics'!$C:$C,0)))</f>
        <v>research-and-development.html</v>
      </c>
    </row>
    <row r="1143" spans="1:18" x14ac:dyDescent="0.25">
      <c r="A1143" s="340" t="str">
        <f>IF(ISBLANK(INDEX('Policy Characteristics'!A:A,MATCH($C1143,'Policy Characteristics'!$C:$C,0))),"",INDEX('Policy Characteristics'!A:A,MATCH($C1143,'Policy Characteristics'!$C:$C,0)))</f>
        <v>Research and Development</v>
      </c>
      <c r="B1143" s="340" t="str">
        <f>IF(ISBLANK(INDEX('Policy Characteristics'!B:B,MATCH($C1143,'Policy Characteristics'!$C:$C,0))),"",INDEX('Policy Characteristics'!B:B,MATCH($C1143,'Policy Characteristics'!$C:$C,0)))</f>
        <v>Fuel Use Reduction</v>
      </c>
      <c r="C1143" s="344" t="str">
        <f t="shared" si="65"/>
        <v>RnD Transportation Fuel Use Perc Reduction</v>
      </c>
      <c r="D1143" s="53" t="s">
        <v>2586</v>
      </c>
      <c r="E1143" s="53"/>
      <c r="F1143" s="53" t="s">
        <v>2893</v>
      </c>
      <c r="G1143" s="53"/>
      <c r="H1143" s="54">
        <v>524</v>
      </c>
      <c r="I1143" s="53" t="s">
        <v>45</v>
      </c>
      <c r="J1143" s="342" t="str">
        <f>IF(ISBLANK(INDEX('Policy Characteristics'!D:D,MATCH($C1143,'Policy Characteristics'!$C:$C,0))),"",INDEX('Policy Characteristics'!D:D,MATCH($C1143,'Policy Characteristics'!$C:$C,0)))</f>
        <v>R&amp;D Fuel Use Reductions</v>
      </c>
      <c r="K1143" s="340" t="str">
        <f>IF(ISBLANK(INDEX('Policy Characteristics'!E:E,MATCH($C1143,'Policy Characteristics'!$C:$C,0))),"",INDEX('Policy Characteristics'!E:E,MATCH($C1143,'Policy Characteristics'!$C:$C,0)))</f>
        <v>RnD transportation fuel use reduction</v>
      </c>
      <c r="L1143" s="362">
        <f>IF(ISBLANK(INDEX('Policy Characteristics'!F:F,MATCH($C1143,'Policy Characteristics'!$C:$C,0))),"",INDEX('Policy Characteristics'!F:F,MATCH($C1143,'Policy Characteristics'!$C:$C,0)))</f>
        <v>0</v>
      </c>
      <c r="M1143" s="362">
        <f>IF(ISBLANK(INDEX('Policy Characteristics'!G:G,MATCH($C1143,'Policy Characteristics'!$C:$C,0))),"",INDEX('Policy Characteristics'!G:G,MATCH($C1143,'Policy Characteristics'!$C:$C,0)))</f>
        <v>0.4</v>
      </c>
      <c r="N1143" s="362">
        <f>IF(ISBLANK(INDEX('Policy Characteristics'!H:H,MATCH($C1143,'Policy Characteristics'!$C:$C,0))),"",INDEX('Policy Characteristics'!H:H,MATCH($C1143,'Policy Characteristics'!$C:$C,0)))</f>
        <v>0.01</v>
      </c>
      <c r="O1143" s="340" t="str">
        <f>IF(ISBLANK(INDEX('Policy Characteristics'!I:I,MATCH($C1143,'Policy Characteristics'!$C:$C,0))),"",INDEX('Policy Characteristics'!I:I,MATCH($C1143,'Policy Characteristics'!$C:$C,0)))</f>
        <v>% reduction in fuel use</v>
      </c>
      <c r="P1143" s="340"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40" t="str">
        <f>IF(ISBLANK(INDEX('Policy Characteristics'!K:K,MATCH($C1143,'Policy Characteristics'!$C:$C,0))),"",INDEX('Policy Characteristics'!K:K,MATCH($C1143,'Policy Characteristics'!$C:$C,0)))</f>
        <v>architectural-design.html#rnd</v>
      </c>
      <c r="R1143" s="340" t="str">
        <f>IF(ISBLANK(INDEX('Policy Characteristics'!L:L,MATCH($C1143,'Policy Characteristics'!$C:$C,0))),"",INDEX('Policy Characteristics'!L:L,MATCH($C1143,'Policy Characteristics'!$C:$C,0)))</f>
        <v>research-and-development.html</v>
      </c>
    </row>
    <row r="1144" spans="1:18" x14ac:dyDescent="0.25">
      <c r="A1144" s="340" t="str">
        <f>IF(ISBLANK(INDEX('Policy Characteristics'!A:A,MATCH($C1144,'Policy Characteristics'!$C:$C,0))),"",INDEX('Policy Characteristics'!A:A,MATCH($C1144,'Policy Characteristics'!$C:$C,0)))</f>
        <v>Control Settings</v>
      </c>
      <c r="B1144" s="340" t="str">
        <f>IF(ISBLANK(INDEX('Policy Characteristics'!B:B,MATCH($C1144,'Policy Characteristics'!$C:$C,0))),"",INDEX('Policy Characteristics'!B:B,MATCH($C1144,'Policy Characteristics'!$C:$C,0)))</f>
        <v>COVID-19 Recession</v>
      </c>
      <c r="C1144" s="349" t="s">
        <v>2928</v>
      </c>
      <c r="H1144" s="246">
        <v>543</v>
      </c>
      <c r="I1144" s="4" t="s">
        <v>3486</v>
      </c>
      <c r="J1144" s="342" t="str">
        <f>IF(ISBLANK(INDEX('Policy Characteristics'!D:D,MATCH($C1144,'Policy Characteristics'!$C:$C,0))),"",INDEX('Policy Characteristics'!D:D,MATCH($C1144,'Policy Characteristics'!$C:$C,0)))</f>
        <v/>
      </c>
      <c r="K1144" s="340" t="str">
        <f>IF(ISBLANK(INDEX('Policy Characteristics'!E:E,MATCH($C1144,'Policy Characteristics'!$C:$C,0))),"",INDEX('Policy Characteristics'!E:E,MATCH($C1144,'Policy Characteristics'!$C:$C,0)))</f>
        <v>settings exogenous GDP adjustment</v>
      </c>
      <c r="L1144" s="362">
        <f>IF(ISBLANK(INDEX('Policy Characteristics'!F:F,MATCH($C1144,'Policy Characteristics'!$C:$C,0))),"",INDEX('Policy Characteristics'!F:F,MATCH($C1144,'Policy Characteristics'!$C:$C,0)))</f>
        <v>-0.08</v>
      </c>
      <c r="M1144" s="362">
        <f>IF(ISBLANK(INDEX('Policy Characteristics'!G:G,MATCH($C1144,'Policy Characteristics'!$C:$C,0))),"",INDEX('Policy Characteristics'!G:G,MATCH($C1144,'Policy Characteristics'!$C:$C,0)))</f>
        <v>0.02</v>
      </c>
      <c r="N1144" s="362">
        <f>IF(ISBLANK(INDEX('Policy Characteristics'!H:H,MATCH($C1144,'Policy Characteristics'!$C:$C,0))),"",INDEX('Policy Characteristics'!H:H,MATCH($C1144,'Policy Characteristics'!$C:$C,0)))</f>
        <v>1E-3</v>
      </c>
      <c r="O1144" s="340" t="str">
        <f>IF(ISBLANK(INDEX('Policy Characteristics'!I:I,MATCH($C1144,'Policy Characteristics'!$C:$C,0))),"",INDEX('Policy Characteristics'!I:I,MATCH($C1144,'Policy Characteristics'!$C:$C,0)))</f>
        <v>GDP growth rate (%)</v>
      </c>
      <c r="P1144" s="340" t="str">
        <f>IF(ISBLANK(INDEX('Policy Characteristics'!J:J,MATCH($C1144,'Policy Characteristics'!$C:$C,0))),"",INDEX('Policy Characteristics'!J:J,MATCH($C1144,'Policy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c r="Q1144" s="340" t="str">
        <f>IF(ISBLANK(INDEX('Policy Characteristics'!K:K,MATCH($C1144,'Policy Characteristics'!$C:$C,0))),"",INDEX('Policy Characteristics'!K:K,MATCH($C1144,'Policy Characteristics'!$C:$C,0)))</f>
        <v/>
      </c>
      <c r="R1144" s="340" t="str">
        <f>IF(ISBLANK(INDEX('Policy Characteristics'!L:L,MATCH($C1144,'Policy Characteristics'!$C:$C,0))),"",INDEX('Policy Characteristics'!L:L,MATCH($C1144,'Policy Characteristics'!$C:$C,0)))</f>
        <v/>
      </c>
    </row>
    <row r="1145" spans="1:18" x14ac:dyDescent="0.25">
      <c r="A1145" s="340" t="str">
        <f>IF(ISBLANK(INDEX('Policy Characteristics'!A:A,MATCH($C1145,'Policy Characteristics'!$C:$C,0))),"",INDEX('Policy Characteristics'!A:A,MATCH($C1145,'Policy Characteristics'!$C:$C,0)))</f>
        <v>Government Revenue Accounting</v>
      </c>
      <c r="B1145" s="340" t="str">
        <f>IF(ISBLANK(INDEX('Policy Characteristics'!B:B,MATCH($C1145,'Policy Characteristics'!$C:$C,0))),"",INDEX('Policy Characteristics'!B:B,MATCH($C1145,'Policy Characteristics'!$C:$C,0)))</f>
        <v>Carbon Tax Revenue</v>
      </c>
      <c r="C1145" s="349" t="s">
        <v>3062</v>
      </c>
      <c r="D1145" s="4" t="s">
        <v>3071</v>
      </c>
      <c r="F1145" s="4" t="s">
        <v>3076</v>
      </c>
      <c r="H1145" s="254">
        <v>545</v>
      </c>
      <c r="I1145" s="4" t="s">
        <v>45</v>
      </c>
      <c r="J1145" s="342" t="str">
        <f>IF(ISBLANK(INDEX('Policy Characteristics'!D:D,MATCH($C1145,'Policy Characteristics'!$C:$C,0))),"",INDEX('Policy Characteristics'!D:D,MATCH($C1145,'Policy Characteristics'!$C:$C,0)))</f>
        <v/>
      </c>
      <c r="K1145" s="340" t="str">
        <f>IF(ISBLANK(INDEX('Policy Characteristics'!E:E,MATCH($C1145,'Policy Characteristics'!$C:$C,0))),"",INDEX('Policy Characteristics'!E:E,MATCH($C1145,'Policy Characteristics'!$C:$C,0)))</f>
        <v>GRA carbon tax revenue</v>
      </c>
      <c r="L1145" s="340">
        <f>IF(ISBLANK(INDEX('Policy Characteristics'!F:F,MATCH($C1145,'Policy Characteristics'!$C:$C,0))),"",INDEX('Policy Characteristics'!F:F,MATCH($C1145,'Policy Characteristics'!$C:$C,0)))</f>
        <v>0</v>
      </c>
      <c r="M1145" s="340">
        <f>IF(ISBLANK(INDEX('Policy Characteristics'!G:G,MATCH($C1145,'Policy Characteristics'!$C:$C,0))),"",INDEX('Policy Characteristics'!G:G,MATCH($C1145,'Policy Characteristics'!$C:$C,0)))</f>
        <v>10</v>
      </c>
      <c r="N1145" s="340">
        <f>IF(ISBLANK(INDEX('Policy Characteristics'!H:H,MATCH($C1145,'Policy Characteristics'!$C:$C,0))),"",INDEX('Policy Characteristics'!H:H,MATCH($C1145,'Policy Characteristics'!$C:$C,0)))</f>
        <v>1</v>
      </c>
      <c r="O1145" s="340" t="str">
        <f>IF(ISBLANK(INDEX('Policy Characteristics'!I:I,MATCH($C1145,'Policy Characteristics'!$C:$C,0))),"",INDEX('Policy Characteristics'!I:I,MATCH($C1145,'Policy Characteristics'!$C:$C,0)))</f>
        <v>weight</v>
      </c>
      <c r="P1145" s="340" t="str">
        <f>IF(ISBLANK(INDEX('Policy Characteristics'!J:J,MATCH($C1145,'Policy Characteristics'!$C:$C,0))),"",INDEX('Policy Characteristics'!J:J,MATCH($C1145,'Policy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340" t="str">
        <f>IF(ISBLANK(INDEX('Policy Characteristics'!K:K,MATCH($C1145,'Policy Characteristics'!$C:$C,0))),"",INDEX('Policy Characteristics'!K:K,MATCH($C1145,'Policy Characteristics'!$C:$C,0)))</f>
        <v>io-model.html</v>
      </c>
      <c r="R1145" s="340" t="str">
        <f>IF(ISBLANK(INDEX('Policy Characteristics'!L:L,MATCH($C1145,'Policy Characteristics'!$C:$C,0))),"",INDEX('Policy Characteristics'!L:L,MATCH($C1145,'Policy Characteristics'!$C:$C,0)))</f>
        <v/>
      </c>
    </row>
    <row r="1146" spans="1:18" x14ac:dyDescent="0.25">
      <c r="A1146" s="340" t="str">
        <f>IF(ISBLANK(INDEX('Policy Characteristics'!A:A,MATCH($C1146,'Policy Characteristics'!$C:$C,0))),"",INDEX('Policy Characteristics'!A:A,MATCH($C1146,'Policy Characteristics'!$C:$C,0)))</f>
        <v>Government Revenue Accounting</v>
      </c>
      <c r="B1146" s="340" t="str">
        <f>IF(ISBLANK(INDEX('Policy Characteristics'!B:B,MATCH($C1146,'Policy Characteristics'!$C:$C,0))),"",INDEX('Policy Characteristics'!B:B,MATCH($C1146,'Policy Characteristics'!$C:$C,0)))</f>
        <v>Carbon Tax Revenue</v>
      </c>
      <c r="C1146" s="350" t="str">
        <f t="shared" ref="C1146" si="66">C$1145</f>
        <v>GRA for Carbon Tax Revenue</v>
      </c>
      <c r="D1146" s="4" t="s">
        <v>3072</v>
      </c>
      <c r="F1146" s="4" t="s">
        <v>3099</v>
      </c>
      <c r="H1146" s="257">
        <v>546</v>
      </c>
      <c r="I1146" s="5" t="str">
        <f t="shared" ref="I1146:I1149" si="67">I$1145</f>
        <v>Yes</v>
      </c>
      <c r="J1146" s="342" t="str">
        <f>IF(ISBLANK(INDEX('Policy Characteristics'!D:D,MATCH($C1146,'Policy Characteristics'!$C:$C,0))),"",INDEX('Policy Characteristics'!D:D,MATCH($C1146,'Policy Characteristics'!$C:$C,0)))</f>
        <v/>
      </c>
      <c r="K1146" s="340" t="str">
        <f>IF(ISBLANK(INDEX('Policy Characteristics'!E:E,MATCH($C1146,'Policy Characteristics'!$C:$C,0))),"",INDEX('Policy Characteristics'!E:E,MATCH($C1146,'Policy Characteristics'!$C:$C,0)))</f>
        <v>GRA carbon tax revenue</v>
      </c>
      <c r="L1146" s="340">
        <f>IF(ISBLANK(INDEX('Policy Characteristics'!F:F,MATCH($C1146,'Policy Characteristics'!$C:$C,0))),"",INDEX('Policy Characteristics'!F:F,MATCH($C1146,'Policy Characteristics'!$C:$C,0)))</f>
        <v>0</v>
      </c>
      <c r="M1146" s="340">
        <f>IF(ISBLANK(INDEX('Policy Characteristics'!G:G,MATCH($C1146,'Policy Characteristics'!$C:$C,0))),"",INDEX('Policy Characteristics'!G:G,MATCH($C1146,'Policy Characteristics'!$C:$C,0)))</f>
        <v>10</v>
      </c>
      <c r="N1146" s="340">
        <f>IF(ISBLANK(INDEX('Policy Characteristics'!H:H,MATCH($C1146,'Policy Characteristics'!$C:$C,0))),"",INDEX('Policy Characteristics'!H:H,MATCH($C1146,'Policy Characteristics'!$C:$C,0)))</f>
        <v>1</v>
      </c>
      <c r="O1146" s="340" t="str">
        <f>IF(ISBLANK(INDEX('Policy Characteristics'!I:I,MATCH($C1146,'Policy Characteristics'!$C:$C,0))),"",INDEX('Policy Characteristics'!I:I,MATCH($C1146,'Policy Characteristics'!$C:$C,0)))</f>
        <v>weight</v>
      </c>
      <c r="P1146" s="340" t="str">
        <f>IF(ISBLANK(INDEX('Policy Characteristics'!J:J,MATCH($C1146,'Policy Characteristics'!$C:$C,0))),"",INDEX('Policy Characteristics'!J:J,MATCH($C1146,'Policy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340" t="str">
        <f>IF(ISBLANK(INDEX('Policy Characteristics'!K:K,MATCH($C1146,'Policy Characteristics'!$C:$C,0))),"",INDEX('Policy Characteristics'!K:K,MATCH($C1146,'Policy Characteristics'!$C:$C,0)))</f>
        <v>io-model.html</v>
      </c>
      <c r="R1146" s="340" t="str">
        <f>IF(ISBLANK(INDEX('Policy Characteristics'!L:L,MATCH($C1146,'Policy Characteristics'!$C:$C,0))),"",INDEX('Policy Characteristics'!L:L,MATCH($C1146,'Policy Characteristics'!$C:$C,0)))</f>
        <v/>
      </c>
    </row>
    <row r="1147" spans="1:18" x14ac:dyDescent="0.25">
      <c r="A1147" s="340" t="str">
        <f>IF(ISBLANK(INDEX('Policy Characteristics'!A:A,MATCH($C1147,'Policy Characteristics'!$C:$C,0))),"",INDEX('Policy Characteristics'!A:A,MATCH($C1147,'Policy Characteristics'!$C:$C,0)))</f>
        <v>Government Revenue Accounting</v>
      </c>
      <c r="B1147" s="340" t="str">
        <f>IF(ISBLANK(INDEX('Policy Characteristics'!B:B,MATCH($C1147,'Policy Characteristics'!$C:$C,0))),"",INDEX('Policy Characteristics'!B:B,MATCH($C1147,'Policy Characteristics'!$C:$C,0)))</f>
        <v>Carbon Tax Revenue</v>
      </c>
      <c r="C1147" s="350" t="str">
        <f t="shared" ref="C1147:C1149" si="68">C$1145</f>
        <v>GRA for Carbon Tax Revenue</v>
      </c>
      <c r="D1147" s="4" t="s">
        <v>3073</v>
      </c>
      <c r="F1147" s="4" t="s">
        <v>3077</v>
      </c>
      <c r="H1147" s="257">
        <v>547</v>
      </c>
      <c r="I1147" s="5" t="str">
        <f t="shared" si="67"/>
        <v>Yes</v>
      </c>
      <c r="J1147" s="342" t="str">
        <f>IF(ISBLANK(INDEX('Policy Characteristics'!D:D,MATCH($C1147,'Policy Characteristics'!$C:$C,0))),"",INDEX('Policy Characteristics'!D:D,MATCH($C1147,'Policy Characteristics'!$C:$C,0)))</f>
        <v/>
      </c>
      <c r="K1147" s="340" t="str">
        <f>IF(ISBLANK(INDEX('Policy Characteristics'!E:E,MATCH($C1147,'Policy Characteristics'!$C:$C,0))),"",INDEX('Policy Characteristics'!E:E,MATCH($C1147,'Policy Characteristics'!$C:$C,0)))</f>
        <v>GRA carbon tax revenue</v>
      </c>
      <c r="L1147" s="340">
        <f>IF(ISBLANK(INDEX('Policy Characteristics'!F:F,MATCH($C1147,'Policy Characteristics'!$C:$C,0))),"",INDEX('Policy Characteristics'!F:F,MATCH($C1147,'Policy Characteristics'!$C:$C,0)))</f>
        <v>0</v>
      </c>
      <c r="M1147" s="340">
        <f>IF(ISBLANK(INDEX('Policy Characteristics'!G:G,MATCH($C1147,'Policy Characteristics'!$C:$C,0))),"",INDEX('Policy Characteristics'!G:G,MATCH($C1147,'Policy Characteristics'!$C:$C,0)))</f>
        <v>10</v>
      </c>
      <c r="N1147" s="340">
        <f>IF(ISBLANK(INDEX('Policy Characteristics'!H:H,MATCH($C1147,'Policy Characteristics'!$C:$C,0))),"",INDEX('Policy Characteristics'!H:H,MATCH($C1147,'Policy Characteristics'!$C:$C,0)))</f>
        <v>1</v>
      </c>
      <c r="O1147" s="340" t="str">
        <f>IF(ISBLANK(INDEX('Policy Characteristics'!I:I,MATCH($C1147,'Policy Characteristics'!$C:$C,0))),"",INDEX('Policy Characteristics'!I:I,MATCH($C1147,'Policy Characteristics'!$C:$C,0)))</f>
        <v>weight</v>
      </c>
      <c r="P1147" s="340" t="str">
        <f>IF(ISBLANK(INDEX('Policy Characteristics'!J:J,MATCH($C1147,'Policy Characteristics'!$C:$C,0))),"",INDEX('Policy Characteristics'!J:J,MATCH($C1147,'Policy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340" t="str">
        <f>IF(ISBLANK(INDEX('Policy Characteristics'!K:K,MATCH($C1147,'Policy Characteristics'!$C:$C,0))),"",INDEX('Policy Characteristics'!K:K,MATCH($C1147,'Policy Characteristics'!$C:$C,0)))</f>
        <v>io-model.html</v>
      </c>
      <c r="R1147" s="340" t="str">
        <f>IF(ISBLANK(INDEX('Policy Characteristics'!L:L,MATCH($C1147,'Policy Characteristics'!$C:$C,0))),"",INDEX('Policy Characteristics'!L:L,MATCH($C1147,'Policy Characteristics'!$C:$C,0)))</f>
        <v/>
      </c>
    </row>
    <row r="1148" spans="1:18" x14ac:dyDescent="0.25">
      <c r="A1148" s="340" t="str">
        <f>IF(ISBLANK(INDEX('Policy Characteristics'!A:A,MATCH($C1148,'Policy Characteristics'!$C:$C,0))),"",INDEX('Policy Characteristics'!A:A,MATCH($C1148,'Policy Characteristics'!$C:$C,0)))</f>
        <v>Government Revenue Accounting</v>
      </c>
      <c r="B1148" s="340" t="str">
        <f>IF(ISBLANK(INDEX('Policy Characteristics'!B:B,MATCH($C1148,'Policy Characteristics'!$C:$C,0))),"",INDEX('Policy Characteristics'!B:B,MATCH($C1148,'Policy Characteristics'!$C:$C,0)))</f>
        <v>Carbon Tax Revenue</v>
      </c>
      <c r="C1148" s="350" t="str">
        <f t="shared" si="68"/>
        <v>GRA for Carbon Tax Revenue</v>
      </c>
      <c r="D1148" s="4" t="s">
        <v>3074</v>
      </c>
      <c r="F1148" s="4" t="s">
        <v>3078</v>
      </c>
      <c r="H1148" s="257">
        <v>548</v>
      </c>
      <c r="I1148" s="5" t="str">
        <f t="shared" si="67"/>
        <v>Yes</v>
      </c>
      <c r="J1148" s="342" t="str">
        <f>IF(ISBLANK(INDEX('Policy Characteristics'!D:D,MATCH($C1148,'Policy Characteristics'!$C:$C,0))),"",INDEX('Policy Characteristics'!D:D,MATCH($C1148,'Policy Characteristics'!$C:$C,0)))</f>
        <v/>
      </c>
      <c r="K1148" s="340" t="str">
        <f>IF(ISBLANK(INDEX('Policy Characteristics'!E:E,MATCH($C1148,'Policy Characteristics'!$C:$C,0))),"",INDEX('Policy Characteristics'!E:E,MATCH($C1148,'Policy Characteristics'!$C:$C,0)))</f>
        <v>GRA carbon tax revenue</v>
      </c>
      <c r="L1148" s="340">
        <f>IF(ISBLANK(INDEX('Policy Characteristics'!F:F,MATCH($C1148,'Policy Characteristics'!$C:$C,0))),"",INDEX('Policy Characteristics'!F:F,MATCH($C1148,'Policy Characteristics'!$C:$C,0)))</f>
        <v>0</v>
      </c>
      <c r="M1148" s="340">
        <f>IF(ISBLANK(INDEX('Policy Characteristics'!G:G,MATCH($C1148,'Policy Characteristics'!$C:$C,0))),"",INDEX('Policy Characteristics'!G:G,MATCH($C1148,'Policy Characteristics'!$C:$C,0)))</f>
        <v>10</v>
      </c>
      <c r="N1148" s="340">
        <f>IF(ISBLANK(INDEX('Policy Characteristics'!H:H,MATCH($C1148,'Policy Characteristics'!$C:$C,0))),"",INDEX('Policy Characteristics'!H:H,MATCH($C1148,'Policy Characteristics'!$C:$C,0)))</f>
        <v>1</v>
      </c>
      <c r="O1148" s="340" t="str">
        <f>IF(ISBLANK(INDEX('Policy Characteristics'!I:I,MATCH($C1148,'Policy Characteristics'!$C:$C,0))),"",INDEX('Policy Characteristics'!I:I,MATCH($C1148,'Policy Characteristics'!$C:$C,0)))</f>
        <v>weight</v>
      </c>
      <c r="P1148" s="340" t="str">
        <f>IF(ISBLANK(INDEX('Policy Characteristics'!J:J,MATCH($C1148,'Policy Characteristics'!$C:$C,0))),"",INDEX('Policy Characteristics'!J:J,MATCH($C1148,'Policy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340" t="str">
        <f>IF(ISBLANK(INDEX('Policy Characteristics'!K:K,MATCH($C1148,'Policy Characteristics'!$C:$C,0))),"",INDEX('Policy Characteristics'!K:K,MATCH($C1148,'Policy Characteristics'!$C:$C,0)))</f>
        <v>io-model.html</v>
      </c>
      <c r="R1148" s="340" t="str">
        <f>IF(ISBLANK(INDEX('Policy Characteristics'!L:L,MATCH($C1148,'Policy Characteristics'!$C:$C,0))),"",INDEX('Policy Characteristics'!L:L,MATCH($C1148,'Policy Characteristics'!$C:$C,0)))</f>
        <v/>
      </c>
    </row>
    <row r="1149" spans="1:18" x14ac:dyDescent="0.25">
      <c r="A1149" s="340" t="str">
        <f>IF(ISBLANK(INDEX('Policy Characteristics'!A:A,MATCH($C1149,'Policy Characteristics'!$C:$C,0))),"",INDEX('Policy Characteristics'!A:A,MATCH($C1149,'Policy Characteristics'!$C:$C,0)))</f>
        <v>Government Revenue Accounting</v>
      </c>
      <c r="B1149" s="340" t="str">
        <f>IF(ISBLANK(INDEX('Policy Characteristics'!B:B,MATCH($C1149,'Policy Characteristics'!$C:$C,0))),"",INDEX('Policy Characteristics'!B:B,MATCH($C1149,'Policy Characteristics'!$C:$C,0)))</f>
        <v>Carbon Tax Revenue</v>
      </c>
      <c r="C1149" s="350" t="str">
        <f t="shared" si="68"/>
        <v>GRA for Carbon Tax Revenue</v>
      </c>
      <c r="D1149" s="4" t="s">
        <v>3075</v>
      </c>
      <c r="F1149" s="4" t="s">
        <v>3079</v>
      </c>
      <c r="H1149" s="257">
        <v>549</v>
      </c>
      <c r="I1149" s="5" t="str">
        <f t="shared" si="67"/>
        <v>Yes</v>
      </c>
      <c r="J1149" s="342" t="str">
        <f>IF(ISBLANK(INDEX('Policy Characteristics'!D:D,MATCH($C1149,'Policy Characteristics'!$C:$C,0))),"",INDEX('Policy Characteristics'!D:D,MATCH($C1149,'Policy Characteristics'!$C:$C,0)))</f>
        <v/>
      </c>
      <c r="K1149" s="340" t="str">
        <f>IF(ISBLANK(INDEX('Policy Characteristics'!E:E,MATCH($C1149,'Policy Characteristics'!$C:$C,0))),"",INDEX('Policy Characteristics'!E:E,MATCH($C1149,'Policy Characteristics'!$C:$C,0)))</f>
        <v>GRA carbon tax revenue</v>
      </c>
      <c r="L1149" s="340">
        <f>IF(ISBLANK(INDEX('Policy Characteristics'!F:F,MATCH($C1149,'Policy Characteristics'!$C:$C,0))),"",INDEX('Policy Characteristics'!F:F,MATCH($C1149,'Policy Characteristics'!$C:$C,0)))</f>
        <v>0</v>
      </c>
      <c r="M1149" s="340">
        <f>IF(ISBLANK(INDEX('Policy Characteristics'!G:G,MATCH($C1149,'Policy Characteristics'!$C:$C,0))),"",INDEX('Policy Characteristics'!G:G,MATCH($C1149,'Policy Characteristics'!$C:$C,0)))</f>
        <v>10</v>
      </c>
      <c r="N1149" s="340">
        <f>IF(ISBLANK(INDEX('Policy Characteristics'!H:H,MATCH($C1149,'Policy Characteristics'!$C:$C,0))),"",INDEX('Policy Characteristics'!H:H,MATCH($C1149,'Policy Characteristics'!$C:$C,0)))</f>
        <v>1</v>
      </c>
      <c r="O1149" s="340" t="str">
        <f>IF(ISBLANK(INDEX('Policy Characteristics'!I:I,MATCH($C1149,'Policy Characteristics'!$C:$C,0))),"",INDEX('Policy Characteristics'!I:I,MATCH($C1149,'Policy Characteristics'!$C:$C,0)))</f>
        <v>weight</v>
      </c>
      <c r="P1149" s="340" t="str">
        <f>IF(ISBLANK(INDEX('Policy Characteristics'!J:J,MATCH($C1149,'Policy Characteristics'!$C:$C,0))),"",INDEX('Policy Characteristics'!J:J,MATCH($C1149,'Policy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340" t="str">
        <f>IF(ISBLANK(INDEX('Policy Characteristics'!K:K,MATCH($C1149,'Policy Characteristics'!$C:$C,0))),"",INDEX('Policy Characteristics'!K:K,MATCH($C1149,'Policy Characteristics'!$C:$C,0)))</f>
        <v>io-model.html</v>
      </c>
      <c r="R1149" s="340" t="str">
        <f>IF(ISBLANK(INDEX('Policy Characteristics'!L:L,MATCH($C1149,'Policy Characteristics'!$C:$C,0))),"",INDEX('Policy Characteristics'!L:L,MATCH($C1149,'Policy Characteristics'!$C:$C,0)))</f>
        <v/>
      </c>
    </row>
    <row r="1150" spans="1:18" x14ac:dyDescent="0.25">
      <c r="A1150" s="340" t="str">
        <f>IF(ISBLANK(INDEX('Policy Characteristics'!A:A,MATCH($C1150,'Policy Characteristics'!$C:$C,0))),"",INDEX('Policy Characteristics'!A:A,MATCH($C1150,'Policy Characteristics'!$C:$C,0)))</f>
        <v>Government Revenue Accounting</v>
      </c>
      <c r="B1150" s="340" t="str">
        <f>IF(ISBLANK(INDEX('Policy Characteristics'!B:B,MATCH($C1150,'Policy Characteristics'!$C:$C,0))),"",INDEX('Policy Characteristics'!B:B,MATCH($C1150,'Policy Characteristics'!$C:$C,0)))</f>
        <v>Fuel Tax Revenue</v>
      </c>
      <c r="C1150" s="349" t="s">
        <v>3063</v>
      </c>
      <c r="D1150" s="4" t="s">
        <v>3071</v>
      </c>
      <c r="F1150" s="4" t="s">
        <v>3076</v>
      </c>
      <c r="H1150" s="257">
        <v>550</v>
      </c>
      <c r="I1150" s="4" t="s">
        <v>45</v>
      </c>
      <c r="J1150" s="342" t="str">
        <f>IF(ISBLANK(INDEX('Policy Characteristics'!D:D,MATCH($C1150,'Policy Characteristics'!$C:$C,0))),"",INDEX('Policy Characteristics'!D:D,MATCH($C1150,'Policy Characteristics'!$C:$C,0)))</f>
        <v/>
      </c>
      <c r="K1150" s="340" t="str">
        <f>IF(ISBLANK(INDEX('Policy Characteristics'!E:E,MATCH($C1150,'Policy Characteristics'!$C:$C,0))),"",INDEX('Policy Characteristics'!E:E,MATCH($C1150,'Policy Characteristics'!$C:$C,0)))</f>
        <v>GRA fuel tax revenue</v>
      </c>
      <c r="L1150" s="340">
        <f>IF(ISBLANK(INDEX('Policy Characteristics'!F:F,MATCH($C1150,'Policy Characteristics'!$C:$C,0))),"",INDEX('Policy Characteristics'!F:F,MATCH($C1150,'Policy Characteristics'!$C:$C,0)))</f>
        <v>0</v>
      </c>
      <c r="M1150" s="340">
        <f>IF(ISBLANK(INDEX('Policy Characteristics'!G:G,MATCH($C1150,'Policy Characteristics'!$C:$C,0))),"",INDEX('Policy Characteristics'!G:G,MATCH($C1150,'Policy Characteristics'!$C:$C,0)))</f>
        <v>10</v>
      </c>
      <c r="N1150" s="340">
        <f>IF(ISBLANK(INDEX('Policy Characteristics'!H:H,MATCH($C1150,'Policy Characteristics'!$C:$C,0))),"",INDEX('Policy Characteristics'!H:H,MATCH($C1150,'Policy Characteristics'!$C:$C,0)))</f>
        <v>1</v>
      </c>
      <c r="O1150" s="340" t="str">
        <f>IF(ISBLANK(INDEX('Policy Characteristics'!I:I,MATCH($C1150,'Policy Characteristics'!$C:$C,0))),"",INDEX('Policy Characteristics'!I:I,MATCH($C1150,'Policy Characteristics'!$C:$C,0)))</f>
        <v>weight</v>
      </c>
      <c r="P1150" s="340" t="str">
        <f>IF(ISBLANK(INDEX('Policy Characteristics'!J:J,MATCH($C1150,'Policy Characteristics'!$C:$C,0))),"",INDEX('Policy Characteristics'!J:J,MATCH($C1150,'Policy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340" t="str">
        <f>IF(ISBLANK(INDEX('Policy Characteristics'!K:K,MATCH($C1150,'Policy Characteristics'!$C:$C,0))),"",INDEX('Policy Characteristics'!K:K,MATCH($C1150,'Policy Characteristics'!$C:$C,0)))</f>
        <v>io-model.html</v>
      </c>
      <c r="R1150" s="340" t="str">
        <f>IF(ISBLANK(INDEX('Policy Characteristics'!L:L,MATCH($C1150,'Policy Characteristics'!$C:$C,0))),"",INDEX('Policy Characteristics'!L:L,MATCH($C1150,'Policy Characteristics'!$C:$C,0)))</f>
        <v/>
      </c>
    </row>
    <row r="1151" spans="1:18" x14ac:dyDescent="0.25">
      <c r="A1151" s="340" t="str">
        <f>IF(ISBLANK(INDEX('Policy Characteristics'!A:A,MATCH($C1151,'Policy Characteristics'!$C:$C,0))),"",INDEX('Policy Characteristics'!A:A,MATCH($C1151,'Policy Characteristics'!$C:$C,0)))</f>
        <v>Government Revenue Accounting</v>
      </c>
      <c r="B1151" s="340" t="str">
        <f>IF(ISBLANK(INDEX('Policy Characteristics'!B:B,MATCH($C1151,'Policy Characteristics'!$C:$C,0))),"",INDEX('Policy Characteristics'!B:B,MATCH($C1151,'Policy Characteristics'!$C:$C,0)))</f>
        <v>Fuel Tax Revenue</v>
      </c>
      <c r="C1151" s="350" t="str">
        <f t="shared" ref="C1151:C1154" si="69">C$1150</f>
        <v>GRA for Fuel Tax Revenue</v>
      </c>
      <c r="D1151" s="4" t="s">
        <v>3072</v>
      </c>
      <c r="F1151" s="4" t="s">
        <v>3099</v>
      </c>
      <c r="H1151" s="257">
        <v>551</v>
      </c>
      <c r="I1151" s="5" t="str">
        <f t="shared" ref="I1151:I1154" si="70">I$1150</f>
        <v>Yes</v>
      </c>
      <c r="J1151" s="342" t="str">
        <f>IF(ISBLANK(INDEX('Policy Characteristics'!D:D,MATCH($C1151,'Policy Characteristics'!$C:$C,0))),"",INDEX('Policy Characteristics'!D:D,MATCH($C1151,'Policy Characteristics'!$C:$C,0)))</f>
        <v/>
      </c>
      <c r="K1151" s="340" t="str">
        <f>IF(ISBLANK(INDEX('Policy Characteristics'!E:E,MATCH($C1151,'Policy Characteristics'!$C:$C,0))),"",INDEX('Policy Characteristics'!E:E,MATCH($C1151,'Policy Characteristics'!$C:$C,0)))</f>
        <v>GRA fuel tax revenue</v>
      </c>
      <c r="L1151" s="340">
        <f>IF(ISBLANK(INDEX('Policy Characteristics'!F:F,MATCH($C1151,'Policy Characteristics'!$C:$C,0))),"",INDEX('Policy Characteristics'!F:F,MATCH($C1151,'Policy Characteristics'!$C:$C,0)))</f>
        <v>0</v>
      </c>
      <c r="M1151" s="340">
        <f>IF(ISBLANK(INDEX('Policy Characteristics'!G:G,MATCH($C1151,'Policy Characteristics'!$C:$C,0))),"",INDEX('Policy Characteristics'!G:G,MATCH($C1151,'Policy Characteristics'!$C:$C,0)))</f>
        <v>10</v>
      </c>
      <c r="N1151" s="340">
        <f>IF(ISBLANK(INDEX('Policy Characteristics'!H:H,MATCH($C1151,'Policy Characteristics'!$C:$C,0))),"",INDEX('Policy Characteristics'!H:H,MATCH($C1151,'Policy Characteristics'!$C:$C,0)))</f>
        <v>1</v>
      </c>
      <c r="O1151" s="340" t="str">
        <f>IF(ISBLANK(INDEX('Policy Characteristics'!I:I,MATCH($C1151,'Policy Characteristics'!$C:$C,0))),"",INDEX('Policy Characteristics'!I:I,MATCH($C1151,'Policy Characteristics'!$C:$C,0)))</f>
        <v>weight</v>
      </c>
      <c r="P1151" s="340" t="str">
        <f>IF(ISBLANK(INDEX('Policy Characteristics'!J:J,MATCH($C1151,'Policy Characteristics'!$C:$C,0))),"",INDEX('Policy Characteristics'!J:J,MATCH($C1151,'Policy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340" t="str">
        <f>IF(ISBLANK(INDEX('Policy Characteristics'!K:K,MATCH($C1151,'Policy Characteristics'!$C:$C,0))),"",INDEX('Policy Characteristics'!K:K,MATCH($C1151,'Policy Characteristics'!$C:$C,0)))</f>
        <v>io-model.html</v>
      </c>
      <c r="R1151" s="340" t="str">
        <f>IF(ISBLANK(INDEX('Policy Characteristics'!L:L,MATCH($C1151,'Policy Characteristics'!$C:$C,0))),"",INDEX('Policy Characteristics'!L:L,MATCH($C1151,'Policy Characteristics'!$C:$C,0)))</f>
        <v/>
      </c>
    </row>
    <row r="1152" spans="1:18" x14ac:dyDescent="0.25">
      <c r="A1152" s="340" t="str">
        <f>IF(ISBLANK(INDEX('Policy Characteristics'!A:A,MATCH($C1152,'Policy Characteristics'!$C:$C,0))),"",INDEX('Policy Characteristics'!A:A,MATCH($C1152,'Policy Characteristics'!$C:$C,0)))</f>
        <v>Government Revenue Accounting</v>
      </c>
      <c r="B1152" s="340" t="str">
        <f>IF(ISBLANK(INDEX('Policy Characteristics'!B:B,MATCH($C1152,'Policy Characteristics'!$C:$C,0))),"",INDEX('Policy Characteristics'!B:B,MATCH($C1152,'Policy Characteristics'!$C:$C,0)))</f>
        <v>Fuel Tax Revenue</v>
      </c>
      <c r="C1152" s="350" t="str">
        <f t="shared" si="69"/>
        <v>GRA for Fuel Tax Revenue</v>
      </c>
      <c r="D1152" s="4" t="s">
        <v>3073</v>
      </c>
      <c r="F1152" s="4" t="s">
        <v>3077</v>
      </c>
      <c r="H1152" s="257">
        <v>552</v>
      </c>
      <c r="I1152" s="5" t="str">
        <f t="shared" si="70"/>
        <v>Yes</v>
      </c>
      <c r="J1152" s="342" t="str">
        <f>IF(ISBLANK(INDEX('Policy Characteristics'!D:D,MATCH($C1152,'Policy Characteristics'!$C:$C,0))),"",INDEX('Policy Characteristics'!D:D,MATCH($C1152,'Policy Characteristics'!$C:$C,0)))</f>
        <v/>
      </c>
      <c r="K1152" s="340" t="str">
        <f>IF(ISBLANK(INDEX('Policy Characteristics'!E:E,MATCH($C1152,'Policy Characteristics'!$C:$C,0))),"",INDEX('Policy Characteristics'!E:E,MATCH($C1152,'Policy Characteristics'!$C:$C,0)))</f>
        <v>GRA fuel tax revenue</v>
      </c>
      <c r="L1152" s="340">
        <f>IF(ISBLANK(INDEX('Policy Characteristics'!F:F,MATCH($C1152,'Policy Characteristics'!$C:$C,0))),"",INDEX('Policy Characteristics'!F:F,MATCH($C1152,'Policy Characteristics'!$C:$C,0)))</f>
        <v>0</v>
      </c>
      <c r="M1152" s="340">
        <f>IF(ISBLANK(INDEX('Policy Characteristics'!G:G,MATCH($C1152,'Policy Characteristics'!$C:$C,0))),"",INDEX('Policy Characteristics'!G:G,MATCH($C1152,'Policy Characteristics'!$C:$C,0)))</f>
        <v>10</v>
      </c>
      <c r="N1152" s="340">
        <f>IF(ISBLANK(INDEX('Policy Characteristics'!H:H,MATCH($C1152,'Policy Characteristics'!$C:$C,0))),"",INDEX('Policy Characteristics'!H:H,MATCH($C1152,'Policy Characteristics'!$C:$C,0)))</f>
        <v>1</v>
      </c>
      <c r="O1152" s="340" t="str">
        <f>IF(ISBLANK(INDEX('Policy Characteristics'!I:I,MATCH($C1152,'Policy Characteristics'!$C:$C,0))),"",INDEX('Policy Characteristics'!I:I,MATCH($C1152,'Policy Characteristics'!$C:$C,0)))</f>
        <v>weight</v>
      </c>
      <c r="P1152" s="340" t="str">
        <f>IF(ISBLANK(INDEX('Policy Characteristics'!J:J,MATCH($C1152,'Policy Characteristics'!$C:$C,0))),"",INDEX('Policy Characteristics'!J:J,MATCH($C1152,'Policy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340" t="str">
        <f>IF(ISBLANK(INDEX('Policy Characteristics'!K:K,MATCH($C1152,'Policy Characteristics'!$C:$C,0))),"",INDEX('Policy Characteristics'!K:K,MATCH($C1152,'Policy Characteristics'!$C:$C,0)))</f>
        <v>io-model.html</v>
      </c>
      <c r="R1152" s="340" t="str">
        <f>IF(ISBLANK(INDEX('Policy Characteristics'!L:L,MATCH($C1152,'Policy Characteristics'!$C:$C,0))),"",INDEX('Policy Characteristics'!L:L,MATCH($C1152,'Policy Characteristics'!$C:$C,0)))</f>
        <v/>
      </c>
    </row>
    <row r="1153" spans="1:18" x14ac:dyDescent="0.25">
      <c r="A1153" s="340" t="str">
        <f>IF(ISBLANK(INDEX('Policy Characteristics'!A:A,MATCH($C1153,'Policy Characteristics'!$C:$C,0))),"",INDEX('Policy Characteristics'!A:A,MATCH($C1153,'Policy Characteristics'!$C:$C,0)))</f>
        <v>Government Revenue Accounting</v>
      </c>
      <c r="B1153" s="340" t="str">
        <f>IF(ISBLANK(INDEX('Policy Characteristics'!B:B,MATCH($C1153,'Policy Characteristics'!$C:$C,0))),"",INDEX('Policy Characteristics'!B:B,MATCH($C1153,'Policy Characteristics'!$C:$C,0)))</f>
        <v>Fuel Tax Revenue</v>
      </c>
      <c r="C1153" s="350" t="str">
        <f t="shared" si="69"/>
        <v>GRA for Fuel Tax Revenue</v>
      </c>
      <c r="D1153" s="4" t="s">
        <v>3074</v>
      </c>
      <c r="F1153" s="4" t="s">
        <v>3078</v>
      </c>
      <c r="H1153" s="257">
        <v>553</v>
      </c>
      <c r="I1153" s="5" t="str">
        <f t="shared" si="70"/>
        <v>Yes</v>
      </c>
      <c r="J1153" s="342" t="str">
        <f>IF(ISBLANK(INDEX('Policy Characteristics'!D:D,MATCH($C1153,'Policy Characteristics'!$C:$C,0))),"",INDEX('Policy Characteristics'!D:D,MATCH($C1153,'Policy Characteristics'!$C:$C,0)))</f>
        <v/>
      </c>
      <c r="K1153" s="340" t="str">
        <f>IF(ISBLANK(INDEX('Policy Characteristics'!E:E,MATCH($C1153,'Policy Characteristics'!$C:$C,0))),"",INDEX('Policy Characteristics'!E:E,MATCH($C1153,'Policy Characteristics'!$C:$C,0)))</f>
        <v>GRA fuel tax revenue</v>
      </c>
      <c r="L1153" s="340">
        <f>IF(ISBLANK(INDEX('Policy Characteristics'!F:F,MATCH($C1153,'Policy Characteristics'!$C:$C,0))),"",INDEX('Policy Characteristics'!F:F,MATCH($C1153,'Policy Characteristics'!$C:$C,0)))</f>
        <v>0</v>
      </c>
      <c r="M1153" s="340">
        <f>IF(ISBLANK(INDEX('Policy Characteristics'!G:G,MATCH($C1153,'Policy Characteristics'!$C:$C,0))),"",INDEX('Policy Characteristics'!G:G,MATCH($C1153,'Policy Characteristics'!$C:$C,0)))</f>
        <v>10</v>
      </c>
      <c r="N1153" s="340">
        <f>IF(ISBLANK(INDEX('Policy Characteristics'!H:H,MATCH($C1153,'Policy Characteristics'!$C:$C,0))),"",INDEX('Policy Characteristics'!H:H,MATCH($C1153,'Policy Characteristics'!$C:$C,0)))</f>
        <v>1</v>
      </c>
      <c r="O1153" s="340" t="str">
        <f>IF(ISBLANK(INDEX('Policy Characteristics'!I:I,MATCH($C1153,'Policy Characteristics'!$C:$C,0))),"",INDEX('Policy Characteristics'!I:I,MATCH($C1153,'Policy Characteristics'!$C:$C,0)))</f>
        <v>weight</v>
      </c>
      <c r="P1153" s="340" t="str">
        <f>IF(ISBLANK(INDEX('Policy Characteristics'!J:J,MATCH($C1153,'Policy Characteristics'!$C:$C,0))),"",INDEX('Policy Characteristics'!J:J,MATCH($C1153,'Policy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340" t="str">
        <f>IF(ISBLANK(INDEX('Policy Characteristics'!K:K,MATCH($C1153,'Policy Characteristics'!$C:$C,0))),"",INDEX('Policy Characteristics'!K:K,MATCH($C1153,'Policy Characteristics'!$C:$C,0)))</f>
        <v>io-model.html</v>
      </c>
      <c r="R1153" s="340" t="str">
        <f>IF(ISBLANK(INDEX('Policy Characteristics'!L:L,MATCH($C1153,'Policy Characteristics'!$C:$C,0))),"",INDEX('Policy Characteristics'!L:L,MATCH($C1153,'Policy Characteristics'!$C:$C,0)))</f>
        <v/>
      </c>
    </row>
    <row r="1154" spans="1:18" x14ac:dyDescent="0.25">
      <c r="A1154" s="340" t="str">
        <f>IF(ISBLANK(INDEX('Policy Characteristics'!A:A,MATCH($C1154,'Policy Characteristics'!$C:$C,0))),"",INDEX('Policy Characteristics'!A:A,MATCH($C1154,'Policy Characteristics'!$C:$C,0)))</f>
        <v>Government Revenue Accounting</v>
      </c>
      <c r="B1154" s="340" t="str">
        <f>IF(ISBLANK(INDEX('Policy Characteristics'!B:B,MATCH($C1154,'Policy Characteristics'!$C:$C,0))),"",INDEX('Policy Characteristics'!B:B,MATCH($C1154,'Policy Characteristics'!$C:$C,0)))</f>
        <v>Fuel Tax Revenue</v>
      </c>
      <c r="C1154" s="350" t="str">
        <f t="shared" si="69"/>
        <v>GRA for Fuel Tax Revenue</v>
      </c>
      <c r="D1154" s="4" t="s">
        <v>3075</v>
      </c>
      <c r="F1154" s="4" t="s">
        <v>3079</v>
      </c>
      <c r="H1154" s="257">
        <v>554</v>
      </c>
      <c r="I1154" s="5" t="str">
        <f t="shared" si="70"/>
        <v>Yes</v>
      </c>
      <c r="J1154" s="342" t="str">
        <f>IF(ISBLANK(INDEX('Policy Characteristics'!D:D,MATCH($C1154,'Policy Characteristics'!$C:$C,0))),"",INDEX('Policy Characteristics'!D:D,MATCH($C1154,'Policy Characteristics'!$C:$C,0)))</f>
        <v/>
      </c>
      <c r="K1154" s="340" t="str">
        <f>IF(ISBLANK(INDEX('Policy Characteristics'!E:E,MATCH($C1154,'Policy Characteristics'!$C:$C,0))),"",INDEX('Policy Characteristics'!E:E,MATCH($C1154,'Policy Characteristics'!$C:$C,0)))</f>
        <v>GRA fuel tax revenue</v>
      </c>
      <c r="L1154" s="340">
        <f>IF(ISBLANK(INDEX('Policy Characteristics'!F:F,MATCH($C1154,'Policy Characteristics'!$C:$C,0))),"",INDEX('Policy Characteristics'!F:F,MATCH($C1154,'Policy Characteristics'!$C:$C,0)))</f>
        <v>0</v>
      </c>
      <c r="M1154" s="340">
        <f>IF(ISBLANK(INDEX('Policy Characteristics'!G:G,MATCH($C1154,'Policy Characteristics'!$C:$C,0))),"",INDEX('Policy Characteristics'!G:G,MATCH($C1154,'Policy Characteristics'!$C:$C,0)))</f>
        <v>10</v>
      </c>
      <c r="N1154" s="340">
        <f>IF(ISBLANK(INDEX('Policy Characteristics'!H:H,MATCH($C1154,'Policy Characteristics'!$C:$C,0))),"",INDEX('Policy Characteristics'!H:H,MATCH($C1154,'Policy Characteristics'!$C:$C,0)))</f>
        <v>1</v>
      </c>
      <c r="O1154" s="340" t="str">
        <f>IF(ISBLANK(INDEX('Policy Characteristics'!I:I,MATCH($C1154,'Policy Characteristics'!$C:$C,0))),"",INDEX('Policy Characteristics'!I:I,MATCH($C1154,'Policy Characteristics'!$C:$C,0)))</f>
        <v>weight</v>
      </c>
      <c r="P1154" s="340" t="str">
        <f>IF(ISBLANK(INDEX('Policy Characteristics'!J:J,MATCH($C1154,'Policy Characteristics'!$C:$C,0))),"",INDEX('Policy Characteristics'!J:J,MATCH($C1154,'Policy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340" t="str">
        <f>IF(ISBLANK(INDEX('Policy Characteristics'!K:K,MATCH($C1154,'Policy Characteristics'!$C:$C,0))),"",INDEX('Policy Characteristics'!K:K,MATCH($C1154,'Policy Characteristics'!$C:$C,0)))</f>
        <v>io-model.html</v>
      </c>
      <c r="R1154" s="340" t="str">
        <f>IF(ISBLANK(INDEX('Policy Characteristics'!L:L,MATCH($C1154,'Policy Characteristics'!$C:$C,0))),"",INDEX('Policy Characteristics'!L:L,MATCH($C1154,'Policy Characteristics'!$C:$C,0)))</f>
        <v/>
      </c>
    </row>
    <row r="1155" spans="1:18" x14ac:dyDescent="0.25">
      <c r="A1155" s="340" t="str">
        <f>IF(ISBLANK(INDEX('Policy Characteristics'!A:A,MATCH($C1155,'Policy Characteristics'!$C:$C,0))),"",INDEX('Policy Characteristics'!A:A,MATCH($C1155,'Policy Characteristics'!$C:$C,0)))</f>
        <v>Government Revenue Accounting</v>
      </c>
      <c r="B1155" s="340" t="str">
        <f>IF(ISBLANK(INDEX('Policy Characteristics'!B:B,MATCH($C1155,'Policy Characteristics'!$C:$C,0))),"",INDEX('Policy Characteristics'!B:B,MATCH($C1155,'Policy Characteristics'!$C:$C,0)))</f>
        <v>EV Subsidy</v>
      </c>
      <c r="C1155" s="349" t="s">
        <v>3064</v>
      </c>
      <c r="D1155" s="4" t="s">
        <v>3071</v>
      </c>
      <c r="F1155" s="4" t="s">
        <v>3076</v>
      </c>
      <c r="H1155" s="257">
        <v>555</v>
      </c>
      <c r="I1155" s="4" t="s">
        <v>45</v>
      </c>
      <c r="J1155" s="342" t="str">
        <f>IF(ISBLANK(INDEX('Policy Characteristics'!D:D,MATCH($C1155,'Policy Characteristics'!$C:$C,0))),"",INDEX('Policy Characteristics'!D:D,MATCH($C1155,'Policy Characteristics'!$C:$C,0)))</f>
        <v/>
      </c>
      <c r="K1155" s="340" t="str">
        <f>IF(ISBLANK(INDEX('Policy Characteristics'!E:E,MATCH($C1155,'Policy Characteristics'!$C:$C,0))),"",INDEX('Policy Characteristics'!E:E,MATCH($C1155,'Policy Characteristics'!$C:$C,0)))</f>
        <v>GRA EV subsidy</v>
      </c>
      <c r="L1155" s="340">
        <f>IF(ISBLANK(INDEX('Policy Characteristics'!F:F,MATCH($C1155,'Policy Characteristics'!$C:$C,0))),"",INDEX('Policy Characteristics'!F:F,MATCH($C1155,'Policy Characteristics'!$C:$C,0)))</f>
        <v>0</v>
      </c>
      <c r="M1155" s="340">
        <f>IF(ISBLANK(INDEX('Policy Characteristics'!G:G,MATCH($C1155,'Policy Characteristics'!$C:$C,0))),"",INDEX('Policy Characteristics'!G:G,MATCH($C1155,'Policy Characteristics'!$C:$C,0)))</f>
        <v>10</v>
      </c>
      <c r="N1155" s="340">
        <f>IF(ISBLANK(INDEX('Policy Characteristics'!H:H,MATCH($C1155,'Policy Characteristics'!$C:$C,0))),"",INDEX('Policy Characteristics'!H:H,MATCH($C1155,'Policy Characteristics'!$C:$C,0)))</f>
        <v>1</v>
      </c>
      <c r="O1155" s="340" t="str">
        <f>IF(ISBLANK(INDEX('Policy Characteristics'!I:I,MATCH($C1155,'Policy Characteristics'!$C:$C,0))),"",INDEX('Policy Characteristics'!I:I,MATCH($C1155,'Policy Characteristics'!$C:$C,0)))</f>
        <v>weight</v>
      </c>
      <c r="P1155" s="340" t="str">
        <f>IF(ISBLANK(INDEX('Policy Characteristics'!J:J,MATCH($C1155,'Policy Characteristics'!$C:$C,0))),"",INDEX('Policy Characteristics'!J:J,MATCH($C1155,'Policy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340" t="str">
        <f>IF(ISBLANK(INDEX('Policy Characteristics'!K:K,MATCH($C1155,'Policy Characteristics'!$C:$C,0))),"",INDEX('Policy Characteristics'!K:K,MATCH($C1155,'Policy Characteristics'!$C:$C,0)))</f>
        <v>io-model.html</v>
      </c>
      <c r="R1155" s="340" t="str">
        <f>IF(ISBLANK(INDEX('Policy Characteristics'!L:L,MATCH($C1155,'Policy Characteristics'!$C:$C,0))),"",INDEX('Policy Characteristics'!L:L,MATCH($C1155,'Policy Characteristics'!$C:$C,0)))</f>
        <v/>
      </c>
    </row>
    <row r="1156" spans="1:18" x14ac:dyDescent="0.25">
      <c r="A1156" s="340" t="str">
        <f>IF(ISBLANK(INDEX('Policy Characteristics'!A:A,MATCH($C1156,'Policy Characteristics'!$C:$C,0))),"",INDEX('Policy Characteristics'!A:A,MATCH($C1156,'Policy Characteristics'!$C:$C,0)))</f>
        <v>Government Revenue Accounting</v>
      </c>
      <c r="B1156" s="340" t="str">
        <f>IF(ISBLANK(INDEX('Policy Characteristics'!B:B,MATCH($C1156,'Policy Characteristics'!$C:$C,0))),"",INDEX('Policy Characteristics'!B:B,MATCH($C1156,'Policy Characteristics'!$C:$C,0)))</f>
        <v>EV Subsidy</v>
      </c>
      <c r="C1156" s="350" t="str">
        <f t="shared" ref="C1156:C1159" si="71">C$1155</f>
        <v>GRA for EV Subsidy</v>
      </c>
      <c r="D1156" s="4" t="s">
        <v>3072</v>
      </c>
      <c r="F1156" s="4" t="s">
        <v>3099</v>
      </c>
      <c r="H1156" s="257">
        <v>556</v>
      </c>
      <c r="I1156" s="5" t="str">
        <f t="shared" ref="I1156:I1159" si="72">I$1155</f>
        <v>Yes</v>
      </c>
      <c r="J1156" s="342" t="str">
        <f>IF(ISBLANK(INDEX('Policy Characteristics'!D:D,MATCH($C1156,'Policy Characteristics'!$C:$C,0))),"",INDEX('Policy Characteristics'!D:D,MATCH($C1156,'Policy Characteristics'!$C:$C,0)))</f>
        <v/>
      </c>
      <c r="K1156" s="340" t="str">
        <f>IF(ISBLANK(INDEX('Policy Characteristics'!E:E,MATCH($C1156,'Policy Characteristics'!$C:$C,0))),"",INDEX('Policy Characteristics'!E:E,MATCH($C1156,'Policy Characteristics'!$C:$C,0)))</f>
        <v>GRA EV subsidy</v>
      </c>
      <c r="L1156" s="340">
        <f>IF(ISBLANK(INDEX('Policy Characteristics'!F:F,MATCH($C1156,'Policy Characteristics'!$C:$C,0))),"",INDEX('Policy Characteristics'!F:F,MATCH($C1156,'Policy Characteristics'!$C:$C,0)))</f>
        <v>0</v>
      </c>
      <c r="M1156" s="340">
        <f>IF(ISBLANK(INDEX('Policy Characteristics'!G:G,MATCH($C1156,'Policy Characteristics'!$C:$C,0))),"",INDEX('Policy Characteristics'!G:G,MATCH($C1156,'Policy Characteristics'!$C:$C,0)))</f>
        <v>10</v>
      </c>
      <c r="N1156" s="340">
        <f>IF(ISBLANK(INDEX('Policy Characteristics'!H:H,MATCH($C1156,'Policy Characteristics'!$C:$C,0))),"",INDEX('Policy Characteristics'!H:H,MATCH($C1156,'Policy Characteristics'!$C:$C,0)))</f>
        <v>1</v>
      </c>
      <c r="O1156" s="340" t="str">
        <f>IF(ISBLANK(INDEX('Policy Characteristics'!I:I,MATCH($C1156,'Policy Characteristics'!$C:$C,0))),"",INDEX('Policy Characteristics'!I:I,MATCH($C1156,'Policy Characteristics'!$C:$C,0)))</f>
        <v>weight</v>
      </c>
      <c r="P1156" s="340" t="str">
        <f>IF(ISBLANK(INDEX('Policy Characteristics'!J:J,MATCH($C1156,'Policy Characteristics'!$C:$C,0))),"",INDEX('Policy Characteristics'!J:J,MATCH($C1156,'Policy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340" t="str">
        <f>IF(ISBLANK(INDEX('Policy Characteristics'!K:K,MATCH($C1156,'Policy Characteristics'!$C:$C,0))),"",INDEX('Policy Characteristics'!K:K,MATCH($C1156,'Policy Characteristics'!$C:$C,0)))</f>
        <v>io-model.html</v>
      </c>
      <c r="R1156" s="340" t="str">
        <f>IF(ISBLANK(INDEX('Policy Characteristics'!L:L,MATCH($C1156,'Policy Characteristics'!$C:$C,0))),"",INDEX('Policy Characteristics'!L:L,MATCH($C1156,'Policy Characteristics'!$C:$C,0)))</f>
        <v/>
      </c>
    </row>
    <row r="1157" spans="1:18" x14ac:dyDescent="0.25">
      <c r="A1157" s="340" t="str">
        <f>IF(ISBLANK(INDEX('Policy Characteristics'!A:A,MATCH($C1157,'Policy Characteristics'!$C:$C,0))),"",INDEX('Policy Characteristics'!A:A,MATCH($C1157,'Policy Characteristics'!$C:$C,0)))</f>
        <v>Government Revenue Accounting</v>
      </c>
      <c r="B1157" s="340" t="str">
        <f>IF(ISBLANK(INDEX('Policy Characteristics'!B:B,MATCH($C1157,'Policy Characteristics'!$C:$C,0))),"",INDEX('Policy Characteristics'!B:B,MATCH($C1157,'Policy Characteristics'!$C:$C,0)))</f>
        <v>EV Subsidy</v>
      </c>
      <c r="C1157" s="350" t="str">
        <f t="shared" si="71"/>
        <v>GRA for EV Subsidy</v>
      </c>
      <c r="D1157" s="4" t="s">
        <v>3073</v>
      </c>
      <c r="F1157" s="4" t="s">
        <v>3077</v>
      </c>
      <c r="H1157" s="257">
        <v>557</v>
      </c>
      <c r="I1157" s="5" t="str">
        <f t="shared" si="72"/>
        <v>Yes</v>
      </c>
      <c r="J1157" s="342" t="str">
        <f>IF(ISBLANK(INDEX('Policy Characteristics'!D:D,MATCH($C1157,'Policy Characteristics'!$C:$C,0))),"",INDEX('Policy Characteristics'!D:D,MATCH($C1157,'Policy Characteristics'!$C:$C,0)))</f>
        <v/>
      </c>
      <c r="K1157" s="340" t="str">
        <f>IF(ISBLANK(INDEX('Policy Characteristics'!E:E,MATCH($C1157,'Policy Characteristics'!$C:$C,0))),"",INDEX('Policy Characteristics'!E:E,MATCH($C1157,'Policy Characteristics'!$C:$C,0)))</f>
        <v>GRA EV subsidy</v>
      </c>
      <c r="L1157" s="340">
        <f>IF(ISBLANK(INDEX('Policy Characteristics'!F:F,MATCH($C1157,'Policy Characteristics'!$C:$C,0))),"",INDEX('Policy Characteristics'!F:F,MATCH($C1157,'Policy Characteristics'!$C:$C,0)))</f>
        <v>0</v>
      </c>
      <c r="M1157" s="340">
        <f>IF(ISBLANK(INDEX('Policy Characteristics'!G:G,MATCH($C1157,'Policy Characteristics'!$C:$C,0))),"",INDEX('Policy Characteristics'!G:G,MATCH($C1157,'Policy Characteristics'!$C:$C,0)))</f>
        <v>10</v>
      </c>
      <c r="N1157" s="340">
        <f>IF(ISBLANK(INDEX('Policy Characteristics'!H:H,MATCH($C1157,'Policy Characteristics'!$C:$C,0))),"",INDEX('Policy Characteristics'!H:H,MATCH($C1157,'Policy Characteristics'!$C:$C,0)))</f>
        <v>1</v>
      </c>
      <c r="O1157" s="340" t="str">
        <f>IF(ISBLANK(INDEX('Policy Characteristics'!I:I,MATCH($C1157,'Policy Characteristics'!$C:$C,0))),"",INDEX('Policy Characteristics'!I:I,MATCH($C1157,'Policy Characteristics'!$C:$C,0)))</f>
        <v>weight</v>
      </c>
      <c r="P1157" s="340" t="str">
        <f>IF(ISBLANK(INDEX('Policy Characteristics'!J:J,MATCH($C1157,'Policy Characteristics'!$C:$C,0))),"",INDEX('Policy Characteristics'!J:J,MATCH($C1157,'Policy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340" t="str">
        <f>IF(ISBLANK(INDEX('Policy Characteristics'!K:K,MATCH($C1157,'Policy Characteristics'!$C:$C,0))),"",INDEX('Policy Characteristics'!K:K,MATCH($C1157,'Policy Characteristics'!$C:$C,0)))</f>
        <v>io-model.html</v>
      </c>
      <c r="R1157" s="340" t="str">
        <f>IF(ISBLANK(INDEX('Policy Characteristics'!L:L,MATCH($C1157,'Policy Characteristics'!$C:$C,0))),"",INDEX('Policy Characteristics'!L:L,MATCH($C1157,'Policy Characteristics'!$C:$C,0)))</f>
        <v/>
      </c>
    </row>
    <row r="1158" spans="1:18" x14ac:dyDescent="0.25">
      <c r="A1158" s="340" t="str">
        <f>IF(ISBLANK(INDEX('Policy Characteristics'!A:A,MATCH($C1158,'Policy Characteristics'!$C:$C,0))),"",INDEX('Policy Characteristics'!A:A,MATCH($C1158,'Policy Characteristics'!$C:$C,0)))</f>
        <v>Government Revenue Accounting</v>
      </c>
      <c r="B1158" s="340" t="str">
        <f>IF(ISBLANK(INDEX('Policy Characteristics'!B:B,MATCH($C1158,'Policy Characteristics'!$C:$C,0))),"",INDEX('Policy Characteristics'!B:B,MATCH($C1158,'Policy Characteristics'!$C:$C,0)))</f>
        <v>EV Subsidy</v>
      </c>
      <c r="C1158" s="350" t="str">
        <f t="shared" si="71"/>
        <v>GRA for EV Subsidy</v>
      </c>
      <c r="D1158" s="4" t="s">
        <v>3074</v>
      </c>
      <c r="F1158" s="4" t="s">
        <v>3078</v>
      </c>
      <c r="H1158" s="257">
        <v>558</v>
      </c>
      <c r="I1158" s="5" t="str">
        <f t="shared" si="72"/>
        <v>Yes</v>
      </c>
      <c r="J1158" s="342" t="str">
        <f>IF(ISBLANK(INDEX('Policy Characteristics'!D:D,MATCH($C1158,'Policy Characteristics'!$C:$C,0))),"",INDEX('Policy Characteristics'!D:D,MATCH($C1158,'Policy Characteristics'!$C:$C,0)))</f>
        <v/>
      </c>
      <c r="K1158" s="340" t="str">
        <f>IF(ISBLANK(INDEX('Policy Characteristics'!E:E,MATCH($C1158,'Policy Characteristics'!$C:$C,0))),"",INDEX('Policy Characteristics'!E:E,MATCH($C1158,'Policy Characteristics'!$C:$C,0)))</f>
        <v>GRA EV subsidy</v>
      </c>
      <c r="L1158" s="340">
        <f>IF(ISBLANK(INDEX('Policy Characteristics'!F:F,MATCH($C1158,'Policy Characteristics'!$C:$C,0))),"",INDEX('Policy Characteristics'!F:F,MATCH($C1158,'Policy Characteristics'!$C:$C,0)))</f>
        <v>0</v>
      </c>
      <c r="M1158" s="340">
        <f>IF(ISBLANK(INDEX('Policy Characteristics'!G:G,MATCH($C1158,'Policy Characteristics'!$C:$C,0))),"",INDEX('Policy Characteristics'!G:G,MATCH($C1158,'Policy Characteristics'!$C:$C,0)))</f>
        <v>10</v>
      </c>
      <c r="N1158" s="340">
        <f>IF(ISBLANK(INDEX('Policy Characteristics'!H:H,MATCH($C1158,'Policy Characteristics'!$C:$C,0))),"",INDEX('Policy Characteristics'!H:H,MATCH($C1158,'Policy Characteristics'!$C:$C,0)))</f>
        <v>1</v>
      </c>
      <c r="O1158" s="340" t="str">
        <f>IF(ISBLANK(INDEX('Policy Characteristics'!I:I,MATCH($C1158,'Policy Characteristics'!$C:$C,0))),"",INDEX('Policy Characteristics'!I:I,MATCH($C1158,'Policy Characteristics'!$C:$C,0)))</f>
        <v>weight</v>
      </c>
      <c r="P1158" s="340" t="str">
        <f>IF(ISBLANK(INDEX('Policy Characteristics'!J:J,MATCH($C1158,'Policy Characteristics'!$C:$C,0))),"",INDEX('Policy Characteristics'!J:J,MATCH($C1158,'Policy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340" t="str">
        <f>IF(ISBLANK(INDEX('Policy Characteristics'!K:K,MATCH($C1158,'Policy Characteristics'!$C:$C,0))),"",INDEX('Policy Characteristics'!K:K,MATCH($C1158,'Policy Characteristics'!$C:$C,0)))</f>
        <v>io-model.html</v>
      </c>
      <c r="R1158" s="340" t="str">
        <f>IF(ISBLANK(INDEX('Policy Characteristics'!L:L,MATCH($C1158,'Policy Characteristics'!$C:$C,0))),"",INDEX('Policy Characteristics'!L:L,MATCH($C1158,'Policy Characteristics'!$C:$C,0)))</f>
        <v/>
      </c>
    </row>
    <row r="1159" spans="1:18" x14ac:dyDescent="0.25">
      <c r="A1159" s="340" t="str">
        <f>IF(ISBLANK(INDEX('Policy Characteristics'!A:A,MATCH($C1159,'Policy Characteristics'!$C:$C,0))),"",INDEX('Policy Characteristics'!A:A,MATCH($C1159,'Policy Characteristics'!$C:$C,0)))</f>
        <v>Government Revenue Accounting</v>
      </c>
      <c r="B1159" s="340" t="str">
        <f>IF(ISBLANK(INDEX('Policy Characteristics'!B:B,MATCH($C1159,'Policy Characteristics'!$C:$C,0))),"",INDEX('Policy Characteristics'!B:B,MATCH($C1159,'Policy Characteristics'!$C:$C,0)))</f>
        <v>EV Subsidy</v>
      </c>
      <c r="C1159" s="350" t="str">
        <f t="shared" si="71"/>
        <v>GRA for EV Subsidy</v>
      </c>
      <c r="D1159" s="4" t="s">
        <v>3075</v>
      </c>
      <c r="F1159" s="4" t="s">
        <v>3079</v>
      </c>
      <c r="H1159" s="257">
        <v>559</v>
      </c>
      <c r="I1159" s="5" t="str">
        <f t="shared" si="72"/>
        <v>Yes</v>
      </c>
      <c r="J1159" s="342" t="str">
        <f>IF(ISBLANK(INDEX('Policy Characteristics'!D:D,MATCH($C1159,'Policy Characteristics'!$C:$C,0))),"",INDEX('Policy Characteristics'!D:D,MATCH($C1159,'Policy Characteristics'!$C:$C,0)))</f>
        <v/>
      </c>
      <c r="K1159" s="340" t="str">
        <f>IF(ISBLANK(INDEX('Policy Characteristics'!E:E,MATCH($C1159,'Policy Characteristics'!$C:$C,0))),"",INDEX('Policy Characteristics'!E:E,MATCH($C1159,'Policy Characteristics'!$C:$C,0)))</f>
        <v>GRA EV subsidy</v>
      </c>
      <c r="L1159" s="340">
        <f>IF(ISBLANK(INDEX('Policy Characteristics'!F:F,MATCH($C1159,'Policy Characteristics'!$C:$C,0))),"",INDEX('Policy Characteristics'!F:F,MATCH($C1159,'Policy Characteristics'!$C:$C,0)))</f>
        <v>0</v>
      </c>
      <c r="M1159" s="340">
        <f>IF(ISBLANK(INDEX('Policy Characteristics'!G:G,MATCH($C1159,'Policy Characteristics'!$C:$C,0))),"",INDEX('Policy Characteristics'!G:G,MATCH($C1159,'Policy Characteristics'!$C:$C,0)))</f>
        <v>10</v>
      </c>
      <c r="N1159" s="340">
        <f>IF(ISBLANK(INDEX('Policy Characteristics'!H:H,MATCH($C1159,'Policy Characteristics'!$C:$C,0))),"",INDEX('Policy Characteristics'!H:H,MATCH($C1159,'Policy Characteristics'!$C:$C,0)))</f>
        <v>1</v>
      </c>
      <c r="O1159" s="340" t="str">
        <f>IF(ISBLANK(INDEX('Policy Characteristics'!I:I,MATCH($C1159,'Policy Characteristics'!$C:$C,0))),"",INDEX('Policy Characteristics'!I:I,MATCH($C1159,'Policy Characteristics'!$C:$C,0)))</f>
        <v>weight</v>
      </c>
      <c r="P1159" s="340" t="str">
        <f>IF(ISBLANK(INDEX('Policy Characteristics'!J:J,MATCH($C1159,'Policy Characteristics'!$C:$C,0))),"",INDEX('Policy Characteristics'!J:J,MATCH($C1159,'Policy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340" t="str">
        <f>IF(ISBLANK(INDEX('Policy Characteristics'!K:K,MATCH($C1159,'Policy Characteristics'!$C:$C,0))),"",INDEX('Policy Characteristics'!K:K,MATCH($C1159,'Policy Characteristics'!$C:$C,0)))</f>
        <v>io-model.html</v>
      </c>
      <c r="R1159" s="340" t="str">
        <f>IF(ISBLANK(INDEX('Policy Characteristics'!L:L,MATCH($C1159,'Policy Characteristics'!$C:$C,0))),"",INDEX('Policy Characteristics'!L:L,MATCH($C1159,'Policy Characteristics'!$C:$C,0)))</f>
        <v/>
      </c>
    </row>
    <row r="1160" spans="1:18" x14ac:dyDescent="0.25">
      <c r="A1160" s="340" t="str">
        <f>IF(ISBLANK(INDEX('Policy Characteristics'!A:A,MATCH($C1160,'Policy Characteristics'!$C:$C,0))),"",INDEX('Policy Characteristics'!A:A,MATCH($C1160,'Policy Characteristics'!$C:$C,0)))</f>
        <v>Government Revenue Accounting</v>
      </c>
      <c r="B1160" s="340" t="str">
        <f>IF(ISBLANK(INDEX('Policy Characteristics'!B:B,MATCH($C1160,'Policy Characteristics'!$C:$C,0))),"",INDEX('Policy Characteristics'!B:B,MATCH($C1160,'Policy Characteristics'!$C:$C,0)))</f>
        <v>Electricity Generation Subsidy</v>
      </c>
      <c r="C1160" s="349" t="s">
        <v>3065</v>
      </c>
      <c r="D1160" s="4" t="s">
        <v>3071</v>
      </c>
      <c r="F1160" s="4" t="s">
        <v>3076</v>
      </c>
      <c r="H1160" s="257">
        <v>560</v>
      </c>
      <c r="I1160" s="4" t="s">
        <v>45</v>
      </c>
      <c r="J1160" s="342" t="str">
        <f>IF(ISBLANK(INDEX('Policy Characteristics'!D:D,MATCH($C1160,'Policy Characteristics'!$C:$C,0))),"",INDEX('Policy Characteristics'!D:D,MATCH($C1160,'Policy Characteristics'!$C:$C,0)))</f>
        <v/>
      </c>
      <c r="K1160" s="340" t="str">
        <f>IF(ISBLANK(INDEX('Policy Characteristics'!E:E,MATCH($C1160,'Policy Characteristics'!$C:$C,0))),"",INDEX('Policy Characteristics'!E:E,MATCH($C1160,'Policy Characteristics'!$C:$C,0)))</f>
        <v>GRA elec gen subsidy</v>
      </c>
      <c r="L1160" s="340">
        <f>IF(ISBLANK(INDEX('Policy Characteristics'!F:F,MATCH($C1160,'Policy Characteristics'!$C:$C,0))),"",INDEX('Policy Characteristics'!F:F,MATCH($C1160,'Policy Characteristics'!$C:$C,0)))</f>
        <v>0</v>
      </c>
      <c r="M1160" s="340">
        <f>IF(ISBLANK(INDEX('Policy Characteristics'!G:G,MATCH($C1160,'Policy Characteristics'!$C:$C,0))),"",INDEX('Policy Characteristics'!G:G,MATCH($C1160,'Policy Characteristics'!$C:$C,0)))</f>
        <v>10</v>
      </c>
      <c r="N1160" s="340">
        <f>IF(ISBLANK(INDEX('Policy Characteristics'!H:H,MATCH($C1160,'Policy Characteristics'!$C:$C,0))),"",INDEX('Policy Characteristics'!H:H,MATCH($C1160,'Policy Characteristics'!$C:$C,0)))</f>
        <v>1</v>
      </c>
      <c r="O1160" s="340" t="str">
        <f>IF(ISBLANK(INDEX('Policy Characteristics'!I:I,MATCH($C1160,'Policy Characteristics'!$C:$C,0))),"",INDEX('Policy Characteristics'!I:I,MATCH($C1160,'Policy Characteristics'!$C:$C,0)))</f>
        <v>weight</v>
      </c>
      <c r="P1160" s="340" t="str">
        <f>IF(ISBLANK(INDEX('Policy Characteristics'!J:J,MATCH($C1160,'Policy Characteristics'!$C:$C,0))),"",INDEX('Policy Characteristics'!J:J,MATCH($C1160,'Policy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340" t="str">
        <f>IF(ISBLANK(INDEX('Policy Characteristics'!K:K,MATCH($C1160,'Policy Characteristics'!$C:$C,0))),"",INDEX('Policy Characteristics'!K:K,MATCH($C1160,'Policy Characteristics'!$C:$C,0)))</f>
        <v>io-model.html</v>
      </c>
      <c r="R1160" s="340" t="str">
        <f>IF(ISBLANK(INDEX('Policy Characteristics'!L:L,MATCH($C1160,'Policy Characteristics'!$C:$C,0))),"",INDEX('Policy Characteristics'!L:L,MATCH($C1160,'Policy Characteristics'!$C:$C,0)))</f>
        <v/>
      </c>
    </row>
    <row r="1161" spans="1:18" x14ac:dyDescent="0.25">
      <c r="A1161" s="340" t="str">
        <f>IF(ISBLANK(INDEX('Policy Characteristics'!A:A,MATCH($C1161,'Policy Characteristics'!$C:$C,0))),"",INDEX('Policy Characteristics'!A:A,MATCH($C1161,'Policy Characteristics'!$C:$C,0)))</f>
        <v>Government Revenue Accounting</v>
      </c>
      <c r="B1161" s="340" t="str">
        <f>IF(ISBLANK(INDEX('Policy Characteristics'!B:B,MATCH($C1161,'Policy Characteristics'!$C:$C,0))),"",INDEX('Policy Characteristics'!B:B,MATCH($C1161,'Policy Characteristics'!$C:$C,0)))</f>
        <v>Electricity Generation Subsidy</v>
      </c>
      <c r="C1161" s="350" t="str">
        <f t="shared" ref="C1161:C1164" si="73">C$1160</f>
        <v>GRA for Electricity Generation Subsidies</v>
      </c>
      <c r="D1161" s="4" t="s">
        <v>3072</v>
      </c>
      <c r="F1161" s="4" t="s">
        <v>3099</v>
      </c>
      <c r="H1161" s="257">
        <v>561</v>
      </c>
      <c r="I1161" s="5" t="str">
        <f t="shared" ref="I1161:I1164" si="74">I$1160</f>
        <v>Yes</v>
      </c>
      <c r="J1161" s="342" t="str">
        <f>IF(ISBLANK(INDEX('Policy Characteristics'!D:D,MATCH($C1161,'Policy Characteristics'!$C:$C,0))),"",INDEX('Policy Characteristics'!D:D,MATCH($C1161,'Policy Characteristics'!$C:$C,0)))</f>
        <v/>
      </c>
      <c r="K1161" s="340" t="str">
        <f>IF(ISBLANK(INDEX('Policy Characteristics'!E:E,MATCH($C1161,'Policy Characteristics'!$C:$C,0))),"",INDEX('Policy Characteristics'!E:E,MATCH($C1161,'Policy Characteristics'!$C:$C,0)))</f>
        <v>GRA elec gen subsidy</v>
      </c>
      <c r="L1161" s="340">
        <f>IF(ISBLANK(INDEX('Policy Characteristics'!F:F,MATCH($C1161,'Policy Characteristics'!$C:$C,0))),"",INDEX('Policy Characteristics'!F:F,MATCH($C1161,'Policy Characteristics'!$C:$C,0)))</f>
        <v>0</v>
      </c>
      <c r="M1161" s="340">
        <f>IF(ISBLANK(INDEX('Policy Characteristics'!G:G,MATCH($C1161,'Policy Characteristics'!$C:$C,0))),"",INDEX('Policy Characteristics'!G:G,MATCH($C1161,'Policy Characteristics'!$C:$C,0)))</f>
        <v>10</v>
      </c>
      <c r="N1161" s="340">
        <f>IF(ISBLANK(INDEX('Policy Characteristics'!H:H,MATCH($C1161,'Policy Characteristics'!$C:$C,0))),"",INDEX('Policy Characteristics'!H:H,MATCH($C1161,'Policy Characteristics'!$C:$C,0)))</f>
        <v>1</v>
      </c>
      <c r="O1161" s="340" t="str">
        <f>IF(ISBLANK(INDEX('Policy Characteristics'!I:I,MATCH($C1161,'Policy Characteristics'!$C:$C,0))),"",INDEX('Policy Characteristics'!I:I,MATCH($C1161,'Policy Characteristics'!$C:$C,0)))</f>
        <v>weight</v>
      </c>
      <c r="P1161" s="340" t="str">
        <f>IF(ISBLANK(INDEX('Policy Characteristics'!J:J,MATCH($C1161,'Policy Characteristics'!$C:$C,0))),"",INDEX('Policy Characteristics'!J:J,MATCH($C1161,'Policy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340" t="str">
        <f>IF(ISBLANK(INDEX('Policy Characteristics'!K:K,MATCH($C1161,'Policy Characteristics'!$C:$C,0))),"",INDEX('Policy Characteristics'!K:K,MATCH($C1161,'Policy Characteristics'!$C:$C,0)))</f>
        <v>io-model.html</v>
      </c>
      <c r="R1161" s="340" t="str">
        <f>IF(ISBLANK(INDEX('Policy Characteristics'!L:L,MATCH($C1161,'Policy Characteristics'!$C:$C,0))),"",INDEX('Policy Characteristics'!L:L,MATCH($C1161,'Policy Characteristics'!$C:$C,0)))</f>
        <v/>
      </c>
    </row>
    <row r="1162" spans="1:18" x14ac:dyDescent="0.25">
      <c r="A1162" s="340" t="str">
        <f>IF(ISBLANK(INDEX('Policy Characteristics'!A:A,MATCH($C1162,'Policy Characteristics'!$C:$C,0))),"",INDEX('Policy Characteristics'!A:A,MATCH($C1162,'Policy Characteristics'!$C:$C,0)))</f>
        <v>Government Revenue Accounting</v>
      </c>
      <c r="B1162" s="340" t="str">
        <f>IF(ISBLANK(INDEX('Policy Characteristics'!B:B,MATCH($C1162,'Policy Characteristics'!$C:$C,0))),"",INDEX('Policy Characteristics'!B:B,MATCH($C1162,'Policy Characteristics'!$C:$C,0)))</f>
        <v>Electricity Generation Subsidy</v>
      </c>
      <c r="C1162" s="350" t="str">
        <f t="shared" si="73"/>
        <v>GRA for Electricity Generation Subsidies</v>
      </c>
      <c r="D1162" s="4" t="s">
        <v>3073</v>
      </c>
      <c r="F1162" s="4" t="s">
        <v>3077</v>
      </c>
      <c r="H1162" s="257">
        <v>562</v>
      </c>
      <c r="I1162" s="5" t="str">
        <f t="shared" si="74"/>
        <v>Yes</v>
      </c>
      <c r="J1162" s="342" t="str">
        <f>IF(ISBLANK(INDEX('Policy Characteristics'!D:D,MATCH($C1162,'Policy Characteristics'!$C:$C,0))),"",INDEX('Policy Characteristics'!D:D,MATCH($C1162,'Policy Characteristics'!$C:$C,0)))</f>
        <v/>
      </c>
      <c r="K1162" s="340" t="str">
        <f>IF(ISBLANK(INDEX('Policy Characteristics'!E:E,MATCH($C1162,'Policy Characteristics'!$C:$C,0))),"",INDEX('Policy Characteristics'!E:E,MATCH($C1162,'Policy Characteristics'!$C:$C,0)))</f>
        <v>GRA elec gen subsidy</v>
      </c>
      <c r="L1162" s="340">
        <f>IF(ISBLANK(INDEX('Policy Characteristics'!F:F,MATCH($C1162,'Policy Characteristics'!$C:$C,0))),"",INDEX('Policy Characteristics'!F:F,MATCH($C1162,'Policy Characteristics'!$C:$C,0)))</f>
        <v>0</v>
      </c>
      <c r="M1162" s="340">
        <f>IF(ISBLANK(INDEX('Policy Characteristics'!G:G,MATCH($C1162,'Policy Characteristics'!$C:$C,0))),"",INDEX('Policy Characteristics'!G:G,MATCH($C1162,'Policy Characteristics'!$C:$C,0)))</f>
        <v>10</v>
      </c>
      <c r="N1162" s="340">
        <f>IF(ISBLANK(INDEX('Policy Characteristics'!H:H,MATCH($C1162,'Policy Characteristics'!$C:$C,0))),"",INDEX('Policy Characteristics'!H:H,MATCH($C1162,'Policy Characteristics'!$C:$C,0)))</f>
        <v>1</v>
      </c>
      <c r="O1162" s="340" t="str">
        <f>IF(ISBLANK(INDEX('Policy Characteristics'!I:I,MATCH($C1162,'Policy Characteristics'!$C:$C,0))),"",INDEX('Policy Characteristics'!I:I,MATCH($C1162,'Policy Characteristics'!$C:$C,0)))</f>
        <v>weight</v>
      </c>
      <c r="P1162" s="340" t="str">
        <f>IF(ISBLANK(INDEX('Policy Characteristics'!J:J,MATCH($C1162,'Policy Characteristics'!$C:$C,0))),"",INDEX('Policy Characteristics'!J:J,MATCH($C1162,'Policy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340" t="str">
        <f>IF(ISBLANK(INDEX('Policy Characteristics'!K:K,MATCH($C1162,'Policy Characteristics'!$C:$C,0))),"",INDEX('Policy Characteristics'!K:K,MATCH($C1162,'Policy Characteristics'!$C:$C,0)))</f>
        <v>io-model.html</v>
      </c>
      <c r="R1162" s="340" t="str">
        <f>IF(ISBLANK(INDEX('Policy Characteristics'!L:L,MATCH($C1162,'Policy Characteristics'!$C:$C,0))),"",INDEX('Policy Characteristics'!L:L,MATCH($C1162,'Policy Characteristics'!$C:$C,0)))</f>
        <v/>
      </c>
    </row>
    <row r="1163" spans="1:18" x14ac:dyDescent="0.25">
      <c r="A1163" s="340" t="str">
        <f>IF(ISBLANK(INDEX('Policy Characteristics'!A:A,MATCH($C1163,'Policy Characteristics'!$C:$C,0))),"",INDEX('Policy Characteristics'!A:A,MATCH($C1163,'Policy Characteristics'!$C:$C,0)))</f>
        <v>Government Revenue Accounting</v>
      </c>
      <c r="B1163" s="340" t="str">
        <f>IF(ISBLANK(INDEX('Policy Characteristics'!B:B,MATCH($C1163,'Policy Characteristics'!$C:$C,0))),"",INDEX('Policy Characteristics'!B:B,MATCH($C1163,'Policy Characteristics'!$C:$C,0)))</f>
        <v>Electricity Generation Subsidy</v>
      </c>
      <c r="C1163" s="350" t="str">
        <f t="shared" si="73"/>
        <v>GRA for Electricity Generation Subsidies</v>
      </c>
      <c r="D1163" s="4" t="s">
        <v>3074</v>
      </c>
      <c r="F1163" s="4" t="s">
        <v>3078</v>
      </c>
      <c r="H1163" s="257">
        <v>563</v>
      </c>
      <c r="I1163" s="5" t="str">
        <f t="shared" si="74"/>
        <v>Yes</v>
      </c>
      <c r="J1163" s="342" t="str">
        <f>IF(ISBLANK(INDEX('Policy Characteristics'!D:D,MATCH($C1163,'Policy Characteristics'!$C:$C,0))),"",INDEX('Policy Characteristics'!D:D,MATCH($C1163,'Policy Characteristics'!$C:$C,0)))</f>
        <v/>
      </c>
      <c r="K1163" s="340" t="str">
        <f>IF(ISBLANK(INDEX('Policy Characteristics'!E:E,MATCH($C1163,'Policy Characteristics'!$C:$C,0))),"",INDEX('Policy Characteristics'!E:E,MATCH($C1163,'Policy Characteristics'!$C:$C,0)))</f>
        <v>GRA elec gen subsidy</v>
      </c>
      <c r="L1163" s="340">
        <f>IF(ISBLANK(INDEX('Policy Characteristics'!F:F,MATCH($C1163,'Policy Characteristics'!$C:$C,0))),"",INDEX('Policy Characteristics'!F:F,MATCH($C1163,'Policy Characteristics'!$C:$C,0)))</f>
        <v>0</v>
      </c>
      <c r="M1163" s="340">
        <f>IF(ISBLANK(INDEX('Policy Characteristics'!G:G,MATCH($C1163,'Policy Characteristics'!$C:$C,0))),"",INDEX('Policy Characteristics'!G:G,MATCH($C1163,'Policy Characteristics'!$C:$C,0)))</f>
        <v>10</v>
      </c>
      <c r="N1163" s="340">
        <f>IF(ISBLANK(INDEX('Policy Characteristics'!H:H,MATCH($C1163,'Policy Characteristics'!$C:$C,0))),"",INDEX('Policy Characteristics'!H:H,MATCH($C1163,'Policy Characteristics'!$C:$C,0)))</f>
        <v>1</v>
      </c>
      <c r="O1163" s="340" t="str">
        <f>IF(ISBLANK(INDEX('Policy Characteristics'!I:I,MATCH($C1163,'Policy Characteristics'!$C:$C,0))),"",INDEX('Policy Characteristics'!I:I,MATCH($C1163,'Policy Characteristics'!$C:$C,0)))</f>
        <v>weight</v>
      </c>
      <c r="P1163" s="340" t="str">
        <f>IF(ISBLANK(INDEX('Policy Characteristics'!J:J,MATCH($C1163,'Policy Characteristics'!$C:$C,0))),"",INDEX('Policy Characteristics'!J:J,MATCH($C1163,'Policy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340" t="str">
        <f>IF(ISBLANK(INDEX('Policy Characteristics'!K:K,MATCH($C1163,'Policy Characteristics'!$C:$C,0))),"",INDEX('Policy Characteristics'!K:K,MATCH($C1163,'Policy Characteristics'!$C:$C,0)))</f>
        <v>io-model.html</v>
      </c>
      <c r="R1163" s="340" t="str">
        <f>IF(ISBLANK(INDEX('Policy Characteristics'!L:L,MATCH($C1163,'Policy Characteristics'!$C:$C,0))),"",INDEX('Policy Characteristics'!L:L,MATCH($C1163,'Policy Characteristics'!$C:$C,0)))</f>
        <v/>
      </c>
    </row>
    <row r="1164" spans="1:18" x14ac:dyDescent="0.25">
      <c r="A1164" s="340" t="str">
        <f>IF(ISBLANK(INDEX('Policy Characteristics'!A:A,MATCH($C1164,'Policy Characteristics'!$C:$C,0))),"",INDEX('Policy Characteristics'!A:A,MATCH($C1164,'Policy Characteristics'!$C:$C,0)))</f>
        <v>Government Revenue Accounting</v>
      </c>
      <c r="B1164" s="340" t="str">
        <f>IF(ISBLANK(INDEX('Policy Characteristics'!B:B,MATCH($C1164,'Policy Characteristics'!$C:$C,0))),"",INDEX('Policy Characteristics'!B:B,MATCH($C1164,'Policy Characteristics'!$C:$C,0)))</f>
        <v>Electricity Generation Subsidy</v>
      </c>
      <c r="C1164" s="350" t="str">
        <f t="shared" si="73"/>
        <v>GRA for Electricity Generation Subsidies</v>
      </c>
      <c r="D1164" s="4" t="s">
        <v>3075</v>
      </c>
      <c r="F1164" s="4" t="s">
        <v>3079</v>
      </c>
      <c r="H1164" s="257">
        <v>564</v>
      </c>
      <c r="I1164" s="5" t="str">
        <f t="shared" si="74"/>
        <v>Yes</v>
      </c>
      <c r="J1164" s="342" t="str">
        <f>IF(ISBLANK(INDEX('Policy Characteristics'!D:D,MATCH($C1164,'Policy Characteristics'!$C:$C,0))),"",INDEX('Policy Characteristics'!D:D,MATCH($C1164,'Policy Characteristics'!$C:$C,0)))</f>
        <v/>
      </c>
      <c r="K1164" s="340" t="str">
        <f>IF(ISBLANK(INDEX('Policy Characteristics'!E:E,MATCH($C1164,'Policy Characteristics'!$C:$C,0))),"",INDEX('Policy Characteristics'!E:E,MATCH($C1164,'Policy Characteristics'!$C:$C,0)))</f>
        <v>GRA elec gen subsidy</v>
      </c>
      <c r="L1164" s="340">
        <f>IF(ISBLANK(INDEX('Policy Characteristics'!F:F,MATCH($C1164,'Policy Characteristics'!$C:$C,0))),"",INDEX('Policy Characteristics'!F:F,MATCH($C1164,'Policy Characteristics'!$C:$C,0)))</f>
        <v>0</v>
      </c>
      <c r="M1164" s="340">
        <f>IF(ISBLANK(INDEX('Policy Characteristics'!G:G,MATCH($C1164,'Policy Characteristics'!$C:$C,0))),"",INDEX('Policy Characteristics'!G:G,MATCH($C1164,'Policy Characteristics'!$C:$C,0)))</f>
        <v>10</v>
      </c>
      <c r="N1164" s="340">
        <f>IF(ISBLANK(INDEX('Policy Characteristics'!H:H,MATCH($C1164,'Policy Characteristics'!$C:$C,0))),"",INDEX('Policy Characteristics'!H:H,MATCH($C1164,'Policy Characteristics'!$C:$C,0)))</f>
        <v>1</v>
      </c>
      <c r="O1164" s="340" t="str">
        <f>IF(ISBLANK(INDEX('Policy Characteristics'!I:I,MATCH($C1164,'Policy Characteristics'!$C:$C,0))),"",INDEX('Policy Characteristics'!I:I,MATCH($C1164,'Policy Characteristics'!$C:$C,0)))</f>
        <v>weight</v>
      </c>
      <c r="P1164" s="340" t="str">
        <f>IF(ISBLANK(INDEX('Policy Characteristics'!J:J,MATCH($C1164,'Policy Characteristics'!$C:$C,0))),"",INDEX('Policy Characteristics'!J:J,MATCH($C1164,'Policy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4" s="340" t="str">
        <f>IF(ISBLANK(INDEX('Policy Characteristics'!K:K,MATCH($C1164,'Policy Characteristics'!$C:$C,0))),"",INDEX('Policy Characteristics'!K:K,MATCH($C1164,'Policy Characteristics'!$C:$C,0)))</f>
        <v>io-model.html</v>
      </c>
      <c r="R1164" s="340" t="str">
        <f>IF(ISBLANK(INDEX('Policy Characteristics'!L:L,MATCH($C1164,'Policy Characteristics'!$C:$C,0))),"",INDEX('Policy Characteristics'!L:L,MATCH($C1164,'Policy Characteristics'!$C:$C,0)))</f>
        <v/>
      </c>
    </row>
    <row r="1165" spans="1:18" x14ac:dyDescent="0.25">
      <c r="A1165" s="340" t="str">
        <f>IF(ISBLANK(INDEX('Policy Characteristics'!A:A,MATCH($C1165,'Policy Characteristics'!$C:$C,0))),"",INDEX('Policy Characteristics'!A:A,MATCH($C1165,'Policy Characteristics'!$C:$C,0)))</f>
        <v>Government Revenue Accounting</v>
      </c>
      <c r="B1165" s="340" t="str">
        <f>IF(ISBLANK(INDEX('Policy Characteristics'!B:B,MATCH($C1165,'Policy Characteristics'!$C:$C,0))),"",INDEX('Policy Characteristics'!B:B,MATCH($C1165,'Policy Characteristics'!$C:$C,0)))</f>
        <v>Electricity Capacity Construction Subsidy</v>
      </c>
      <c r="C1165" s="349" t="s">
        <v>3066</v>
      </c>
      <c r="D1165" s="4" t="s">
        <v>3071</v>
      </c>
      <c r="F1165" s="4" t="s">
        <v>3076</v>
      </c>
      <c r="H1165" s="257">
        <v>565</v>
      </c>
      <c r="I1165" s="4" t="s">
        <v>45</v>
      </c>
      <c r="J1165" s="342" t="str">
        <f>IF(ISBLANK(INDEX('Policy Characteristics'!D:D,MATCH($C1165,'Policy Characteristics'!$C:$C,0))),"",INDEX('Policy Characteristics'!D:D,MATCH($C1165,'Policy Characteristics'!$C:$C,0)))</f>
        <v/>
      </c>
      <c r="K1165" s="340" t="str">
        <f>IF(ISBLANK(INDEX('Policy Characteristics'!E:E,MATCH($C1165,'Policy Characteristics'!$C:$C,0))),"",INDEX('Policy Characteristics'!E:E,MATCH($C1165,'Policy Characteristics'!$C:$C,0)))</f>
        <v>GRA elec cap const subsidy</v>
      </c>
      <c r="L1165" s="340">
        <f>IF(ISBLANK(INDEX('Policy Characteristics'!F:F,MATCH($C1165,'Policy Characteristics'!$C:$C,0))),"",INDEX('Policy Characteristics'!F:F,MATCH($C1165,'Policy Characteristics'!$C:$C,0)))</f>
        <v>0</v>
      </c>
      <c r="M1165" s="340">
        <f>IF(ISBLANK(INDEX('Policy Characteristics'!G:G,MATCH($C1165,'Policy Characteristics'!$C:$C,0))),"",INDEX('Policy Characteristics'!G:G,MATCH($C1165,'Policy Characteristics'!$C:$C,0)))</f>
        <v>10</v>
      </c>
      <c r="N1165" s="340">
        <f>IF(ISBLANK(INDEX('Policy Characteristics'!H:H,MATCH($C1165,'Policy Characteristics'!$C:$C,0))),"",INDEX('Policy Characteristics'!H:H,MATCH($C1165,'Policy Characteristics'!$C:$C,0)))</f>
        <v>1</v>
      </c>
      <c r="O1165" s="340" t="str">
        <f>IF(ISBLANK(INDEX('Policy Characteristics'!I:I,MATCH($C1165,'Policy Characteristics'!$C:$C,0))),"",INDEX('Policy Characteristics'!I:I,MATCH($C1165,'Policy Characteristics'!$C:$C,0)))</f>
        <v>weight</v>
      </c>
      <c r="P1165" s="340" t="str">
        <f>IF(ISBLANK(INDEX('Policy Characteristics'!J:J,MATCH($C1165,'Policy Characteristics'!$C:$C,0))),"",INDEX('Policy Characteristics'!J:J,MATCH($C1165,'Policy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5" s="340" t="str">
        <f>IF(ISBLANK(INDEX('Policy Characteristics'!K:K,MATCH($C1165,'Policy Characteristics'!$C:$C,0))),"",INDEX('Policy Characteristics'!K:K,MATCH($C1165,'Policy Characteristics'!$C:$C,0)))</f>
        <v>io-model.html</v>
      </c>
      <c r="R1165" s="340" t="str">
        <f>IF(ISBLANK(INDEX('Policy Characteristics'!L:L,MATCH($C1165,'Policy Characteristics'!$C:$C,0))),"",INDEX('Policy Characteristics'!L:L,MATCH($C1165,'Policy Characteristics'!$C:$C,0)))</f>
        <v/>
      </c>
    </row>
    <row r="1166" spans="1:18" x14ac:dyDescent="0.25">
      <c r="A1166" s="340" t="str">
        <f>IF(ISBLANK(INDEX('Policy Characteristics'!A:A,MATCH($C1166,'Policy Characteristics'!$C:$C,0))),"",INDEX('Policy Characteristics'!A:A,MATCH($C1166,'Policy Characteristics'!$C:$C,0)))</f>
        <v>Government Revenue Accounting</v>
      </c>
      <c r="B1166" s="340" t="str">
        <f>IF(ISBLANK(INDEX('Policy Characteristics'!B:B,MATCH($C1166,'Policy Characteristics'!$C:$C,0))),"",INDEX('Policy Characteristics'!B:B,MATCH($C1166,'Policy Characteristics'!$C:$C,0)))</f>
        <v>Electricity Capacity Construction Subsidy</v>
      </c>
      <c r="C1166" s="350" t="str">
        <f t="shared" ref="C1166:C1169" si="75">C$1165</f>
        <v>GRA for Electricity Capacity Construction Subsidies</v>
      </c>
      <c r="D1166" s="4" t="s">
        <v>3072</v>
      </c>
      <c r="F1166" s="4" t="s">
        <v>3099</v>
      </c>
      <c r="H1166" s="257">
        <v>566</v>
      </c>
      <c r="I1166" s="5" t="str">
        <f t="shared" ref="I1166:I1169" si="76">I$1165</f>
        <v>Yes</v>
      </c>
      <c r="J1166" s="342" t="str">
        <f>IF(ISBLANK(INDEX('Policy Characteristics'!D:D,MATCH($C1166,'Policy Characteristics'!$C:$C,0))),"",INDEX('Policy Characteristics'!D:D,MATCH($C1166,'Policy Characteristics'!$C:$C,0)))</f>
        <v/>
      </c>
      <c r="K1166" s="340" t="str">
        <f>IF(ISBLANK(INDEX('Policy Characteristics'!E:E,MATCH($C1166,'Policy Characteristics'!$C:$C,0))),"",INDEX('Policy Characteristics'!E:E,MATCH($C1166,'Policy Characteristics'!$C:$C,0)))</f>
        <v>GRA elec cap const subsidy</v>
      </c>
      <c r="L1166" s="340">
        <f>IF(ISBLANK(INDEX('Policy Characteristics'!F:F,MATCH($C1166,'Policy Characteristics'!$C:$C,0))),"",INDEX('Policy Characteristics'!F:F,MATCH($C1166,'Policy Characteristics'!$C:$C,0)))</f>
        <v>0</v>
      </c>
      <c r="M1166" s="340">
        <f>IF(ISBLANK(INDEX('Policy Characteristics'!G:G,MATCH($C1166,'Policy Characteristics'!$C:$C,0))),"",INDEX('Policy Characteristics'!G:G,MATCH($C1166,'Policy Characteristics'!$C:$C,0)))</f>
        <v>10</v>
      </c>
      <c r="N1166" s="340">
        <f>IF(ISBLANK(INDEX('Policy Characteristics'!H:H,MATCH($C1166,'Policy Characteristics'!$C:$C,0))),"",INDEX('Policy Characteristics'!H:H,MATCH($C1166,'Policy Characteristics'!$C:$C,0)))</f>
        <v>1</v>
      </c>
      <c r="O1166" s="340" t="str">
        <f>IF(ISBLANK(INDEX('Policy Characteristics'!I:I,MATCH($C1166,'Policy Characteristics'!$C:$C,0))),"",INDEX('Policy Characteristics'!I:I,MATCH($C1166,'Policy Characteristics'!$C:$C,0)))</f>
        <v>weight</v>
      </c>
      <c r="P1166" s="340" t="str">
        <f>IF(ISBLANK(INDEX('Policy Characteristics'!J:J,MATCH($C1166,'Policy Characteristics'!$C:$C,0))),"",INDEX('Policy Characteristics'!J:J,MATCH($C1166,'Policy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6" s="340" t="str">
        <f>IF(ISBLANK(INDEX('Policy Characteristics'!K:K,MATCH($C1166,'Policy Characteristics'!$C:$C,0))),"",INDEX('Policy Characteristics'!K:K,MATCH($C1166,'Policy Characteristics'!$C:$C,0)))</f>
        <v>io-model.html</v>
      </c>
      <c r="R1166" s="340" t="str">
        <f>IF(ISBLANK(INDEX('Policy Characteristics'!L:L,MATCH($C1166,'Policy Characteristics'!$C:$C,0))),"",INDEX('Policy Characteristics'!L:L,MATCH($C1166,'Policy Characteristics'!$C:$C,0)))</f>
        <v/>
      </c>
    </row>
    <row r="1167" spans="1:18" x14ac:dyDescent="0.25">
      <c r="A1167" s="340" t="str">
        <f>IF(ISBLANK(INDEX('Policy Characteristics'!A:A,MATCH($C1167,'Policy Characteristics'!$C:$C,0))),"",INDEX('Policy Characteristics'!A:A,MATCH($C1167,'Policy Characteristics'!$C:$C,0)))</f>
        <v>Government Revenue Accounting</v>
      </c>
      <c r="B1167" s="340" t="str">
        <f>IF(ISBLANK(INDEX('Policy Characteristics'!B:B,MATCH($C1167,'Policy Characteristics'!$C:$C,0))),"",INDEX('Policy Characteristics'!B:B,MATCH($C1167,'Policy Characteristics'!$C:$C,0)))</f>
        <v>Electricity Capacity Construction Subsidy</v>
      </c>
      <c r="C1167" s="350" t="str">
        <f t="shared" si="75"/>
        <v>GRA for Electricity Capacity Construction Subsidies</v>
      </c>
      <c r="D1167" s="4" t="s">
        <v>3073</v>
      </c>
      <c r="F1167" s="4" t="s">
        <v>3077</v>
      </c>
      <c r="H1167" s="257">
        <v>567</v>
      </c>
      <c r="I1167" s="5" t="str">
        <f t="shared" si="76"/>
        <v>Yes</v>
      </c>
      <c r="J1167" s="342" t="str">
        <f>IF(ISBLANK(INDEX('Policy Characteristics'!D:D,MATCH($C1167,'Policy Characteristics'!$C:$C,0))),"",INDEX('Policy Characteristics'!D:D,MATCH($C1167,'Policy Characteristics'!$C:$C,0)))</f>
        <v/>
      </c>
      <c r="K1167" s="340" t="str">
        <f>IF(ISBLANK(INDEX('Policy Characteristics'!E:E,MATCH($C1167,'Policy Characteristics'!$C:$C,0))),"",INDEX('Policy Characteristics'!E:E,MATCH($C1167,'Policy Characteristics'!$C:$C,0)))</f>
        <v>GRA elec cap const subsidy</v>
      </c>
      <c r="L1167" s="340">
        <f>IF(ISBLANK(INDEX('Policy Characteristics'!F:F,MATCH($C1167,'Policy Characteristics'!$C:$C,0))),"",INDEX('Policy Characteristics'!F:F,MATCH($C1167,'Policy Characteristics'!$C:$C,0)))</f>
        <v>0</v>
      </c>
      <c r="M1167" s="340">
        <f>IF(ISBLANK(INDEX('Policy Characteristics'!G:G,MATCH($C1167,'Policy Characteristics'!$C:$C,0))),"",INDEX('Policy Characteristics'!G:G,MATCH($C1167,'Policy Characteristics'!$C:$C,0)))</f>
        <v>10</v>
      </c>
      <c r="N1167" s="340">
        <f>IF(ISBLANK(INDEX('Policy Characteristics'!H:H,MATCH($C1167,'Policy Characteristics'!$C:$C,0))),"",INDEX('Policy Characteristics'!H:H,MATCH($C1167,'Policy Characteristics'!$C:$C,0)))</f>
        <v>1</v>
      </c>
      <c r="O1167" s="340" t="str">
        <f>IF(ISBLANK(INDEX('Policy Characteristics'!I:I,MATCH($C1167,'Policy Characteristics'!$C:$C,0))),"",INDEX('Policy Characteristics'!I:I,MATCH($C1167,'Policy Characteristics'!$C:$C,0)))</f>
        <v>weight</v>
      </c>
      <c r="P1167" s="340" t="str">
        <f>IF(ISBLANK(INDEX('Policy Characteristics'!J:J,MATCH($C1167,'Policy Characteristics'!$C:$C,0))),"",INDEX('Policy Characteristics'!J:J,MATCH($C1167,'Policy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7" s="340" t="str">
        <f>IF(ISBLANK(INDEX('Policy Characteristics'!K:K,MATCH($C1167,'Policy Characteristics'!$C:$C,0))),"",INDEX('Policy Characteristics'!K:K,MATCH($C1167,'Policy Characteristics'!$C:$C,0)))</f>
        <v>io-model.html</v>
      </c>
      <c r="R1167" s="340" t="str">
        <f>IF(ISBLANK(INDEX('Policy Characteristics'!L:L,MATCH($C1167,'Policy Characteristics'!$C:$C,0))),"",INDEX('Policy Characteristics'!L:L,MATCH($C1167,'Policy Characteristics'!$C:$C,0)))</f>
        <v/>
      </c>
    </row>
    <row r="1168" spans="1:18" x14ac:dyDescent="0.25">
      <c r="A1168" s="340" t="str">
        <f>IF(ISBLANK(INDEX('Policy Characteristics'!A:A,MATCH($C1168,'Policy Characteristics'!$C:$C,0))),"",INDEX('Policy Characteristics'!A:A,MATCH($C1168,'Policy Characteristics'!$C:$C,0)))</f>
        <v>Government Revenue Accounting</v>
      </c>
      <c r="B1168" s="340" t="str">
        <f>IF(ISBLANK(INDEX('Policy Characteristics'!B:B,MATCH($C1168,'Policy Characteristics'!$C:$C,0))),"",INDEX('Policy Characteristics'!B:B,MATCH($C1168,'Policy Characteristics'!$C:$C,0)))</f>
        <v>Electricity Capacity Construction Subsidy</v>
      </c>
      <c r="C1168" s="350" t="str">
        <f t="shared" si="75"/>
        <v>GRA for Electricity Capacity Construction Subsidies</v>
      </c>
      <c r="D1168" s="4" t="s">
        <v>3074</v>
      </c>
      <c r="F1168" s="4" t="s">
        <v>3078</v>
      </c>
      <c r="H1168" s="257">
        <v>568</v>
      </c>
      <c r="I1168" s="5" t="str">
        <f t="shared" si="76"/>
        <v>Yes</v>
      </c>
      <c r="J1168" s="342" t="str">
        <f>IF(ISBLANK(INDEX('Policy Characteristics'!D:D,MATCH($C1168,'Policy Characteristics'!$C:$C,0))),"",INDEX('Policy Characteristics'!D:D,MATCH($C1168,'Policy Characteristics'!$C:$C,0)))</f>
        <v/>
      </c>
      <c r="K1168" s="340" t="str">
        <f>IF(ISBLANK(INDEX('Policy Characteristics'!E:E,MATCH($C1168,'Policy Characteristics'!$C:$C,0))),"",INDEX('Policy Characteristics'!E:E,MATCH($C1168,'Policy Characteristics'!$C:$C,0)))</f>
        <v>GRA elec cap const subsidy</v>
      </c>
      <c r="L1168" s="340">
        <f>IF(ISBLANK(INDEX('Policy Characteristics'!F:F,MATCH($C1168,'Policy Characteristics'!$C:$C,0))),"",INDEX('Policy Characteristics'!F:F,MATCH($C1168,'Policy Characteristics'!$C:$C,0)))</f>
        <v>0</v>
      </c>
      <c r="M1168" s="340">
        <f>IF(ISBLANK(INDEX('Policy Characteristics'!G:G,MATCH($C1168,'Policy Characteristics'!$C:$C,0))),"",INDEX('Policy Characteristics'!G:G,MATCH($C1168,'Policy Characteristics'!$C:$C,0)))</f>
        <v>10</v>
      </c>
      <c r="N1168" s="340">
        <f>IF(ISBLANK(INDEX('Policy Characteristics'!H:H,MATCH($C1168,'Policy Characteristics'!$C:$C,0))),"",INDEX('Policy Characteristics'!H:H,MATCH($C1168,'Policy Characteristics'!$C:$C,0)))</f>
        <v>1</v>
      </c>
      <c r="O1168" s="340" t="str">
        <f>IF(ISBLANK(INDEX('Policy Characteristics'!I:I,MATCH($C1168,'Policy Characteristics'!$C:$C,0))),"",INDEX('Policy Characteristics'!I:I,MATCH($C1168,'Policy Characteristics'!$C:$C,0)))</f>
        <v>weight</v>
      </c>
      <c r="P1168" s="340" t="str">
        <f>IF(ISBLANK(INDEX('Policy Characteristics'!J:J,MATCH($C1168,'Policy Characteristics'!$C:$C,0))),"",INDEX('Policy Characteristics'!J:J,MATCH($C1168,'Policy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8" s="340" t="str">
        <f>IF(ISBLANK(INDEX('Policy Characteristics'!K:K,MATCH($C1168,'Policy Characteristics'!$C:$C,0))),"",INDEX('Policy Characteristics'!K:K,MATCH($C1168,'Policy Characteristics'!$C:$C,0)))</f>
        <v>io-model.html</v>
      </c>
      <c r="R1168" s="340" t="str">
        <f>IF(ISBLANK(INDEX('Policy Characteristics'!L:L,MATCH($C1168,'Policy Characteristics'!$C:$C,0))),"",INDEX('Policy Characteristics'!L:L,MATCH($C1168,'Policy Characteristics'!$C:$C,0)))</f>
        <v/>
      </c>
    </row>
    <row r="1169" spans="1:18" x14ac:dyDescent="0.25">
      <c r="A1169" s="340" t="str">
        <f>IF(ISBLANK(INDEX('Policy Characteristics'!A:A,MATCH($C1169,'Policy Characteristics'!$C:$C,0))),"",INDEX('Policy Characteristics'!A:A,MATCH($C1169,'Policy Characteristics'!$C:$C,0)))</f>
        <v>Government Revenue Accounting</v>
      </c>
      <c r="B1169" s="340" t="str">
        <f>IF(ISBLANK(INDEX('Policy Characteristics'!B:B,MATCH($C1169,'Policy Characteristics'!$C:$C,0))),"",INDEX('Policy Characteristics'!B:B,MATCH($C1169,'Policy Characteristics'!$C:$C,0)))</f>
        <v>Electricity Capacity Construction Subsidy</v>
      </c>
      <c r="C1169" s="350" t="str">
        <f t="shared" si="75"/>
        <v>GRA for Electricity Capacity Construction Subsidies</v>
      </c>
      <c r="D1169" s="4" t="s">
        <v>3075</v>
      </c>
      <c r="F1169" s="4" t="s">
        <v>3079</v>
      </c>
      <c r="H1169" s="257">
        <v>569</v>
      </c>
      <c r="I1169" s="5" t="str">
        <f t="shared" si="76"/>
        <v>Yes</v>
      </c>
      <c r="J1169" s="342" t="str">
        <f>IF(ISBLANK(INDEX('Policy Characteristics'!D:D,MATCH($C1169,'Policy Characteristics'!$C:$C,0))),"",INDEX('Policy Characteristics'!D:D,MATCH($C1169,'Policy Characteristics'!$C:$C,0)))</f>
        <v/>
      </c>
      <c r="K1169" s="340" t="str">
        <f>IF(ISBLANK(INDEX('Policy Characteristics'!E:E,MATCH($C1169,'Policy Characteristics'!$C:$C,0))),"",INDEX('Policy Characteristics'!E:E,MATCH($C1169,'Policy Characteristics'!$C:$C,0)))</f>
        <v>GRA elec cap const subsidy</v>
      </c>
      <c r="L1169" s="340">
        <f>IF(ISBLANK(INDEX('Policy Characteristics'!F:F,MATCH($C1169,'Policy Characteristics'!$C:$C,0))),"",INDEX('Policy Characteristics'!F:F,MATCH($C1169,'Policy Characteristics'!$C:$C,0)))</f>
        <v>0</v>
      </c>
      <c r="M1169" s="340">
        <f>IF(ISBLANK(INDEX('Policy Characteristics'!G:G,MATCH($C1169,'Policy Characteristics'!$C:$C,0))),"",INDEX('Policy Characteristics'!G:G,MATCH($C1169,'Policy Characteristics'!$C:$C,0)))</f>
        <v>10</v>
      </c>
      <c r="N1169" s="340">
        <f>IF(ISBLANK(INDEX('Policy Characteristics'!H:H,MATCH($C1169,'Policy Characteristics'!$C:$C,0))),"",INDEX('Policy Characteristics'!H:H,MATCH($C1169,'Policy Characteristics'!$C:$C,0)))</f>
        <v>1</v>
      </c>
      <c r="O1169" s="340" t="str">
        <f>IF(ISBLANK(INDEX('Policy Characteristics'!I:I,MATCH($C1169,'Policy Characteristics'!$C:$C,0))),"",INDEX('Policy Characteristics'!I:I,MATCH($C1169,'Policy Characteristics'!$C:$C,0)))</f>
        <v>weight</v>
      </c>
      <c r="P1169" s="340" t="str">
        <f>IF(ISBLANK(INDEX('Policy Characteristics'!J:J,MATCH($C1169,'Policy Characteristics'!$C:$C,0))),"",INDEX('Policy Characteristics'!J:J,MATCH($C1169,'Policy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9" s="340" t="str">
        <f>IF(ISBLANK(INDEX('Policy Characteristics'!K:K,MATCH($C1169,'Policy Characteristics'!$C:$C,0))),"",INDEX('Policy Characteristics'!K:K,MATCH($C1169,'Policy Characteristics'!$C:$C,0)))</f>
        <v>io-model.html</v>
      </c>
      <c r="R1169" s="340" t="str">
        <f>IF(ISBLANK(INDEX('Policy Characteristics'!L:L,MATCH($C1169,'Policy Characteristics'!$C:$C,0))),"",INDEX('Policy Characteristics'!L:L,MATCH($C1169,'Policy Characteristics'!$C:$C,0)))</f>
        <v/>
      </c>
    </row>
    <row r="1170" spans="1:18" x14ac:dyDescent="0.25">
      <c r="A1170" s="340" t="str">
        <f>IF(ISBLANK(INDEX('Policy Characteristics'!A:A,MATCH($C1170,'Policy Characteristics'!$C:$C,0))),"",INDEX('Policy Characteristics'!A:A,MATCH($C1170,'Policy Characteristics'!$C:$C,0)))</f>
        <v>Government Revenue Accounting</v>
      </c>
      <c r="B1170" s="340" t="str">
        <f>IF(ISBLANK(INDEX('Policy Characteristics'!B:B,MATCH($C1170,'Policy Characteristics'!$C:$C,0))),"",INDEX('Policy Characteristics'!B:B,MATCH($C1170,'Policy Characteristics'!$C:$C,0)))</f>
        <v>Distributed Solar Subsidy</v>
      </c>
      <c r="C1170" s="349" t="s">
        <v>3067</v>
      </c>
      <c r="D1170" s="4" t="s">
        <v>3071</v>
      </c>
      <c r="F1170" s="4" t="s">
        <v>3076</v>
      </c>
      <c r="H1170" s="257">
        <v>570</v>
      </c>
      <c r="I1170" s="4" t="s">
        <v>45</v>
      </c>
      <c r="J1170" s="342" t="str">
        <f>IF(ISBLANK(INDEX('Policy Characteristics'!D:D,MATCH($C1170,'Policy Characteristics'!$C:$C,0))),"",INDEX('Policy Characteristics'!D:D,MATCH($C1170,'Policy Characteristics'!$C:$C,0)))</f>
        <v/>
      </c>
      <c r="K1170" s="340" t="str">
        <f>IF(ISBLANK(INDEX('Policy Characteristics'!E:E,MATCH($C1170,'Policy Characteristics'!$C:$C,0))),"",INDEX('Policy Characteristics'!E:E,MATCH($C1170,'Policy Characteristics'!$C:$C,0)))</f>
        <v>GRA dist solar subsidy</v>
      </c>
      <c r="L1170" s="340">
        <f>IF(ISBLANK(INDEX('Policy Characteristics'!F:F,MATCH($C1170,'Policy Characteristics'!$C:$C,0))),"",INDEX('Policy Characteristics'!F:F,MATCH($C1170,'Policy Characteristics'!$C:$C,0)))</f>
        <v>0</v>
      </c>
      <c r="M1170" s="340">
        <f>IF(ISBLANK(INDEX('Policy Characteristics'!G:G,MATCH($C1170,'Policy Characteristics'!$C:$C,0))),"",INDEX('Policy Characteristics'!G:G,MATCH($C1170,'Policy Characteristics'!$C:$C,0)))</f>
        <v>10</v>
      </c>
      <c r="N1170" s="340">
        <f>IF(ISBLANK(INDEX('Policy Characteristics'!H:H,MATCH($C1170,'Policy Characteristics'!$C:$C,0))),"",INDEX('Policy Characteristics'!H:H,MATCH($C1170,'Policy Characteristics'!$C:$C,0)))</f>
        <v>1</v>
      </c>
      <c r="O1170" s="340" t="str">
        <f>IF(ISBLANK(INDEX('Policy Characteristics'!I:I,MATCH($C1170,'Policy Characteristics'!$C:$C,0))),"",INDEX('Policy Characteristics'!I:I,MATCH($C1170,'Policy Characteristics'!$C:$C,0)))</f>
        <v>weight</v>
      </c>
      <c r="P1170" s="340" t="str">
        <f>IF(ISBLANK(INDEX('Policy Characteristics'!J:J,MATCH($C1170,'Policy Characteristics'!$C:$C,0))),"",INDEX('Policy Characteristics'!J:J,MATCH($C1170,'Policy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0" s="340" t="str">
        <f>IF(ISBLANK(INDEX('Policy Characteristics'!K:K,MATCH($C1170,'Policy Characteristics'!$C:$C,0))),"",INDEX('Policy Characteristics'!K:K,MATCH($C1170,'Policy Characteristics'!$C:$C,0)))</f>
        <v>io-model.html</v>
      </c>
      <c r="R1170" s="340" t="str">
        <f>IF(ISBLANK(INDEX('Policy Characteristics'!L:L,MATCH($C1170,'Policy Characteristics'!$C:$C,0))),"",INDEX('Policy Characteristics'!L:L,MATCH($C1170,'Policy Characteristics'!$C:$C,0)))</f>
        <v/>
      </c>
    </row>
    <row r="1171" spans="1:18" x14ac:dyDescent="0.25">
      <c r="A1171" s="340" t="str">
        <f>IF(ISBLANK(INDEX('Policy Characteristics'!A:A,MATCH($C1171,'Policy Characteristics'!$C:$C,0))),"",INDEX('Policy Characteristics'!A:A,MATCH($C1171,'Policy Characteristics'!$C:$C,0)))</f>
        <v>Government Revenue Accounting</v>
      </c>
      <c r="B1171" s="340" t="str">
        <f>IF(ISBLANK(INDEX('Policy Characteristics'!B:B,MATCH($C1171,'Policy Characteristics'!$C:$C,0))),"",INDEX('Policy Characteristics'!B:B,MATCH($C1171,'Policy Characteristics'!$C:$C,0)))</f>
        <v>Distributed Solar Subsidy</v>
      </c>
      <c r="C1171" s="350" t="str">
        <f t="shared" ref="C1171:C1174" si="77">C$1170</f>
        <v>GRA for Distributed Solar Subsidy</v>
      </c>
      <c r="D1171" s="4" t="s">
        <v>3072</v>
      </c>
      <c r="F1171" s="4" t="s">
        <v>3099</v>
      </c>
      <c r="H1171" s="257">
        <v>571</v>
      </c>
      <c r="I1171" s="5" t="str">
        <f t="shared" ref="I1171:I1174" si="78">I$1170</f>
        <v>Yes</v>
      </c>
      <c r="J1171" s="342" t="str">
        <f>IF(ISBLANK(INDEX('Policy Characteristics'!D:D,MATCH($C1171,'Policy Characteristics'!$C:$C,0))),"",INDEX('Policy Characteristics'!D:D,MATCH($C1171,'Policy Characteristics'!$C:$C,0)))</f>
        <v/>
      </c>
      <c r="K1171" s="340" t="str">
        <f>IF(ISBLANK(INDEX('Policy Characteristics'!E:E,MATCH($C1171,'Policy Characteristics'!$C:$C,0))),"",INDEX('Policy Characteristics'!E:E,MATCH($C1171,'Policy Characteristics'!$C:$C,0)))</f>
        <v>GRA dist solar subsidy</v>
      </c>
      <c r="L1171" s="340">
        <f>IF(ISBLANK(INDEX('Policy Characteristics'!F:F,MATCH($C1171,'Policy Characteristics'!$C:$C,0))),"",INDEX('Policy Characteristics'!F:F,MATCH($C1171,'Policy Characteristics'!$C:$C,0)))</f>
        <v>0</v>
      </c>
      <c r="M1171" s="340">
        <f>IF(ISBLANK(INDEX('Policy Characteristics'!G:G,MATCH($C1171,'Policy Characteristics'!$C:$C,0))),"",INDEX('Policy Characteristics'!G:G,MATCH($C1171,'Policy Characteristics'!$C:$C,0)))</f>
        <v>10</v>
      </c>
      <c r="N1171" s="340">
        <f>IF(ISBLANK(INDEX('Policy Characteristics'!H:H,MATCH($C1171,'Policy Characteristics'!$C:$C,0))),"",INDEX('Policy Characteristics'!H:H,MATCH($C1171,'Policy Characteristics'!$C:$C,0)))</f>
        <v>1</v>
      </c>
      <c r="O1171" s="340" t="str">
        <f>IF(ISBLANK(INDEX('Policy Characteristics'!I:I,MATCH($C1171,'Policy Characteristics'!$C:$C,0))),"",INDEX('Policy Characteristics'!I:I,MATCH($C1171,'Policy Characteristics'!$C:$C,0)))</f>
        <v>weight</v>
      </c>
      <c r="P1171" s="340" t="str">
        <f>IF(ISBLANK(INDEX('Policy Characteristics'!J:J,MATCH($C1171,'Policy Characteristics'!$C:$C,0))),"",INDEX('Policy Characteristics'!J:J,MATCH($C1171,'Policy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1" s="340" t="str">
        <f>IF(ISBLANK(INDEX('Policy Characteristics'!K:K,MATCH($C1171,'Policy Characteristics'!$C:$C,0))),"",INDEX('Policy Characteristics'!K:K,MATCH($C1171,'Policy Characteristics'!$C:$C,0)))</f>
        <v>io-model.html</v>
      </c>
      <c r="R1171" s="340" t="str">
        <f>IF(ISBLANK(INDEX('Policy Characteristics'!L:L,MATCH($C1171,'Policy Characteristics'!$C:$C,0))),"",INDEX('Policy Characteristics'!L:L,MATCH($C1171,'Policy Characteristics'!$C:$C,0)))</f>
        <v/>
      </c>
    </row>
    <row r="1172" spans="1:18" x14ac:dyDescent="0.25">
      <c r="A1172" s="340" t="str">
        <f>IF(ISBLANK(INDEX('Policy Characteristics'!A:A,MATCH($C1172,'Policy Characteristics'!$C:$C,0))),"",INDEX('Policy Characteristics'!A:A,MATCH($C1172,'Policy Characteristics'!$C:$C,0)))</f>
        <v>Government Revenue Accounting</v>
      </c>
      <c r="B1172" s="340" t="str">
        <f>IF(ISBLANK(INDEX('Policy Characteristics'!B:B,MATCH($C1172,'Policy Characteristics'!$C:$C,0))),"",INDEX('Policy Characteristics'!B:B,MATCH($C1172,'Policy Characteristics'!$C:$C,0)))</f>
        <v>Distributed Solar Subsidy</v>
      </c>
      <c r="C1172" s="350" t="str">
        <f t="shared" si="77"/>
        <v>GRA for Distributed Solar Subsidy</v>
      </c>
      <c r="D1172" s="4" t="s">
        <v>3073</v>
      </c>
      <c r="F1172" s="4" t="s">
        <v>3077</v>
      </c>
      <c r="H1172" s="257">
        <v>572</v>
      </c>
      <c r="I1172" s="5" t="str">
        <f t="shared" si="78"/>
        <v>Yes</v>
      </c>
      <c r="J1172" s="342" t="str">
        <f>IF(ISBLANK(INDEX('Policy Characteristics'!D:D,MATCH($C1172,'Policy Characteristics'!$C:$C,0))),"",INDEX('Policy Characteristics'!D:D,MATCH($C1172,'Policy Characteristics'!$C:$C,0)))</f>
        <v/>
      </c>
      <c r="K1172" s="340" t="str">
        <f>IF(ISBLANK(INDEX('Policy Characteristics'!E:E,MATCH($C1172,'Policy Characteristics'!$C:$C,0))),"",INDEX('Policy Characteristics'!E:E,MATCH($C1172,'Policy Characteristics'!$C:$C,0)))</f>
        <v>GRA dist solar subsidy</v>
      </c>
      <c r="L1172" s="340">
        <f>IF(ISBLANK(INDEX('Policy Characteristics'!F:F,MATCH($C1172,'Policy Characteristics'!$C:$C,0))),"",INDEX('Policy Characteristics'!F:F,MATCH($C1172,'Policy Characteristics'!$C:$C,0)))</f>
        <v>0</v>
      </c>
      <c r="M1172" s="340">
        <f>IF(ISBLANK(INDEX('Policy Characteristics'!G:G,MATCH($C1172,'Policy Characteristics'!$C:$C,0))),"",INDEX('Policy Characteristics'!G:G,MATCH($C1172,'Policy Characteristics'!$C:$C,0)))</f>
        <v>10</v>
      </c>
      <c r="N1172" s="340">
        <f>IF(ISBLANK(INDEX('Policy Characteristics'!H:H,MATCH($C1172,'Policy Characteristics'!$C:$C,0))),"",INDEX('Policy Characteristics'!H:H,MATCH($C1172,'Policy Characteristics'!$C:$C,0)))</f>
        <v>1</v>
      </c>
      <c r="O1172" s="340" t="str">
        <f>IF(ISBLANK(INDEX('Policy Characteristics'!I:I,MATCH($C1172,'Policy Characteristics'!$C:$C,0))),"",INDEX('Policy Characteristics'!I:I,MATCH($C1172,'Policy Characteristics'!$C:$C,0)))</f>
        <v>weight</v>
      </c>
      <c r="P1172" s="340" t="str">
        <f>IF(ISBLANK(INDEX('Policy Characteristics'!J:J,MATCH($C1172,'Policy Characteristics'!$C:$C,0))),"",INDEX('Policy Characteristics'!J:J,MATCH($C1172,'Policy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2" s="340" t="str">
        <f>IF(ISBLANK(INDEX('Policy Characteristics'!K:K,MATCH($C1172,'Policy Characteristics'!$C:$C,0))),"",INDEX('Policy Characteristics'!K:K,MATCH($C1172,'Policy Characteristics'!$C:$C,0)))</f>
        <v>io-model.html</v>
      </c>
      <c r="R1172" s="340" t="str">
        <f>IF(ISBLANK(INDEX('Policy Characteristics'!L:L,MATCH($C1172,'Policy Characteristics'!$C:$C,0))),"",INDEX('Policy Characteristics'!L:L,MATCH($C1172,'Policy Characteristics'!$C:$C,0)))</f>
        <v/>
      </c>
    </row>
    <row r="1173" spans="1:18" x14ac:dyDescent="0.25">
      <c r="A1173" s="340" t="str">
        <f>IF(ISBLANK(INDEX('Policy Characteristics'!A:A,MATCH($C1173,'Policy Characteristics'!$C:$C,0))),"",INDEX('Policy Characteristics'!A:A,MATCH($C1173,'Policy Characteristics'!$C:$C,0)))</f>
        <v>Government Revenue Accounting</v>
      </c>
      <c r="B1173" s="340" t="str">
        <f>IF(ISBLANK(INDEX('Policy Characteristics'!B:B,MATCH($C1173,'Policy Characteristics'!$C:$C,0))),"",INDEX('Policy Characteristics'!B:B,MATCH($C1173,'Policy Characteristics'!$C:$C,0)))</f>
        <v>Distributed Solar Subsidy</v>
      </c>
      <c r="C1173" s="350" t="str">
        <f t="shared" si="77"/>
        <v>GRA for Distributed Solar Subsidy</v>
      </c>
      <c r="D1173" s="4" t="s">
        <v>3074</v>
      </c>
      <c r="F1173" s="4" t="s">
        <v>3078</v>
      </c>
      <c r="H1173" s="257">
        <v>573</v>
      </c>
      <c r="I1173" s="5" t="str">
        <f t="shared" si="78"/>
        <v>Yes</v>
      </c>
      <c r="J1173" s="342" t="str">
        <f>IF(ISBLANK(INDEX('Policy Characteristics'!D:D,MATCH($C1173,'Policy Characteristics'!$C:$C,0))),"",INDEX('Policy Characteristics'!D:D,MATCH($C1173,'Policy Characteristics'!$C:$C,0)))</f>
        <v/>
      </c>
      <c r="K1173" s="340" t="str">
        <f>IF(ISBLANK(INDEX('Policy Characteristics'!E:E,MATCH($C1173,'Policy Characteristics'!$C:$C,0))),"",INDEX('Policy Characteristics'!E:E,MATCH($C1173,'Policy Characteristics'!$C:$C,0)))</f>
        <v>GRA dist solar subsidy</v>
      </c>
      <c r="L1173" s="340">
        <f>IF(ISBLANK(INDEX('Policy Characteristics'!F:F,MATCH($C1173,'Policy Characteristics'!$C:$C,0))),"",INDEX('Policy Characteristics'!F:F,MATCH($C1173,'Policy Characteristics'!$C:$C,0)))</f>
        <v>0</v>
      </c>
      <c r="M1173" s="340">
        <f>IF(ISBLANK(INDEX('Policy Characteristics'!G:G,MATCH($C1173,'Policy Characteristics'!$C:$C,0))),"",INDEX('Policy Characteristics'!G:G,MATCH($C1173,'Policy Characteristics'!$C:$C,0)))</f>
        <v>10</v>
      </c>
      <c r="N1173" s="340">
        <f>IF(ISBLANK(INDEX('Policy Characteristics'!H:H,MATCH($C1173,'Policy Characteristics'!$C:$C,0))),"",INDEX('Policy Characteristics'!H:H,MATCH($C1173,'Policy Characteristics'!$C:$C,0)))</f>
        <v>1</v>
      </c>
      <c r="O1173" s="340" t="str">
        <f>IF(ISBLANK(INDEX('Policy Characteristics'!I:I,MATCH($C1173,'Policy Characteristics'!$C:$C,0))),"",INDEX('Policy Characteristics'!I:I,MATCH($C1173,'Policy Characteristics'!$C:$C,0)))</f>
        <v>weight</v>
      </c>
      <c r="P1173" s="340" t="str">
        <f>IF(ISBLANK(INDEX('Policy Characteristics'!J:J,MATCH($C1173,'Policy Characteristics'!$C:$C,0))),"",INDEX('Policy Characteristics'!J:J,MATCH($C1173,'Policy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3" s="340" t="str">
        <f>IF(ISBLANK(INDEX('Policy Characteristics'!K:K,MATCH($C1173,'Policy Characteristics'!$C:$C,0))),"",INDEX('Policy Characteristics'!K:K,MATCH($C1173,'Policy Characteristics'!$C:$C,0)))</f>
        <v>io-model.html</v>
      </c>
      <c r="R1173" s="340" t="str">
        <f>IF(ISBLANK(INDEX('Policy Characteristics'!L:L,MATCH($C1173,'Policy Characteristics'!$C:$C,0))),"",INDEX('Policy Characteristics'!L:L,MATCH($C1173,'Policy Characteristics'!$C:$C,0)))</f>
        <v/>
      </c>
    </row>
    <row r="1174" spans="1:18" x14ac:dyDescent="0.25">
      <c r="A1174" s="340" t="str">
        <f>IF(ISBLANK(INDEX('Policy Characteristics'!A:A,MATCH($C1174,'Policy Characteristics'!$C:$C,0))),"",INDEX('Policy Characteristics'!A:A,MATCH($C1174,'Policy Characteristics'!$C:$C,0)))</f>
        <v>Government Revenue Accounting</v>
      </c>
      <c r="B1174" s="340" t="str">
        <f>IF(ISBLANK(INDEX('Policy Characteristics'!B:B,MATCH($C1174,'Policy Characteristics'!$C:$C,0))),"",INDEX('Policy Characteristics'!B:B,MATCH($C1174,'Policy Characteristics'!$C:$C,0)))</f>
        <v>Distributed Solar Subsidy</v>
      </c>
      <c r="C1174" s="350" t="str">
        <f t="shared" si="77"/>
        <v>GRA for Distributed Solar Subsidy</v>
      </c>
      <c r="D1174" s="4" t="s">
        <v>3075</v>
      </c>
      <c r="F1174" s="4" t="s">
        <v>3079</v>
      </c>
      <c r="H1174" s="257">
        <v>574</v>
      </c>
      <c r="I1174" s="5" t="str">
        <f t="shared" si="78"/>
        <v>Yes</v>
      </c>
      <c r="J1174" s="342" t="str">
        <f>IF(ISBLANK(INDEX('Policy Characteristics'!D:D,MATCH($C1174,'Policy Characteristics'!$C:$C,0))),"",INDEX('Policy Characteristics'!D:D,MATCH($C1174,'Policy Characteristics'!$C:$C,0)))</f>
        <v/>
      </c>
      <c r="K1174" s="340" t="str">
        <f>IF(ISBLANK(INDEX('Policy Characteristics'!E:E,MATCH($C1174,'Policy Characteristics'!$C:$C,0))),"",INDEX('Policy Characteristics'!E:E,MATCH($C1174,'Policy Characteristics'!$C:$C,0)))</f>
        <v>GRA dist solar subsidy</v>
      </c>
      <c r="L1174" s="340">
        <f>IF(ISBLANK(INDEX('Policy Characteristics'!F:F,MATCH($C1174,'Policy Characteristics'!$C:$C,0))),"",INDEX('Policy Characteristics'!F:F,MATCH($C1174,'Policy Characteristics'!$C:$C,0)))</f>
        <v>0</v>
      </c>
      <c r="M1174" s="340">
        <f>IF(ISBLANK(INDEX('Policy Characteristics'!G:G,MATCH($C1174,'Policy Characteristics'!$C:$C,0))),"",INDEX('Policy Characteristics'!G:G,MATCH($C1174,'Policy Characteristics'!$C:$C,0)))</f>
        <v>10</v>
      </c>
      <c r="N1174" s="340">
        <f>IF(ISBLANK(INDEX('Policy Characteristics'!H:H,MATCH($C1174,'Policy Characteristics'!$C:$C,0))),"",INDEX('Policy Characteristics'!H:H,MATCH($C1174,'Policy Characteristics'!$C:$C,0)))</f>
        <v>1</v>
      </c>
      <c r="O1174" s="340" t="str">
        <f>IF(ISBLANK(INDEX('Policy Characteristics'!I:I,MATCH($C1174,'Policy Characteristics'!$C:$C,0))),"",INDEX('Policy Characteristics'!I:I,MATCH($C1174,'Policy Characteristics'!$C:$C,0)))</f>
        <v>weight</v>
      </c>
      <c r="P1174" s="340" t="str">
        <f>IF(ISBLANK(INDEX('Policy Characteristics'!J:J,MATCH($C1174,'Policy Characteristics'!$C:$C,0))),"",INDEX('Policy Characteristics'!J:J,MATCH($C1174,'Policy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4" s="340" t="str">
        <f>IF(ISBLANK(INDEX('Policy Characteristics'!K:K,MATCH($C1174,'Policy Characteristics'!$C:$C,0))),"",INDEX('Policy Characteristics'!K:K,MATCH($C1174,'Policy Characteristics'!$C:$C,0)))</f>
        <v>io-model.html</v>
      </c>
      <c r="R1174" s="340" t="str">
        <f>IF(ISBLANK(INDEX('Policy Characteristics'!L:L,MATCH($C1174,'Policy Characteristics'!$C:$C,0))),"",INDEX('Policy Characteristics'!L:L,MATCH($C1174,'Policy Characteristics'!$C:$C,0)))</f>
        <v/>
      </c>
    </row>
    <row r="1175" spans="1:18" x14ac:dyDescent="0.25">
      <c r="A1175" s="340" t="str">
        <f>IF(ISBLANK(INDEX('Policy Characteristics'!A:A,MATCH($C1175,'Policy Characteristics'!$C:$C,0))),"",INDEX('Policy Characteristics'!A:A,MATCH($C1175,'Policy Characteristics'!$C:$C,0)))</f>
        <v>Government Revenue Accounting</v>
      </c>
      <c r="B1175" s="340" t="str">
        <f>IF(ISBLANK(INDEX('Policy Characteristics'!B:B,MATCH($C1175,'Policy Characteristics'!$C:$C,0))),"",INDEX('Policy Characteristics'!B:B,MATCH($C1175,'Policy Characteristics'!$C:$C,0)))</f>
        <v>Fuel Subsidy</v>
      </c>
      <c r="C1175" s="349" t="s">
        <v>3068</v>
      </c>
      <c r="D1175" s="4" t="s">
        <v>3071</v>
      </c>
      <c r="F1175" s="4" t="s">
        <v>3076</v>
      </c>
      <c r="H1175" s="257">
        <v>575</v>
      </c>
      <c r="I1175" s="4" t="s">
        <v>45</v>
      </c>
      <c r="J1175" s="342" t="str">
        <f>IF(ISBLANK(INDEX('Policy Characteristics'!D:D,MATCH($C1175,'Policy Characteristics'!$C:$C,0))),"",INDEX('Policy Characteristics'!D:D,MATCH($C1175,'Policy Characteristics'!$C:$C,0)))</f>
        <v/>
      </c>
      <c r="K1175" s="340" t="str">
        <f>IF(ISBLANK(INDEX('Policy Characteristics'!E:E,MATCH($C1175,'Policy Characteristics'!$C:$C,0))),"",INDEX('Policy Characteristics'!E:E,MATCH($C1175,'Policy Characteristics'!$C:$C,0)))</f>
        <v>GRA fuel subsidy</v>
      </c>
      <c r="L1175" s="340">
        <f>IF(ISBLANK(INDEX('Policy Characteristics'!F:F,MATCH($C1175,'Policy Characteristics'!$C:$C,0))),"",INDEX('Policy Characteristics'!F:F,MATCH($C1175,'Policy Characteristics'!$C:$C,0)))</f>
        <v>0</v>
      </c>
      <c r="M1175" s="340">
        <f>IF(ISBLANK(INDEX('Policy Characteristics'!G:G,MATCH($C1175,'Policy Characteristics'!$C:$C,0))),"",INDEX('Policy Characteristics'!G:G,MATCH($C1175,'Policy Characteristics'!$C:$C,0)))</f>
        <v>10</v>
      </c>
      <c r="N1175" s="340">
        <f>IF(ISBLANK(INDEX('Policy Characteristics'!H:H,MATCH($C1175,'Policy Characteristics'!$C:$C,0))),"",INDEX('Policy Characteristics'!H:H,MATCH($C1175,'Policy Characteristics'!$C:$C,0)))</f>
        <v>1</v>
      </c>
      <c r="O1175" s="340" t="str">
        <f>IF(ISBLANK(INDEX('Policy Characteristics'!I:I,MATCH($C1175,'Policy Characteristics'!$C:$C,0))),"",INDEX('Policy Characteristics'!I:I,MATCH($C1175,'Policy Characteristics'!$C:$C,0)))</f>
        <v>weight</v>
      </c>
      <c r="P1175" s="340" t="str">
        <f>IF(ISBLANK(INDEX('Policy Characteristics'!J:J,MATCH($C1175,'Policy Characteristics'!$C:$C,0))),"",INDEX('Policy Characteristics'!J:J,MATCH($C1175,'Policy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5" s="340" t="str">
        <f>IF(ISBLANK(INDEX('Policy Characteristics'!K:K,MATCH($C1175,'Policy Characteristics'!$C:$C,0))),"",INDEX('Policy Characteristics'!K:K,MATCH($C1175,'Policy Characteristics'!$C:$C,0)))</f>
        <v>io-model.html</v>
      </c>
      <c r="R1175" s="340" t="str">
        <f>IF(ISBLANK(INDEX('Policy Characteristics'!L:L,MATCH($C1175,'Policy Characteristics'!$C:$C,0))),"",INDEX('Policy Characteristics'!L:L,MATCH($C1175,'Policy Characteristics'!$C:$C,0)))</f>
        <v/>
      </c>
    </row>
    <row r="1176" spans="1:18" x14ac:dyDescent="0.25">
      <c r="A1176" s="340" t="str">
        <f>IF(ISBLANK(INDEX('Policy Characteristics'!A:A,MATCH($C1176,'Policy Characteristics'!$C:$C,0))),"",INDEX('Policy Characteristics'!A:A,MATCH($C1176,'Policy Characteristics'!$C:$C,0)))</f>
        <v>Government Revenue Accounting</v>
      </c>
      <c r="B1176" s="340" t="str">
        <f>IF(ISBLANK(INDEX('Policy Characteristics'!B:B,MATCH($C1176,'Policy Characteristics'!$C:$C,0))),"",INDEX('Policy Characteristics'!B:B,MATCH($C1176,'Policy Characteristics'!$C:$C,0)))</f>
        <v>Fuel Subsidy</v>
      </c>
      <c r="C1176" s="350" t="str">
        <f t="shared" ref="C1176:C1179" si="79">C$1175</f>
        <v>GRA for Fuel Subsidies</v>
      </c>
      <c r="D1176" s="4" t="s">
        <v>3072</v>
      </c>
      <c r="F1176" s="4" t="s">
        <v>3099</v>
      </c>
      <c r="H1176" s="257">
        <v>576</v>
      </c>
      <c r="I1176" s="5" t="str">
        <f t="shared" ref="I1176:I1179" si="80">I$1175</f>
        <v>Yes</v>
      </c>
      <c r="J1176" s="342" t="str">
        <f>IF(ISBLANK(INDEX('Policy Characteristics'!D:D,MATCH($C1176,'Policy Characteristics'!$C:$C,0))),"",INDEX('Policy Characteristics'!D:D,MATCH($C1176,'Policy Characteristics'!$C:$C,0)))</f>
        <v/>
      </c>
      <c r="K1176" s="340" t="str">
        <f>IF(ISBLANK(INDEX('Policy Characteristics'!E:E,MATCH($C1176,'Policy Characteristics'!$C:$C,0))),"",INDEX('Policy Characteristics'!E:E,MATCH($C1176,'Policy Characteristics'!$C:$C,0)))</f>
        <v>GRA fuel subsidy</v>
      </c>
      <c r="L1176" s="340">
        <f>IF(ISBLANK(INDEX('Policy Characteristics'!F:F,MATCH($C1176,'Policy Characteristics'!$C:$C,0))),"",INDEX('Policy Characteristics'!F:F,MATCH($C1176,'Policy Characteristics'!$C:$C,0)))</f>
        <v>0</v>
      </c>
      <c r="M1176" s="340">
        <f>IF(ISBLANK(INDEX('Policy Characteristics'!G:G,MATCH($C1176,'Policy Characteristics'!$C:$C,0))),"",INDEX('Policy Characteristics'!G:G,MATCH($C1176,'Policy Characteristics'!$C:$C,0)))</f>
        <v>10</v>
      </c>
      <c r="N1176" s="340">
        <f>IF(ISBLANK(INDEX('Policy Characteristics'!H:H,MATCH($C1176,'Policy Characteristics'!$C:$C,0))),"",INDEX('Policy Characteristics'!H:H,MATCH($C1176,'Policy Characteristics'!$C:$C,0)))</f>
        <v>1</v>
      </c>
      <c r="O1176" s="340" t="str">
        <f>IF(ISBLANK(INDEX('Policy Characteristics'!I:I,MATCH($C1176,'Policy Characteristics'!$C:$C,0))),"",INDEX('Policy Characteristics'!I:I,MATCH($C1176,'Policy Characteristics'!$C:$C,0)))</f>
        <v>weight</v>
      </c>
      <c r="P1176" s="340" t="str">
        <f>IF(ISBLANK(INDEX('Policy Characteristics'!J:J,MATCH($C1176,'Policy Characteristics'!$C:$C,0))),"",INDEX('Policy Characteristics'!J:J,MATCH($C1176,'Policy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6" s="340" t="str">
        <f>IF(ISBLANK(INDEX('Policy Characteristics'!K:K,MATCH($C1176,'Policy Characteristics'!$C:$C,0))),"",INDEX('Policy Characteristics'!K:K,MATCH($C1176,'Policy Characteristics'!$C:$C,0)))</f>
        <v>io-model.html</v>
      </c>
      <c r="R1176" s="340" t="str">
        <f>IF(ISBLANK(INDEX('Policy Characteristics'!L:L,MATCH($C1176,'Policy Characteristics'!$C:$C,0))),"",INDEX('Policy Characteristics'!L:L,MATCH($C1176,'Policy Characteristics'!$C:$C,0)))</f>
        <v/>
      </c>
    </row>
    <row r="1177" spans="1:18" x14ac:dyDescent="0.25">
      <c r="A1177" s="340" t="str">
        <f>IF(ISBLANK(INDEX('Policy Characteristics'!A:A,MATCH($C1177,'Policy Characteristics'!$C:$C,0))),"",INDEX('Policy Characteristics'!A:A,MATCH($C1177,'Policy Characteristics'!$C:$C,0)))</f>
        <v>Government Revenue Accounting</v>
      </c>
      <c r="B1177" s="340" t="str">
        <f>IF(ISBLANK(INDEX('Policy Characteristics'!B:B,MATCH($C1177,'Policy Characteristics'!$C:$C,0))),"",INDEX('Policy Characteristics'!B:B,MATCH($C1177,'Policy Characteristics'!$C:$C,0)))</f>
        <v>Fuel Subsidy</v>
      </c>
      <c r="C1177" s="350" t="str">
        <f t="shared" si="79"/>
        <v>GRA for Fuel Subsidies</v>
      </c>
      <c r="D1177" s="4" t="s">
        <v>3073</v>
      </c>
      <c r="F1177" s="4" t="s">
        <v>3077</v>
      </c>
      <c r="H1177" s="257">
        <v>577</v>
      </c>
      <c r="I1177" s="5" t="str">
        <f t="shared" si="80"/>
        <v>Yes</v>
      </c>
      <c r="J1177" s="342" t="str">
        <f>IF(ISBLANK(INDEX('Policy Characteristics'!D:D,MATCH($C1177,'Policy Characteristics'!$C:$C,0))),"",INDEX('Policy Characteristics'!D:D,MATCH($C1177,'Policy Characteristics'!$C:$C,0)))</f>
        <v/>
      </c>
      <c r="K1177" s="340" t="str">
        <f>IF(ISBLANK(INDEX('Policy Characteristics'!E:E,MATCH($C1177,'Policy Characteristics'!$C:$C,0))),"",INDEX('Policy Characteristics'!E:E,MATCH($C1177,'Policy Characteristics'!$C:$C,0)))</f>
        <v>GRA fuel subsidy</v>
      </c>
      <c r="L1177" s="340">
        <f>IF(ISBLANK(INDEX('Policy Characteristics'!F:F,MATCH($C1177,'Policy Characteristics'!$C:$C,0))),"",INDEX('Policy Characteristics'!F:F,MATCH($C1177,'Policy Characteristics'!$C:$C,0)))</f>
        <v>0</v>
      </c>
      <c r="M1177" s="340">
        <f>IF(ISBLANK(INDEX('Policy Characteristics'!G:G,MATCH($C1177,'Policy Characteristics'!$C:$C,0))),"",INDEX('Policy Characteristics'!G:G,MATCH($C1177,'Policy Characteristics'!$C:$C,0)))</f>
        <v>10</v>
      </c>
      <c r="N1177" s="340">
        <f>IF(ISBLANK(INDEX('Policy Characteristics'!H:H,MATCH($C1177,'Policy Characteristics'!$C:$C,0))),"",INDEX('Policy Characteristics'!H:H,MATCH($C1177,'Policy Characteristics'!$C:$C,0)))</f>
        <v>1</v>
      </c>
      <c r="O1177" s="340" t="str">
        <f>IF(ISBLANK(INDEX('Policy Characteristics'!I:I,MATCH($C1177,'Policy Characteristics'!$C:$C,0))),"",INDEX('Policy Characteristics'!I:I,MATCH($C1177,'Policy Characteristics'!$C:$C,0)))</f>
        <v>weight</v>
      </c>
      <c r="P1177" s="340" t="str">
        <f>IF(ISBLANK(INDEX('Policy Characteristics'!J:J,MATCH($C1177,'Policy Characteristics'!$C:$C,0))),"",INDEX('Policy Characteristics'!J:J,MATCH($C1177,'Policy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7" s="340" t="str">
        <f>IF(ISBLANK(INDEX('Policy Characteristics'!K:K,MATCH($C1177,'Policy Characteristics'!$C:$C,0))),"",INDEX('Policy Characteristics'!K:K,MATCH($C1177,'Policy Characteristics'!$C:$C,0)))</f>
        <v>io-model.html</v>
      </c>
      <c r="R1177" s="340" t="str">
        <f>IF(ISBLANK(INDEX('Policy Characteristics'!L:L,MATCH($C1177,'Policy Characteristics'!$C:$C,0))),"",INDEX('Policy Characteristics'!L:L,MATCH($C1177,'Policy Characteristics'!$C:$C,0)))</f>
        <v/>
      </c>
    </row>
    <row r="1178" spans="1:18" x14ac:dyDescent="0.25">
      <c r="A1178" s="340" t="str">
        <f>IF(ISBLANK(INDEX('Policy Characteristics'!A:A,MATCH($C1178,'Policy Characteristics'!$C:$C,0))),"",INDEX('Policy Characteristics'!A:A,MATCH($C1178,'Policy Characteristics'!$C:$C,0)))</f>
        <v>Government Revenue Accounting</v>
      </c>
      <c r="B1178" s="340" t="str">
        <f>IF(ISBLANK(INDEX('Policy Characteristics'!B:B,MATCH($C1178,'Policy Characteristics'!$C:$C,0))),"",INDEX('Policy Characteristics'!B:B,MATCH($C1178,'Policy Characteristics'!$C:$C,0)))</f>
        <v>Fuel Subsidy</v>
      </c>
      <c r="C1178" s="350" t="str">
        <f t="shared" si="79"/>
        <v>GRA for Fuel Subsidies</v>
      </c>
      <c r="D1178" s="4" t="s">
        <v>3074</v>
      </c>
      <c r="F1178" s="4" t="s">
        <v>3078</v>
      </c>
      <c r="H1178" s="257">
        <v>578</v>
      </c>
      <c r="I1178" s="5" t="str">
        <f t="shared" si="80"/>
        <v>Yes</v>
      </c>
      <c r="J1178" s="342" t="str">
        <f>IF(ISBLANK(INDEX('Policy Characteristics'!D:D,MATCH($C1178,'Policy Characteristics'!$C:$C,0))),"",INDEX('Policy Characteristics'!D:D,MATCH($C1178,'Policy Characteristics'!$C:$C,0)))</f>
        <v/>
      </c>
      <c r="K1178" s="340" t="str">
        <f>IF(ISBLANK(INDEX('Policy Characteristics'!E:E,MATCH($C1178,'Policy Characteristics'!$C:$C,0))),"",INDEX('Policy Characteristics'!E:E,MATCH($C1178,'Policy Characteristics'!$C:$C,0)))</f>
        <v>GRA fuel subsidy</v>
      </c>
      <c r="L1178" s="340">
        <f>IF(ISBLANK(INDEX('Policy Characteristics'!F:F,MATCH($C1178,'Policy Characteristics'!$C:$C,0))),"",INDEX('Policy Characteristics'!F:F,MATCH($C1178,'Policy Characteristics'!$C:$C,0)))</f>
        <v>0</v>
      </c>
      <c r="M1178" s="340">
        <f>IF(ISBLANK(INDEX('Policy Characteristics'!G:G,MATCH($C1178,'Policy Characteristics'!$C:$C,0))),"",INDEX('Policy Characteristics'!G:G,MATCH($C1178,'Policy Characteristics'!$C:$C,0)))</f>
        <v>10</v>
      </c>
      <c r="N1178" s="340">
        <f>IF(ISBLANK(INDEX('Policy Characteristics'!H:H,MATCH($C1178,'Policy Characteristics'!$C:$C,0))),"",INDEX('Policy Characteristics'!H:H,MATCH($C1178,'Policy Characteristics'!$C:$C,0)))</f>
        <v>1</v>
      </c>
      <c r="O1178" s="340" t="str">
        <f>IF(ISBLANK(INDEX('Policy Characteristics'!I:I,MATCH($C1178,'Policy Characteristics'!$C:$C,0))),"",INDEX('Policy Characteristics'!I:I,MATCH($C1178,'Policy Characteristics'!$C:$C,0)))</f>
        <v>weight</v>
      </c>
      <c r="P1178" s="340" t="str">
        <f>IF(ISBLANK(INDEX('Policy Characteristics'!J:J,MATCH($C1178,'Policy Characteristics'!$C:$C,0))),"",INDEX('Policy Characteristics'!J:J,MATCH($C1178,'Policy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8" s="340" t="str">
        <f>IF(ISBLANK(INDEX('Policy Characteristics'!K:K,MATCH($C1178,'Policy Characteristics'!$C:$C,0))),"",INDEX('Policy Characteristics'!K:K,MATCH($C1178,'Policy Characteristics'!$C:$C,0)))</f>
        <v>io-model.html</v>
      </c>
      <c r="R1178" s="340" t="str">
        <f>IF(ISBLANK(INDEX('Policy Characteristics'!L:L,MATCH($C1178,'Policy Characteristics'!$C:$C,0))),"",INDEX('Policy Characteristics'!L:L,MATCH($C1178,'Policy Characteristics'!$C:$C,0)))</f>
        <v/>
      </c>
    </row>
    <row r="1179" spans="1:18" x14ac:dyDescent="0.25">
      <c r="A1179" s="340" t="str">
        <f>IF(ISBLANK(INDEX('Policy Characteristics'!A:A,MATCH($C1179,'Policy Characteristics'!$C:$C,0))),"",INDEX('Policy Characteristics'!A:A,MATCH($C1179,'Policy Characteristics'!$C:$C,0)))</f>
        <v>Government Revenue Accounting</v>
      </c>
      <c r="B1179" s="340" t="str">
        <f>IF(ISBLANK(INDEX('Policy Characteristics'!B:B,MATCH($C1179,'Policy Characteristics'!$C:$C,0))),"",INDEX('Policy Characteristics'!B:B,MATCH($C1179,'Policy Characteristics'!$C:$C,0)))</f>
        <v>Fuel Subsidy</v>
      </c>
      <c r="C1179" s="350" t="str">
        <f t="shared" si="79"/>
        <v>GRA for Fuel Subsidies</v>
      </c>
      <c r="D1179" s="4" t="s">
        <v>3075</v>
      </c>
      <c r="F1179" s="4" t="s">
        <v>3079</v>
      </c>
      <c r="H1179" s="257">
        <v>579</v>
      </c>
      <c r="I1179" s="5" t="str">
        <f t="shared" si="80"/>
        <v>Yes</v>
      </c>
      <c r="J1179" s="342" t="str">
        <f>IF(ISBLANK(INDEX('Policy Characteristics'!D:D,MATCH($C1179,'Policy Characteristics'!$C:$C,0))),"",INDEX('Policy Characteristics'!D:D,MATCH($C1179,'Policy Characteristics'!$C:$C,0)))</f>
        <v/>
      </c>
      <c r="K1179" s="340" t="str">
        <f>IF(ISBLANK(INDEX('Policy Characteristics'!E:E,MATCH($C1179,'Policy Characteristics'!$C:$C,0))),"",INDEX('Policy Characteristics'!E:E,MATCH($C1179,'Policy Characteristics'!$C:$C,0)))</f>
        <v>GRA fuel subsidy</v>
      </c>
      <c r="L1179" s="340">
        <f>IF(ISBLANK(INDEX('Policy Characteristics'!F:F,MATCH($C1179,'Policy Characteristics'!$C:$C,0))),"",INDEX('Policy Characteristics'!F:F,MATCH($C1179,'Policy Characteristics'!$C:$C,0)))</f>
        <v>0</v>
      </c>
      <c r="M1179" s="340">
        <f>IF(ISBLANK(INDEX('Policy Characteristics'!G:G,MATCH($C1179,'Policy Characteristics'!$C:$C,0))),"",INDEX('Policy Characteristics'!G:G,MATCH($C1179,'Policy Characteristics'!$C:$C,0)))</f>
        <v>10</v>
      </c>
      <c r="N1179" s="340">
        <f>IF(ISBLANK(INDEX('Policy Characteristics'!H:H,MATCH($C1179,'Policy Characteristics'!$C:$C,0))),"",INDEX('Policy Characteristics'!H:H,MATCH($C1179,'Policy Characteristics'!$C:$C,0)))</f>
        <v>1</v>
      </c>
      <c r="O1179" s="340" t="str">
        <f>IF(ISBLANK(INDEX('Policy Characteristics'!I:I,MATCH($C1179,'Policy Characteristics'!$C:$C,0))),"",INDEX('Policy Characteristics'!I:I,MATCH($C1179,'Policy Characteristics'!$C:$C,0)))</f>
        <v>weight</v>
      </c>
      <c r="P1179" s="340" t="str">
        <f>IF(ISBLANK(INDEX('Policy Characteristics'!J:J,MATCH($C1179,'Policy Characteristics'!$C:$C,0))),"",INDEX('Policy Characteristics'!J:J,MATCH($C1179,'Policy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9" s="340" t="str">
        <f>IF(ISBLANK(INDEX('Policy Characteristics'!K:K,MATCH($C1179,'Policy Characteristics'!$C:$C,0))),"",INDEX('Policy Characteristics'!K:K,MATCH($C1179,'Policy Characteristics'!$C:$C,0)))</f>
        <v>io-model.html</v>
      </c>
      <c r="R1179" s="340" t="str">
        <f>IF(ISBLANK(INDEX('Policy Characteristics'!L:L,MATCH($C1179,'Policy Characteristics'!$C:$C,0))),"",INDEX('Policy Characteristics'!L:L,MATCH($C1179,'Policy Characteristics'!$C:$C,0)))</f>
        <v/>
      </c>
    </row>
    <row r="1180" spans="1:18" x14ac:dyDescent="0.25">
      <c r="A1180" s="340" t="str">
        <f>IF(ISBLANK(INDEX('Policy Characteristics'!A:A,MATCH($C1180,'Policy Characteristics'!$C:$C,0))),"",INDEX('Policy Characteristics'!A:A,MATCH($C1180,'Policy Characteristics'!$C:$C,0)))</f>
        <v>Government Revenue Accounting</v>
      </c>
      <c r="B1180" s="340" t="str">
        <f>IF(ISBLANK(INDEX('Policy Characteristics'!B:B,MATCH($C1180,'Policy Characteristics'!$C:$C,0))),"",INDEX('Policy Characteristics'!B:B,MATCH($C1180,'Policy Characteristics'!$C:$C,0)))</f>
        <v>National Debt Interest</v>
      </c>
      <c r="C1180" s="349" t="s">
        <v>3069</v>
      </c>
      <c r="D1180" s="4" t="s">
        <v>3071</v>
      </c>
      <c r="F1180" s="4" t="s">
        <v>3076</v>
      </c>
      <c r="H1180" s="257">
        <v>580</v>
      </c>
      <c r="I1180" s="4" t="s">
        <v>45</v>
      </c>
      <c r="J1180" s="342" t="str">
        <f>IF(ISBLANK(INDEX('Policy Characteristics'!D:D,MATCH($C1180,'Policy Characteristics'!$C:$C,0))),"",INDEX('Policy Characteristics'!D:D,MATCH($C1180,'Policy Characteristics'!$C:$C,0)))</f>
        <v/>
      </c>
      <c r="K1180" s="340" t="str">
        <f>IF(ISBLANK(INDEX('Policy Characteristics'!E:E,MATCH($C1180,'Policy Characteristics'!$C:$C,0))),"",INDEX('Policy Characteristics'!E:E,MATCH($C1180,'Policy Characteristics'!$C:$C,0)))</f>
        <v>GRA national debt interest</v>
      </c>
      <c r="L1180" s="340">
        <f>IF(ISBLANK(INDEX('Policy Characteristics'!F:F,MATCH($C1180,'Policy Characteristics'!$C:$C,0))),"",INDEX('Policy Characteristics'!F:F,MATCH($C1180,'Policy Characteristics'!$C:$C,0)))</f>
        <v>0</v>
      </c>
      <c r="M1180" s="340">
        <f>IF(ISBLANK(INDEX('Policy Characteristics'!G:G,MATCH($C1180,'Policy Characteristics'!$C:$C,0))),"",INDEX('Policy Characteristics'!G:G,MATCH($C1180,'Policy Characteristics'!$C:$C,0)))</f>
        <v>10</v>
      </c>
      <c r="N1180" s="340">
        <f>IF(ISBLANK(INDEX('Policy Characteristics'!H:H,MATCH($C1180,'Policy Characteristics'!$C:$C,0))),"",INDEX('Policy Characteristics'!H:H,MATCH($C1180,'Policy Characteristics'!$C:$C,0)))</f>
        <v>1</v>
      </c>
      <c r="O1180" s="340" t="str">
        <f>IF(ISBLANK(INDEX('Policy Characteristics'!I:I,MATCH($C1180,'Policy Characteristics'!$C:$C,0))),"",INDEX('Policy Characteristics'!I:I,MATCH($C1180,'Policy Characteristics'!$C:$C,0)))</f>
        <v>weight</v>
      </c>
      <c r="P1180" s="340" t="str">
        <f>IF(ISBLANK(INDEX('Policy Characteristics'!J:J,MATCH($C1180,'Policy Characteristics'!$C:$C,0))),"",INDEX('Policy Characteristics'!J:J,MATCH($C1180,'Policy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0" s="340" t="str">
        <f>IF(ISBLANK(INDEX('Policy Characteristics'!K:K,MATCH($C1180,'Policy Characteristics'!$C:$C,0))),"",INDEX('Policy Characteristics'!K:K,MATCH($C1180,'Policy Characteristics'!$C:$C,0)))</f>
        <v>io-model.html</v>
      </c>
      <c r="R1180" s="340" t="str">
        <f>IF(ISBLANK(INDEX('Policy Characteristics'!L:L,MATCH($C1180,'Policy Characteristics'!$C:$C,0))),"",INDEX('Policy Characteristics'!L:L,MATCH($C1180,'Policy Characteristics'!$C:$C,0)))</f>
        <v/>
      </c>
    </row>
    <row r="1181" spans="1:18" x14ac:dyDescent="0.25">
      <c r="A1181" s="340" t="str">
        <f>IF(ISBLANK(INDEX('Policy Characteristics'!A:A,MATCH($C1181,'Policy Characteristics'!$C:$C,0))),"",INDEX('Policy Characteristics'!A:A,MATCH($C1181,'Policy Characteristics'!$C:$C,0)))</f>
        <v>Government Revenue Accounting</v>
      </c>
      <c r="B1181" s="340" t="str">
        <f>IF(ISBLANK(INDEX('Policy Characteristics'!B:B,MATCH($C1181,'Policy Characteristics'!$C:$C,0))),"",INDEX('Policy Characteristics'!B:B,MATCH($C1181,'Policy Characteristics'!$C:$C,0)))</f>
        <v>National Debt Interest</v>
      </c>
      <c r="C1181" s="350" t="str">
        <f t="shared" ref="C1181:C1184" si="81">C$1180</f>
        <v>GRA for National Debt Interest</v>
      </c>
      <c r="D1181" s="4" t="s">
        <v>3072</v>
      </c>
      <c r="F1181" s="4" t="s">
        <v>3099</v>
      </c>
      <c r="H1181" s="257">
        <v>581</v>
      </c>
      <c r="I1181" s="5" t="str">
        <f t="shared" ref="I1181:I1184" si="82">I$1180</f>
        <v>Yes</v>
      </c>
      <c r="J1181" s="342" t="str">
        <f>IF(ISBLANK(INDEX('Policy Characteristics'!D:D,MATCH($C1181,'Policy Characteristics'!$C:$C,0))),"",INDEX('Policy Characteristics'!D:D,MATCH($C1181,'Policy Characteristics'!$C:$C,0)))</f>
        <v/>
      </c>
      <c r="K1181" s="340" t="str">
        <f>IF(ISBLANK(INDEX('Policy Characteristics'!E:E,MATCH($C1181,'Policy Characteristics'!$C:$C,0))),"",INDEX('Policy Characteristics'!E:E,MATCH($C1181,'Policy Characteristics'!$C:$C,0)))</f>
        <v>GRA national debt interest</v>
      </c>
      <c r="L1181" s="340">
        <f>IF(ISBLANK(INDEX('Policy Characteristics'!F:F,MATCH($C1181,'Policy Characteristics'!$C:$C,0))),"",INDEX('Policy Characteristics'!F:F,MATCH($C1181,'Policy Characteristics'!$C:$C,0)))</f>
        <v>0</v>
      </c>
      <c r="M1181" s="340">
        <f>IF(ISBLANK(INDEX('Policy Characteristics'!G:G,MATCH($C1181,'Policy Characteristics'!$C:$C,0))),"",INDEX('Policy Characteristics'!G:G,MATCH($C1181,'Policy Characteristics'!$C:$C,0)))</f>
        <v>10</v>
      </c>
      <c r="N1181" s="340">
        <f>IF(ISBLANK(INDEX('Policy Characteristics'!H:H,MATCH($C1181,'Policy Characteristics'!$C:$C,0))),"",INDEX('Policy Characteristics'!H:H,MATCH($C1181,'Policy Characteristics'!$C:$C,0)))</f>
        <v>1</v>
      </c>
      <c r="O1181" s="340" t="str">
        <f>IF(ISBLANK(INDEX('Policy Characteristics'!I:I,MATCH($C1181,'Policy Characteristics'!$C:$C,0))),"",INDEX('Policy Characteristics'!I:I,MATCH($C1181,'Policy Characteristics'!$C:$C,0)))</f>
        <v>weight</v>
      </c>
      <c r="P1181" s="340" t="str">
        <f>IF(ISBLANK(INDEX('Policy Characteristics'!J:J,MATCH($C1181,'Policy Characteristics'!$C:$C,0))),"",INDEX('Policy Characteristics'!J:J,MATCH($C1181,'Policy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1" s="340" t="str">
        <f>IF(ISBLANK(INDEX('Policy Characteristics'!K:K,MATCH($C1181,'Policy Characteristics'!$C:$C,0))),"",INDEX('Policy Characteristics'!K:K,MATCH($C1181,'Policy Characteristics'!$C:$C,0)))</f>
        <v>io-model.html</v>
      </c>
      <c r="R1181" s="340" t="str">
        <f>IF(ISBLANK(INDEX('Policy Characteristics'!L:L,MATCH($C1181,'Policy Characteristics'!$C:$C,0))),"",INDEX('Policy Characteristics'!L:L,MATCH($C1181,'Policy Characteristics'!$C:$C,0)))</f>
        <v/>
      </c>
    </row>
    <row r="1182" spans="1:18" x14ac:dyDescent="0.25">
      <c r="A1182" s="340" t="str">
        <f>IF(ISBLANK(INDEX('Policy Characteristics'!A:A,MATCH($C1182,'Policy Characteristics'!$C:$C,0))),"",INDEX('Policy Characteristics'!A:A,MATCH($C1182,'Policy Characteristics'!$C:$C,0)))</f>
        <v>Government Revenue Accounting</v>
      </c>
      <c r="B1182" s="340" t="str">
        <f>IF(ISBLANK(INDEX('Policy Characteristics'!B:B,MATCH($C1182,'Policy Characteristics'!$C:$C,0))),"",INDEX('Policy Characteristics'!B:B,MATCH($C1182,'Policy Characteristics'!$C:$C,0)))</f>
        <v>National Debt Interest</v>
      </c>
      <c r="C1182" s="350" t="str">
        <f t="shared" si="81"/>
        <v>GRA for National Debt Interest</v>
      </c>
      <c r="D1182" s="4" t="s">
        <v>3073</v>
      </c>
      <c r="F1182" s="4" t="s">
        <v>3077</v>
      </c>
      <c r="H1182" s="257">
        <v>582</v>
      </c>
      <c r="I1182" s="5" t="str">
        <f t="shared" si="82"/>
        <v>Yes</v>
      </c>
      <c r="J1182" s="342" t="str">
        <f>IF(ISBLANK(INDEX('Policy Characteristics'!D:D,MATCH($C1182,'Policy Characteristics'!$C:$C,0))),"",INDEX('Policy Characteristics'!D:D,MATCH($C1182,'Policy Characteristics'!$C:$C,0)))</f>
        <v/>
      </c>
      <c r="K1182" s="340" t="str">
        <f>IF(ISBLANK(INDEX('Policy Characteristics'!E:E,MATCH($C1182,'Policy Characteristics'!$C:$C,0))),"",INDEX('Policy Characteristics'!E:E,MATCH($C1182,'Policy Characteristics'!$C:$C,0)))</f>
        <v>GRA national debt interest</v>
      </c>
      <c r="L1182" s="340">
        <f>IF(ISBLANK(INDEX('Policy Characteristics'!F:F,MATCH($C1182,'Policy Characteristics'!$C:$C,0))),"",INDEX('Policy Characteristics'!F:F,MATCH($C1182,'Policy Characteristics'!$C:$C,0)))</f>
        <v>0</v>
      </c>
      <c r="M1182" s="340">
        <f>IF(ISBLANK(INDEX('Policy Characteristics'!G:G,MATCH($C1182,'Policy Characteristics'!$C:$C,0))),"",INDEX('Policy Characteristics'!G:G,MATCH($C1182,'Policy Characteristics'!$C:$C,0)))</f>
        <v>10</v>
      </c>
      <c r="N1182" s="340">
        <f>IF(ISBLANK(INDEX('Policy Characteristics'!H:H,MATCH($C1182,'Policy Characteristics'!$C:$C,0))),"",INDEX('Policy Characteristics'!H:H,MATCH($C1182,'Policy Characteristics'!$C:$C,0)))</f>
        <v>1</v>
      </c>
      <c r="O1182" s="340" t="str">
        <f>IF(ISBLANK(INDEX('Policy Characteristics'!I:I,MATCH($C1182,'Policy Characteristics'!$C:$C,0))),"",INDEX('Policy Characteristics'!I:I,MATCH($C1182,'Policy Characteristics'!$C:$C,0)))</f>
        <v>weight</v>
      </c>
      <c r="P1182" s="340" t="str">
        <f>IF(ISBLANK(INDEX('Policy Characteristics'!J:J,MATCH($C1182,'Policy Characteristics'!$C:$C,0))),"",INDEX('Policy Characteristics'!J:J,MATCH($C1182,'Policy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40" t="str">
        <f>IF(ISBLANK(INDEX('Policy Characteristics'!K:K,MATCH($C1182,'Policy Characteristics'!$C:$C,0))),"",INDEX('Policy Characteristics'!K:K,MATCH($C1182,'Policy Characteristics'!$C:$C,0)))</f>
        <v>io-model.html</v>
      </c>
      <c r="R1182" s="340" t="str">
        <f>IF(ISBLANK(INDEX('Policy Characteristics'!L:L,MATCH($C1182,'Policy Characteristics'!$C:$C,0))),"",INDEX('Policy Characteristics'!L:L,MATCH($C1182,'Policy Characteristics'!$C:$C,0)))</f>
        <v/>
      </c>
    </row>
    <row r="1183" spans="1:18" x14ac:dyDescent="0.25">
      <c r="A1183" s="340" t="str">
        <f>IF(ISBLANK(INDEX('Policy Characteristics'!A:A,MATCH($C1183,'Policy Characteristics'!$C:$C,0))),"",INDEX('Policy Characteristics'!A:A,MATCH($C1183,'Policy Characteristics'!$C:$C,0)))</f>
        <v>Government Revenue Accounting</v>
      </c>
      <c r="B1183" s="340" t="str">
        <f>IF(ISBLANK(INDEX('Policy Characteristics'!B:B,MATCH($C1183,'Policy Characteristics'!$C:$C,0))),"",INDEX('Policy Characteristics'!B:B,MATCH($C1183,'Policy Characteristics'!$C:$C,0)))</f>
        <v>National Debt Interest</v>
      </c>
      <c r="C1183" s="350" t="str">
        <f t="shared" si="81"/>
        <v>GRA for National Debt Interest</v>
      </c>
      <c r="D1183" s="4" t="s">
        <v>3074</v>
      </c>
      <c r="F1183" s="4" t="s">
        <v>3078</v>
      </c>
      <c r="H1183" s="257">
        <v>583</v>
      </c>
      <c r="I1183" s="5" t="str">
        <f t="shared" si="82"/>
        <v>Yes</v>
      </c>
      <c r="J1183" s="342" t="str">
        <f>IF(ISBLANK(INDEX('Policy Characteristics'!D:D,MATCH($C1183,'Policy Characteristics'!$C:$C,0))),"",INDEX('Policy Characteristics'!D:D,MATCH($C1183,'Policy Characteristics'!$C:$C,0)))</f>
        <v/>
      </c>
      <c r="K1183" s="340" t="str">
        <f>IF(ISBLANK(INDEX('Policy Characteristics'!E:E,MATCH($C1183,'Policy Characteristics'!$C:$C,0))),"",INDEX('Policy Characteristics'!E:E,MATCH($C1183,'Policy Characteristics'!$C:$C,0)))</f>
        <v>GRA national debt interest</v>
      </c>
      <c r="L1183" s="340">
        <f>IF(ISBLANK(INDEX('Policy Characteristics'!F:F,MATCH($C1183,'Policy Characteristics'!$C:$C,0))),"",INDEX('Policy Characteristics'!F:F,MATCH($C1183,'Policy Characteristics'!$C:$C,0)))</f>
        <v>0</v>
      </c>
      <c r="M1183" s="340">
        <f>IF(ISBLANK(INDEX('Policy Characteristics'!G:G,MATCH($C1183,'Policy Characteristics'!$C:$C,0))),"",INDEX('Policy Characteristics'!G:G,MATCH($C1183,'Policy Characteristics'!$C:$C,0)))</f>
        <v>10</v>
      </c>
      <c r="N1183" s="340">
        <f>IF(ISBLANK(INDEX('Policy Characteristics'!H:H,MATCH($C1183,'Policy Characteristics'!$C:$C,0))),"",INDEX('Policy Characteristics'!H:H,MATCH($C1183,'Policy Characteristics'!$C:$C,0)))</f>
        <v>1</v>
      </c>
      <c r="O1183" s="340" t="str">
        <f>IF(ISBLANK(INDEX('Policy Characteristics'!I:I,MATCH($C1183,'Policy Characteristics'!$C:$C,0))),"",INDEX('Policy Characteristics'!I:I,MATCH($C1183,'Policy Characteristics'!$C:$C,0)))</f>
        <v>weight</v>
      </c>
      <c r="P1183" s="340" t="str">
        <f>IF(ISBLANK(INDEX('Policy Characteristics'!J:J,MATCH($C1183,'Policy Characteristics'!$C:$C,0))),"",INDEX('Policy Characteristics'!J:J,MATCH($C1183,'Policy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40" t="str">
        <f>IF(ISBLANK(INDEX('Policy Characteristics'!K:K,MATCH($C1183,'Policy Characteristics'!$C:$C,0))),"",INDEX('Policy Characteristics'!K:K,MATCH($C1183,'Policy Characteristics'!$C:$C,0)))</f>
        <v>io-model.html</v>
      </c>
      <c r="R1183" s="340" t="str">
        <f>IF(ISBLANK(INDEX('Policy Characteristics'!L:L,MATCH($C1183,'Policy Characteristics'!$C:$C,0))),"",INDEX('Policy Characteristics'!L:L,MATCH($C1183,'Policy Characteristics'!$C:$C,0)))</f>
        <v/>
      </c>
    </row>
    <row r="1184" spans="1:18" x14ac:dyDescent="0.25">
      <c r="A1184" s="340" t="str">
        <f>IF(ISBLANK(INDEX('Policy Characteristics'!A:A,MATCH($C1184,'Policy Characteristics'!$C:$C,0))),"",INDEX('Policy Characteristics'!A:A,MATCH($C1184,'Policy Characteristics'!$C:$C,0)))</f>
        <v>Government Revenue Accounting</v>
      </c>
      <c r="B1184" s="340" t="str">
        <f>IF(ISBLANK(INDEX('Policy Characteristics'!B:B,MATCH($C1184,'Policy Characteristics'!$C:$C,0))),"",INDEX('Policy Characteristics'!B:B,MATCH($C1184,'Policy Characteristics'!$C:$C,0)))</f>
        <v>National Debt Interest</v>
      </c>
      <c r="C1184" s="350" t="str">
        <f t="shared" si="81"/>
        <v>GRA for National Debt Interest</v>
      </c>
      <c r="D1184" s="4" t="s">
        <v>3075</v>
      </c>
      <c r="F1184" s="4" t="s">
        <v>3079</v>
      </c>
      <c r="H1184" s="257">
        <v>584</v>
      </c>
      <c r="I1184" s="5" t="str">
        <f t="shared" si="82"/>
        <v>Yes</v>
      </c>
      <c r="J1184" s="342" t="str">
        <f>IF(ISBLANK(INDEX('Policy Characteristics'!D:D,MATCH($C1184,'Policy Characteristics'!$C:$C,0))),"",INDEX('Policy Characteristics'!D:D,MATCH($C1184,'Policy Characteristics'!$C:$C,0)))</f>
        <v/>
      </c>
      <c r="K1184" s="340" t="str">
        <f>IF(ISBLANK(INDEX('Policy Characteristics'!E:E,MATCH($C1184,'Policy Characteristics'!$C:$C,0))),"",INDEX('Policy Characteristics'!E:E,MATCH($C1184,'Policy Characteristics'!$C:$C,0)))</f>
        <v>GRA national debt interest</v>
      </c>
      <c r="L1184" s="340">
        <f>IF(ISBLANK(INDEX('Policy Characteristics'!F:F,MATCH($C1184,'Policy Characteristics'!$C:$C,0))),"",INDEX('Policy Characteristics'!F:F,MATCH($C1184,'Policy Characteristics'!$C:$C,0)))</f>
        <v>0</v>
      </c>
      <c r="M1184" s="340">
        <f>IF(ISBLANK(INDEX('Policy Characteristics'!G:G,MATCH($C1184,'Policy Characteristics'!$C:$C,0))),"",INDEX('Policy Characteristics'!G:G,MATCH($C1184,'Policy Characteristics'!$C:$C,0)))</f>
        <v>10</v>
      </c>
      <c r="N1184" s="340">
        <f>IF(ISBLANK(INDEX('Policy Characteristics'!H:H,MATCH($C1184,'Policy Characteristics'!$C:$C,0))),"",INDEX('Policy Characteristics'!H:H,MATCH($C1184,'Policy Characteristics'!$C:$C,0)))</f>
        <v>1</v>
      </c>
      <c r="O1184" s="340" t="str">
        <f>IF(ISBLANK(INDEX('Policy Characteristics'!I:I,MATCH($C1184,'Policy Characteristics'!$C:$C,0))),"",INDEX('Policy Characteristics'!I:I,MATCH($C1184,'Policy Characteristics'!$C:$C,0)))</f>
        <v>weight</v>
      </c>
      <c r="P1184" s="340" t="str">
        <f>IF(ISBLANK(INDEX('Policy Characteristics'!J:J,MATCH($C1184,'Policy Characteristics'!$C:$C,0))),"",INDEX('Policy Characteristics'!J:J,MATCH($C1184,'Policy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40" t="str">
        <f>IF(ISBLANK(INDEX('Policy Characteristics'!K:K,MATCH($C1184,'Policy Characteristics'!$C:$C,0))),"",INDEX('Policy Characteristics'!K:K,MATCH($C1184,'Policy Characteristics'!$C:$C,0)))</f>
        <v>io-model.html</v>
      </c>
      <c r="R1184" s="340" t="str">
        <f>IF(ISBLANK(INDEX('Policy Characteristics'!L:L,MATCH($C1184,'Policy Characteristics'!$C:$C,0))),"",INDEX('Policy Characteristics'!L:L,MATCH($C1184,'Policy Characteristics'!$C:$C,0)))</f>
        <v/>
      </c>
    </row>
    <row r="1185" spans="1:18" x14ac:dyDescent="0.25">
      <c r="A1185" s="340" t="str">
        <f>IF(ISBLANK(INDEX('Policy Characteristics'!A:A,MATCH($C1185,'Policy Characteristics'!$C:$C,0))),"",INDEX('Policy Characteristics'!A:A,MATCH($C1185,'Policy Characteristics'!$C:$C,0)))</f>
        <v>Government Revenue Accounting</v>
      </c>
      <c r="B1185" s="340" t="str">
        <f>IF(ISBLANK(INDEX('Policy Characteristics'!B:B,MATCH($C1185,'Policy Characteristics'!$C:$C,0))),"",INDEX('Policy Characteristics'!B:B,MATCH($C1185,'Policy Characteristics'!$C:$C,0)))</f>
        <v>Remaining Government Cash Flows</v>
      </c>
      <c r="C1185" s="349" t="s">
        <v>3070</v>
      </c>
      <c r="D1185" s="4" t="s">
        <v>3071</v>
      </c>
      <c r="F1185" s="4" t="s">
        <v>3076</v>
      </c>
      <c r="H1185" s="257">
        <v>585</v>
      </c>
      <c r="I1185" s="4" t="s">
        <v>45</v>
      </c>
      <c r="J1185" s="342" t="str">
        <f>IF(ISBLANK(INDEX('Policy Characteristics'!D:D,MATCH($C1185,'Policy Characteristics'!$C:$C,0))),"",INDEX('Policy Characteristics'!D:D,MATCH($C1185,'Policy Characteristics'!$C:$C,0)))</f>
        <v/>
      </c>
      <c r="K1185" s="340" t="str">
        <f>IF(ISBLANK(INDEX('Policy Characteristics'!E:E,MATCH($C1185,'Policy Characteristics'!$C:$C,0))),"",INDEX('Policy Characteristics'!E:E,MATCH($C1185,'Policy Characteristics'!$C:$C,0)))</f>
        <v>GRA remaining cash flow changes</v>
      </c>
      <c r="L1185" s="340">
        <f>IF(ISBLANK(INDEX('Policy Characteristics'!F:F,MATCH($C1185,'Policy Characteristics'!$C:$C,0))),"",INDEX('Policy Characteristics'!F:F,MATCH($C1185,'Policy Characteristics'!$C:$C,0)))</f>
        <v>0</v>
      </c>
      <c r="M1185" s="340">
        <f>IF(ISBLANK(INDEX('Policy Characteristics'!G:G,MATCH($C1185,'Policy Characteristics'!$C:$C,0))),"",INDEX('Policy Characteristics'!G:G,MATCH($C1185,'Policy Characteristics'!$C:$C,0)))</f>
        <v>10</v>
      </c>
      <c r="N1185" s="340">
        <f>IF(ISBLANK(INDEX('Policy Characteristics'!H:H,MATCH($C1185,'Policy Characteristics'!$C:$C,0))),"",INDEX('Policy Characteristics'!H:H,MATCH($C1185,'Policy Characteristics'!$C:$C,0)))</f>
        <v>1</v>
      </c>
      <c r="O1185" s="340" t="str">
        <f>IF(ISBLANK(INDEX('Policy Characteristics'!I:I,MATCH($C1185,'Policy Characteristics'!$C:$C,0))),"",INDEX('Policy Characteristics'!I:I,MATCH($C1185,'Policy Characteristics'!$C:$C,0)))</f>
        <v>weight</v>
      </c>
      <c r="P1185" s="340" t="str">
        <f>IF(ISBLANK(INDEX('Policy Characteristics'!J:J,MATCH($C1185,'Policy Characteristics'!$C:$C,0))),"",INDEX('Policy Characteristics'!J:J,MATCH($C1185,'Policy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40" t="str">
        <f>IF(ISBLANK(INDEX('Policy Characteristics'!K:K,MATCH($C1185,'Policy Characteristics'!$C:$C,0))),"",INDEX('Policy Characteristics'!K:K,MATCH($C1185,'Policy Characteristics'!$C:$C,0)))</f>
        <v>io-model.html</v>
      </c>
      <c r="R1185" s="340" t="str">
        <f>IF(ISBLANK(INDEX('Policy Characteristics'!L:L,MATCH($C1185,'Policy Characteristics'!$C:$C,0))),"",INDEX('Policy Characteristics'!L:L,MATCH($C1185,'Policy Characteristics'!$C:$C,0)))</f>
        <v/>
      </c>
    </row>
    <row r="1186" spans="1:18" x14ac:dyDescent="0.25">
      <c r="A1186" s="340" t="str">
        <f>IF(ISBLANK(INDEX('Policy Characteristics'!A:A,MATCH($C1186,'Policy Characteristics'!$C:$C,0))),"",INDEX('Policy Characteristics'!A:A,MATCH($C1186,'Policy Characteristics'!$C:$C,0)))</f>
        <v>Government Revenue Accounting</v>
      </c>
      <c r="B1186" s="340" t="str">
        <f>IF(ISBLANK(INDEX('Policy Characteristics'!B:B,MATCH($C1186,'Policy Characteristics'!$C:$C,0))),"",INDEX('Policy Characteristics'!B:B,MATCH($C1186,'Policy Characteristics'!$C:$C,0)))</f>
        <v>Remaining Government Cash Flows</v>
      </c>
      <c r="C1186" s="350" t="str">
        <f t="shared" ref="C1186" si="83">C$1185</f>
        <v>GRA for Remaining Government Cash Flow Changes</v>
      </c>
      <c r="D1186" s="4" t="s">
        <v>3072</v>
      </c>
      <c r="F1186" s="4" t="s">
        <v>3099</v>
      </c>
      <c r="H1186" s="257">
        <v>586</v>
      </c>
      <c r="I1186" s="5" t="str">
        <f t="shared" ref="I1186:I1189" si="84">I$1185</f>
        <v>Yes</v>
      </c>
      <c r="J1186" s="342" t="str">
        <f>IF(ISBLANK(INDEX('Policy Characteristics'!D:D,MATCH($C1186,'Policy Characteristics'!$C:$C,0))),"",INDEX('Policy Characteristics'!D:D,MATCH($C1186,'Policy Characteristics'!$C:$C,0)))</f>
        <v/>
      </c>
      <c r="K1186" s="340" t="str">
        <f>IF(ISBLANK(INDEX('Policy Characteristics'!E:E,MATCH($C1186,'Policy Characteristics'!$C:$C,0))),"",INDEX('Policy Characteristics'!E:E,MATCH($C1186,'Policy Characteristics'!$C:$C,0)))</f>
        <v>GRA remaining cash flow changes</v>
      </c>
      <c r="L1186" s="340">
        <f>IF(ISBLANK(INDEX('Policy Characteristics'!F:F,MATCH($C1186,'Policy Characteristics'!$C:$C,0))),"",INDEX('Policy Characteristics'!F:F,MATCH($C1186,'Policy Characteristics'!$C:$C,0)))</f>
        <v>0</v>
      </c>
      <c r="M1186" s="340">
        <f>IF(ISBLANK(INDEX('Policy Characteristics'!G:G,MATCH($C1186,'Policy Characteristics'!$C:$C,0))),"",INDEX('Policy Characteristics'!G:G,MATCH($C1186,'Policy Characteristics'!$C:$C,0)))</f>
        <v>10</v>
      </c>
      <c r="N1186" s="340">
        <f>IF(ISBLANK(INDEX('Policy Characteristics'!H:H,MATCH($C1186,'Policy Characteristics'!$C:$C,0))),"",INDEX('Policy Characteristics'!H:H,MATCH($C1186,'Policy Characteristics'!$C:$C,0)))</f>
        <v>1</v>
      </c>
      <c r="O1186" s="340" t="str">
        <f>IF(ISBLANK(INDEX('Policy Characteristics'!I:I,MATCH($C1186,'Policy Characteristics'!$C:$C,0))),"",INDEX('Policy Characteristics'!I:I,MATCH($C1186,'Policy Characteristics'!$C:$C,0)))</f>
        <v>weight</v>
      </c>
      <c r="P1186" s="340" t="str">
        <f>IF(ISBLANK(INDEX('Policy Characteristics'!J:J,MATCH($C1186,'Policy Characteristics'!$C:$C,0))),"",INDEX('Policy Characteristics'!J:J,MATCH($C1186,'Policy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40" t="str">
        <f>IF(ISBLANK(INDEX('Policy Characteristics'!K:K,MATCH($C1186,'Policy Characteristics'!$C:$C,0))),"",INDEX('Policy Characteristics'!K:K,MATCH($C1186,'Policy Characteristics'!$C:$C,0)))</f>
        <v>io-model.html</v>
      </c>
      <c r="R1186" s="340" t="str">
        <f>IF(ISBLANK(INDEX('Policy Characteristics'!L:L,MATCH($C1186,'Policy Characteristics'!$C:$C,0))),"",INDEX('Policy Characteristics'!L:L,MATCH($C1186,'Policy Characteristics'!$C:$C,0)))</f>
        <v/>
      </c>
    </row>
    <row r="1187" spans="1:18" x14ac:dyDescent="0.25">
      <c r="A1187" s="340" t="str">
        <f>IF(ISBLANK(INDEX('Policy Characteristics'!A:A,MATCH($C1187,'Policy Characteristics'!$C:$C,0))),"",INDEX('Policy Characteristics'!A:A,MATCH($C1187,'Policy Characteristics'!$C:$C,0)))</f>
        <v>Government Revenue Accounting</v>
      </c>
      <c r="B1187" s="340" t="str">
        <f>IF(ISBLANK(INDEX('Policy Characteristics'!B:B,MATCH($C1187,'Policy Characteristics'!$C:$C,0))),"",INDEX('Policy Characteristics'!B:B,MATCH($C1187,'Policy Characteristics'!$C:$C,0)))</f>
        <v>Remaining Government Cash Flows</v>
      </c>
      <c r="C1187" s="350" t="str">
        <f t="shared" ref="C1187:C1189" si="85">C$1185</f>
        <v>GRA for Remaining Government Cash Flow Changes</v>
      </c>
      <c r="D1187" s="4" t="s">
        <v>3073</v>
      </c>
      <c r="F1187" s="4" t="s">
        <v>3077</v>
      </c>
      <c r="H1187" s="257">
        <v>587</v>
      </c>
      <c r="I1187" s="5" t="str">
        <f t="shared" si="84"/>
        <v>Yes</v>
      </c>
      <c r="J1187" s="342" t="str">
        <f>IF(ISBLANK(INDEX('Policy Characteristics'!D:D,MATCH($C1187,'Policy Characteristics'!$C:$C,0))),"",INDEX('Policy Characteristics'!D:D,MATCH($C1187,'Policy Characteristics'!$C:$C,0)))</f>
        <v/>
      </c>
      <c r="K1187" s="340" t="str">
        <f>IF(ISBLANK(INDEX('Policy Characteristics'!E:E,MATCH($C1187,'Policy Characteristics'!$C:$C,0))),"",INDEX('Policy Characteristics'!E:E,MATCH($C1187,'Policy Characteristics'!$C:$C,0)))</f>
        <v>GRA remaining cash flow changes</v>
      </c>
      <c r="L1187" s="340">
        <f>IF(ISBLANK(INDEX('Policy Characteristics'!F:F,MATCH($C1187,'Policy Characteristics'!$C:$C,0))),"",INDEX('Policy Characteristics'!F:F,MATCH($C1187,'Policy Characteristics'!$C:$C,0)))</f>
        <v>0</v>
      </c>
      <c r="M1187" s="340">
        <f>IF(ISBLANK(INDEX('Policy Characteristics'!G:G,MATCH($C1187,'Policy Characteristics'!$C:$C,0))),"",INDEX('Policy Characteristics'!G:G,MATCH($C1187,'Policy Characteristics'!$C:$C,0)))</f>
        <v>10</v>
      </c>
      <c r="N1187" s="340">
        <f>IF(ISBLANK(INDEX('Policy Characteristics'!H:H,MATCH($C1187,'Policy Characteristics'!$C:$C,0))),"",INDEX('Policy Characteristics'!H:H,MATCH($C1187,'Policy Characteristics'!$C:$C,0)))</f>
        <v>1</v>
      </c>
      <c r="O1187" s="340" t="str">
        <f>IF(ISBLANK(INDEX('Policy Characteristics'!I:I,MATCH($C1187,'Policy Characteristics'!$C:$C,0))),"",INDEX('Policy Characteristics'!I:I,MATCH($C1187,'Policy Characteristics'!$C:$C,0)))</f>
        <v>weight</v>
      </c>
      <c r="P1187" s="340" t="str">
        <f>IF(ISBLANK(INDEX('Policy Characteristics'!J:J,MATCH($C1187,'Policy Characteristics'!$C:$C,0))),"",INDEX('Policy Characteristics'!J:J,MATCH($C1187,'Policy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40" t="str">
        <f>IF(ISBLANK(INDEX('Policy Characteristics'!K:K,MATCH($C1187,'Policy Characteristics'!$C:$C,0))),"",INDEX('Policy Characteristics'!K:K,MATCH($C1187,'Policy Characteristics'!$C:$C,0)))</f>
        <v>io-model.html</v>
      </c>
      <c r="R1187" s="340" t="str">
        <f>IF(ISBLANK(INDEX('Policy Characteristics'!L:L,MATCH($C1187,'Policy Characteristics'!$C:$C,0))),"",INDEX('Policy Characteristics'!L:L,MATCH($C1187,'Policy Characteristics'!$C:$C,0)))</f>
        <v/>
      </c>
    </row>
    <row r="1188" spans="1:18" x14ac:dyDescent="0.25">
      <c r="A1188" s="340" t="str">
        <f>IF(ISBLANK(INDEX('Policy Characteristics'!A:A,MATCH($C1188,'Policy Characteristics'!$C:$C,0))),"",INDEX('Policy Characteristics'!A:A,MATCH($C1188,'Policy Characteristics'!$C:$C,0)))</f>
        <v>Government Revenue Accounting</v>
      </c>
      <c r="B1188" s="340" t="str">
        <f>IF(ISBLANK(INDEX('Policy Characteristics'!B:B,MATCH($C1188,'Policy Characteristics'!$C:$C,0))),"",INDEX('Policy Characteristics'!B:B,MATCH($C1188,'Policy Characteristics'!$C:$C,0)))</f>
        <v>Remaining Government Cash Flows</v>
      </c>
      <c r="C1188" s="350" t="str">
        <f t="shared" si="85"/>
        <v>GRA for Remaining Government Cash Flow Changes</v>
      </c>
      <c r="D1188" s="4" t="s">
        <v>3074</v>
      </c>
      <c r="F1188" s="4" t="s">
        <v>3078</v>
      </c>
      <c r="H1188" s="257">
        <v>588</v>
      </c>
      <c r="I1188" s="5" t="str">
        <f t="shared" si="84"/>
        <v>Yes</v>
      </c>
      <c r="J1188" s="342" t="str">
        <f>IF(ISBLANK(INDEX('Policy Characteristics'!D:D,MATCH($C1188,'Policy Characteristics'!$C:$C,0))),"",INDEX('Policy Characteristics'!D:D,MATCH($C1188,'Policy Characteristics'!$C:$C,0)))</f>
        <v/>
      </c>
      <c r="K1188" s="340" t="str">
        <f>IF(ISBLANK(INDEX('Policy Characteristics'!E:E,MATCH($C1188,'Policy Characteristics'!$C:$C,0))),"",INDEX('Policy Characteristics'!E:E,MATCH($C1188,'Policy Characteristics'!$C:$C,0)))</f>
        <v>GRA remaining cash flow changes</v>
      </c>
      <c r="L1188" s="340">
        <f>IF(ISBLANK(INDEX('Policy Characteristics'!F:F,MATCH($C1188,'Policy Characteristics'!$C:$C,0))),"",INDEX('Policy Characteristics'!F:F,MATCH($C1188,'Policy Characteristics'!$C:$C,0)))</f>
        <v>0</v>
      </c>
      <c r="M1188" s="340">
        <f>IF(ISBLANK(INDEX('Policy Characteristics'!G:G,MATCH($C1188,'Policy Characteristics'!$C:$C,0))),"",INDEX('Policy Characteristics'!G:G,MATCH($C1188,'Policy Characteristics'!$C:$C,0)))</f>
        <v>10</v>
      </c>
      <c r="N1188" s="340">
        <f>IF(ISBLANK(INDEX('Policy Characteristics'!H:H,MATCH($C1188,'Policy Characteristics'!$C:$C,0))),"",INDEX('Policy Characteristics'!H:H,MATCH($C1188,'Policy Characteristics'!$C:$C,0)))</f>
        <v>1</v>
      </c>
      <c r="O1188" s="340" t="str">
        <f>IF(ISBLANK(INDEX('Policy Characteristics'!I:I,MATCH($C1188,'Policy Characteristics'!$C:$C,0))),"",INDEX('Policy Characteristics'!I:I,MATCH($C1188,'Policy Characteristics'!$C:$C,0)))</f>
        <v>weight</v>
      </c>
      <c r="P1188" s="340" t="str">
        <f>IF(ISBLANK(INDEX('Policy Characteristics'!J:J,MATCH($C1188,'Policy Characteristics'!$C:$C,0))),"",INDEX('Policy Characteristics'!J:J,MATCH($C1188,'Policy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40" t="str">
        <f>IF(ISBLANK(INDEX('Policy Characteristics'!K:K,MATCH($C1188,'Policy Characteristics'!$C:$C,0))),"",INDEX('Policy Characteristics'!K:K,MATCH($C1188,'Policy Characteristics'!$C:$C,0)))</f>
        <v>io-model.html</v>
      </c>
      <c r="R1188" s="340" t="str">
        <f>IF(ISBLANK(INDEX('Policy Characteristics'!L:L,MATCH($C1188,'Policy Characteristics'!$C:$C,0))),"",INDEX('Policy Characteristics'!L:L,MATCH($C1188,'Policy Characteristics'!$C:$C,0)))</f>
        <v/>
      </c>
    </row>
    <row r="1189" spans="1:18" x14ac:dyDescent="0.25">
      <c r="A1189" s="340" t="str">
        <f>IF(ISBLANK(INDEX('Policy Characteristics'!A:A,MATCH($C1189,'Policy Characteristics'!$C:$C,0))),"",INDEX('Policy Characteristics'!A:A,MATCH($C1189,'Policy Characteristics'!$C:$C,0)))</f>
        <v>Government Revenue Accounting</v>
      </c>
      <c r="B1189" s="340" t="str">
        <f>IF(ISBLANK(INDEX('Policy Characteristics'!B:B,MATCH($C1189,'Policy Characteristics'!$C:$C,0))),"",INDEX('Policy Characteristics'!B:B,MATCH($C1189,'Policy Characteristics'!$C:$C,0)))</f>
        <v>Remaining Government Cash Flows</v>
      </c>
      <c r="C1189" s="350" t="str">
        <f t="shared" si="85"/>
        <v>GRA for Remaining Government Cash Flow Changes</v>
      </c>
      <c r="D1189" s="4" t="s">
        <v>3075</v>
      </c>
      <c r="F1189" s="4" t="s">
        <v>3079</v>
      </c>
      <c r="H1189" s="257">
        <v>589</v>
      </c>
      <c r="I1189" s="5" t="str">
        <f t="shared" si="84"/>
        <v>Yes</v>
      </c>
      <c r="J1189" s="342" t="str">
        <f>IF(ISBLANK(INDEX('Policy Characteristics'!D:D,MATCH($C1189,'Policy Characteristics'!$C:$C,0))),"",INDEX('Policy Characteristics'!D:D,MATCH($C1189,'Policy Characteristics'!$C:$C,0)))</f>
        <v/>
      </c>
      <c r="K1189" s="340" t="str">
        <f>IF(ISBLANK(INDEX('Policy Characteristics'!E:E,MATCH($C1189,'Policy Characteristics'!$C:$C,0))),"",INDEX('Policy Characteristics'!E:E,MATCH($C1189,'Policy Characteristics'!$C:$C,0)))</f>
        <v>GRA remaining cash flow changes</v>
      </c>
      <c r="L1189" s="340">
        <f>IF(ISBLANK(INDEX('Policy Characteristics'!F:F,MATCH($C1189,'Policy Characteristics'!$C:$C,0))),"",INDEX('Policy Characteristics'!F:F,MATCH($C1189,'Policy Characteristics'!$C:$C,0)))</f>
        <v>0</v>
      </c>
      <c r="M1189" s="340">
        <f>IF(ISBLANK(INDEX('Policy Characteristics'!G:G,MATCH($C1189,'Policy Characteristics'!$C:$C,0))),"",INDEX('Policy Characteristics'!G:G,MATCH($C1189,'Policy Characteristics'!$C:$C,0)))</f>
        <v>10</v>
      </c>
      <c r="N1189" s="340">
        <f>IF(ISBLANK(INDEX('Policy Characteristics'!H:H,MATCH($C1189,'Policy Characteristics'!$C:$C,0))),"",INDEX('Policy Characteristics'!H:H,MATCH($C1189,'Policy Characteristics'!$C:$C,0)))</f>
        <v>1</v>
      </c>
      <c r="O1189" s="340" t="str">
        <f>IF(ISBLANK(INDEX('Policy Characteristics'!I:I,MATCH($C1189,'Policy Characteristics'!$C:$C,0))),"",INDEX('Policy Characteristics'!I:I,MATCH($C1189,'Policy Characteristics'!$C:$C,0)))</f>
        <v>weight</v>
      </c>
      <c r="P1189" s="340" t="str">
        <f>IF(ISBLANK(INDEX('Policy Characteristics'!J:J,MATCH($C1189,'Policy Characteristics'!$C:$C,0))),"",INDEX('Policy Characteristics'!J:J,MATCH($C1189,'Policy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40" t="str">
        <f>IF(ISBLANK(INDEX('Policy Characteristics'!K:K,MATCH($C1189,'Policy Characteristics'!$C:$C,0))),"",INDEX('Policy Characteristics'!K:K,MATCH($C1189,'Policy Characteristics'!$C:$C,0)))</f>
        <v>io-model.html</v>
      </c>
      <c r="R1189" s="340" t="str">
        <f>IF(ISBLANK(INDEX('Policy Characteristics'!L:L,MATCH($C1189,'Policy Characteristics'!$C:$C,0))),"",INDEX('Policy Characteristics'!L:L,MATCH($C1189,'Policy Characteristics'!$C:$C,0)))</f>
        <v/>
      </c>
    </row>
  </sheetData>
  <sortState xmlns:xlrd2="http://schemas.microsoft.com/office/spreadsheetml/2017/richdata2" ref="A129:I149">
    <sortCondition ref="B129:B149"/>
  </sortState>
  <conditionalFormatting sqref="I76:I88 I1110 I90:I99 I1:I9 I12:I19 I24 I33:I36 I43:I46 I53:I59 I38:I39 I48:I49 I63:I64 I1094:I1108 I1144:I1145 I1150 I1155 I1160 I1165 I1170 I1175 I1180 I1185 I113 I1059:I1091 I1112:I1142 I126:I350 I1190:I1048576 I426:I1057">
    <cfRule type="containsText" dxfId="51" priority="120" operator="containsText" text="No">
      <formula>NOT(ISERROR(SEARCH("No",I1)))</formula>
    </cfRule>
  </conditionalFormatting>
  <conditionalFormatting sqref="I1111">
    <cfRule type="containsText" dxfId="50" priority="119" operator="containsText" text="No">
      <formula>NOT(ISERROR(SEARCH("No",I1111)))</formula>
    </cfRule>
  </conditionalFormatting>
  <conditionalFormatting sqref="I66 I74 I22 I32 I42 I52">
    <cfRule type="containsText" dxfId="49" priority="118" operator="containsText" text="No">
      <formula>NOT(ISERROR(SEARCH("No",I22)))</formula>
    </cfRule>
  </conditionalFormatting>
  <conditionalFormatting sqref="I75">
    <cfRule type="containsText" dxfId="48" priority="117" operator="containsText" text="No">
      <formula>NOT(ISERROR(SEARCH("No",I75)))</formula>
    </cfRule>
  </conditionalFormatting>
  <conditionalFormatting sqref="I65">
    <cfRule type="containsText" dxfId="47" priority="114" operator="containsText" text="No">
      <formula>NOT(ISERROR(SEARCH("No",I65)))</formula>
    </cfRule>
  </conditionalFormatting>
  <conditionalFormatting sqref="I67:I73">
    <cfRule type="containsText" dxfId="46" priority="113" operator="containsText" text="No">
      <formula>NOT(ISERROR(SEARCH("No",I67)))</formula>
    </cfRule>
  </conditionalFormatting>
  <conditionalFormatting sqref="I89">
    <cfRule type="containsText" dxfId="45" priority="112" operator="containsText" text="No">
      <formula>NOT(ISERROR(SEARCH("No",I89)))</formula>
    </cfRule>
  </conditionalFormatting>
  <conditionalFormatting sqref="I100">
    <cfRule type="containsText" dxfId="44" priority="107" operator="containsText" text="No">
      <formula>NOT(ISERROR(SEARCH("No",I100)))</formula>
    </cfRule>
  </conditionalFormatting>
  <conditionalFormatting sqref="I1058">
    <cfRule type="containsText" dxfId="43" priority="106" operator="containsText" text="No">
      <formula>NOT(ISERROR(SEARCH("No",I1058)))</formula>
    </cfRule>
  </conditionalFormatting>
  <conditionalFormatting sqref="I1109">
    <cfRule type="containsText" dxfId="42" priority="105" operator="containsText" text="No">
      <formula>NOT(ISERROR(SEARCH("No",I1109)))</formula>
    </cfRule>
  </conditionalFormatting>
  <conditionalFormatting sqref="I60:I62">
    <cfRule type="containsText" dxfId="41" priority="99" operator="containsText" text="No">
      <formula>NOT(ISERROR(SEARCH("No",I60)))</formula>
    </cfRule>
  </conditionalFormatting>
  <conditionalFormatting sqref="I50:I51">
    <cfRule type="containsText" dxfId="40" priority="98" operator="containsText" text="No">
      <formula>NOT(ISERROR(SEARCH("No",I50)))</formula>
    </cfRule>
  </conditionalFormatting>
  <conditionalFormatting sqref="I40:I41">
    <cfRule type="containsText" dxfId="39" priority="97" operator="containsText" text="No">
      <formula>NOT(ISERROR(SEARCH("No",I40)))</formula>
    </cfRule>
  </conditionalFormatting>
  <conditionalFormatting sqref="I30:I31">
    <cfRule type="containsText" dxfId="38" priority="96" operator="containsText" text="No">
      <formula>NOT(ISERROR(SEARCH("No",I30)))</formula>
    </cfRule>
  </conditionalFormatting>
  <conditionalFormatting sqref="I20:I21">
    <cfRule type="containsText" dxfId="37" priority="95" operator="containsText" text="No">
      <formula>NOT(ISERROR(SEARCH("No",I20)))</formula>
    </cfRule>
  </conditionalFormatting>
  <conditionalFormatting sqref="I10:I11">
    <cfRule type="containsText" dxfId="36" priority="94" operator="containsText" text="No">
      <formula>NOT(ISERROR(SEARCH("No",I10)))</formula>
    </cfRule>
  </conditionalFormatting>
  <conditionalFormatting sqref="I23">
    <cfRule type="containsText" dxfId="35" priority="93" operator="containsText" text="No">
      <formula>NOT(ISERROR(SEARCH("No",I23)))</formula>
    </cfRule>
  </conditionalFormatting>
  <conditionalFormatting sqref="I25:I29">
    <cfRule type="containsText" dxfId="34" priority="92" operator="containsText" text="No">
      <formula>NOT(ISERROR(SEARCH("No",I25)))</formula>
    </cfRule>
  </conditionalFormatting>
  <conditionalFormatting sqref="I37">
    <cfRule type="containsText" dxfId="33" priority="91" operator="containsText" text="No">
      <formula>NOT(ISERROR(SEARCH("No",I37)))</formula>
    </cfRule>
  </conditionalFormatting>
  <conditionalFormatting sqref="I47">
    <cfRule type="containsText" dxfId="32" priority="90" operator="containsText" text="No">
      <formula>NOT(ISERROR(SEARCH("No",I47)))</formula>
    </cfRule>
  </conditionalFormatting>
  <conditionalFormatting sqref="I101:I110">
    <cfRule type="containsText" dxfId="31" priority="88" operator="containsText" text="No">
      <formula>NOT(ISERROR(SEARCH("No",I101)))</formula>
    </cfRule>
  </conditionalFormatting>
  <conditionalFormatting sqref="I111:I112">
    <cfRule type="containsText" dxfId="30" priority="87" operator="containsText" text="No">
      <formula>NOT(ISERROR(SEARCH("No",I111)))</formula>
    </cfRule>
  </conditionalFormatting>
  <conditionalFormatting sqref="I1092:I1093">
    <cfRule type="containsText" dxfId="29" priority="57" operator="containsText" text="No">
      <formula>NOT(ISERROR(SEARCH("No",I1092)))</formula>
    </cfRule>
  </conditionalFormatting>
  <conditionalFormatting sqref="I1143">
    <cfRule type="containsText" dxfId="28" priority="56" operator="containsText" text="No">
      <formula>NOT(ISERROR(SEARCH("No",I1143)))</formula>
    </cfRule>
  </conditionalFormatting>
  <conditionalFormatting sqref="I684:I903 I905:I933">
    <cfRule type="containsText" dxfId="27" priority="31" operator="containsText" text="No">
      <formula>NOT(ISERROR(SEARCH("No",I684)))</formula>
    </cfRule>
  </conditionalFormatting>
  <conditionalFormatting sqref="I115 I119:I120 I122:I125">
    <cfRule type="containsText" dxfId="26" priority="23" operator="containsText" text="No">
      <formula>NOT(ISERROR(SEARCH("No",I115)))</formula>
    </cfRule>
  </conditionalFormatting>
  <conditionalFormatting sqref="I114">
    <cfRule type="containsText" dxfId="25" priority="22" operator="containsText" text="No">
      <formula>NOT(ISERROR(SEARCH("No",I114)))</formula>
    </cfRule>
  </conditionalFormatting>
  <conditionalFormatting sqref="I118">
    <cfRule type="containsText" dxfId="24" priority="18" operator="containsText" text="No">
      <formula>NOT(ISERROR(SEARCH("No",I118)))</formula>
    </cfRule>
  </conditionalFormatting>
  <conditionalFormatting sqref="I121">
    <cfRule type="containsText" dxfId="23" priority="16" operator="containsText" text="No">
      <formula>NOT(ISERROR(SEARCH("No",I121)))</formula>
    </cfRule>
  </conditionalFormatting>
  <conditionalFormatting sqref="I117">
    <cfRule type="containsText" dxfId="22" priority="19" operator="containsText" text="No">
      <formula>NOT(ISERROR(SEARCH("No",I117)))</formula>
    </cfRule>
  </conditionalFormatting>
  <conditionalFormatting sqref="I116">
    <cfRule type="containsText" dxfId="21" priority="17" operator="containsText" text="No">
      <formula>NOT(ISERROR(SEARCH("No",I116)))</formula>
    </cfRule>
  </conditionalFormatting>
  <conditionalFormatting sqref="I390 I392 I394:I396 I398 I400:I404 I406 I408 I410 I412 I414 I416 I418 I420">
    <cfRule type="containsText" dxfId="20" priority="15" operator="containsText" text="No">
      <formula>NOT(ISERROR(SEARCH("No",I390)))</formula>
    </cfRule>
  </conditionalFormatting>
  <conditionalFormatting sqref="I377">
    <cfRule type="containsText" dxfId="19" priority="12" operator="containsText" text="No">
      <formula>NOT(ISERROR(SEARCH("No",I377)))</formula>
    </cfRule>
  </conditionalFormatting>
  <conditionalFormatting sqref="I376">
    <cfRule type="containsText" dxfId="18" priority="13" operator="containsText" text="No">
      <formula>NOT(ISERROR(SEARCH("No",I376)))</formula>
    </cfRule>
  </conditionalFormatting>
  <conditionalFormatting sqref="I378:I381">
    <cfRule type="containsText" dxfId="17" priority="11" operator="containsText" text="No">
      <formula>NOT(ISERROR(SEARCH("No",I378)))</formula>
    </cfRule>
  </conditionalFormatting>
  <conditionalFormatting sqref="I382:I383">
    <cfRule type="containsText" dxfId="16" priority="10" operator="containsText" text="No">
      <formula>NOT(ISERROR(SEARCH("No",I382)))</formula>
    </cfRule>
  </conditionalFormatting>
  <conditionalFormatting sqref="I384 I386 I388">
    <cfRule type="containsText" dxfId="15" priority="9" operator="containsText" text="No">
      <formula>NOT(ISERROR(SEARCH("No",I384)))</formula>
    </cfRule>
  </conditionalFormatting>
  <conditionalFormatting sqref="I422:I425">
    <cfRule type="containsText" dxfId="14" priority="8" operator="containsText" text="No">
      <formula>NOT(ISERROR(SEARCH("No",I422)))</formula>
    </cfRule>
  </conditionalFormatting>
  <conditionalFormatting sqref="I904">
    <cfRule type="containsText" dxfId="13" priority="7" operator="containsText" text="No">
      <formula>NOT(ISERROR(SEARCH("No",I904)))</formula>
    </cfRule>
  </conditionalFormatting>
  <conditionalFormatting sqref="I393 I391 I389 I387 I385">
    <cfRule type="containsText" dxfId="12" priority="6" operator="containsText" text="No">
      <formula>NOT(ISERROR(SEARCH("No",I385)))</formula>
    </cfRule>
  </conditionalFormatting>
  <conditionalFormatting sqref="I399 I397">
    <cfRule type="containsText" dxfId="11" priority="5" operator="containsText" text="No">
      <formula>NOT(ISERROR(SEARCH("No",I397)))</formula>
    </cfRule>
  </conditionalFormatting>
  <conditionalFormatting sqref="I405">
    <cfRule type="containsText" dxfId="10" priority="4" operator="containsText" text="No">
      <formula>NOT(ISERROR(SEARCH("No",I405)))</formula>
    </cfRule>
  </conditionalFormatting>
  <conditionalFormatting sqref="I421 I419 I417 I415 I413 I411 I409 I407">
    <cfRule type="containsText" dxfId="9" priority="3" operator="containsText" text="No">
      <formula>NOT(ISERROR(SEARCH("No",I407)))</formula>
    </cfRule>
  </conditionalFormatting>
  <conditionalFormatting sqref="I351:I375">
    <cfRule type="containsText" dxfId="8" priority="2" operator="containsText" text="No">
      <formula>NOT(ISERROR(SEARCH("No",I351)))</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topLeftCell="A10" zoomScale="85" zoomScaleNormal="85" workbookViewId="0">
      <selection activeCell="A3" sqref="A3:A40"/>
    </sheetView>
  </sheetViews>
  <sheetFormatPr defaultColWidth="9.140625" defaultRowHeight="15" x14ac:dyDescent="0.25"/>
  <cols>
    <col min="1" max="2" width="76.85546875" style="188" customWidth="1"/>
    <col min="3" max="16384" width="9.140625" style="188"/>
  </cols>
  <sheetData>
    <row r="1" spans="1:2" x14ac:dyDescent="0.25">
      <c r="A1" s="463" t="s">
        <v>2915</v>
      </c>
      <c r="B1" s="463"/>
    </row>
    <row r="2" spans="1:2" x14ac:dyDescent="0.25">
      <c r="A2" s="238" t="s">
        <v>2916</v>
      </c>
      <c r="B2" s="238" t="s">
        <v>2917</v>
      </c>
    </row>
    <row r="3" spans="1:2" x14ac:dyDescent="0.25">
      <c r="A3" s="239" t="s">
        <v>374</v>
      </c>
      <c r="B3" s="188" t="str">
        <f>A3</f>
        <v>million metric tons / year</v>
      </c>
    </row>
    <row r="4" spans="1:2" x14ac:dyDescent="0.25">
      <c r="A4" s="239" t="s">
        <v>3520</v>
      </c>
      <c r="B4" s="188" t="str">
        <f>A4</f>
        <v>g CO2e / 2020 dollar</v>
      </c>
    </row>
    <row r="5" spans="1:2" x14ac:dyDescent="0.25">
      <c r="A5" s="240" t="s">
        <v>2348</v>
      </c>
      <c r="B5" s="188" t="str">
        <f t="shared" ref="B5:B40" si="0">A5</f>
        <v>thousand metric tons / year</v>
      </c>
    </row>
    <row r="6" spans="1:2" x14ac:dyDescent="0.25">
      <c r="A6" s="240" t="s">
        <v>3521</v>
      </c>
      <c r="B6" s="188" t="str">
        <f>A6</f>
        <v>g CO2 / 2020 dollar</v>
      </c>
    </row>
    <row r="7" spans="1:2" ht="30" x14ac:dyDescent="0.25">
      <c r="A7" s="240" t="s">
        <v>3522</v>
      </c>
      <c r="B7" s="188" t="str">
        <f t="shared" si="0"/>
        <v>2020 dollars / metric ton CO2e abated, Annual average abatement (million metric tons CO2e)</v>
      </c>
    </row>
    <row r="8" spans="1:2" x14ac:dyDescent="0.25">
      <c r="A8" s="240" t="s">
        <v>3523</v>
      </c>
      <c r="B8" s="188" t="str">
        <f t="shared" si="0"/>
        <v>billion 2020 dollars / year</v>
      </c>
    </row>
    <row r="9" spans="1:2" x14ac:dyDescent="0.25">
      <c r="A9" s="240" t="s">
        <v>3524</v>
      </c>
      <c r="B9" s="188" t="str">
        <f t="shared" si="0"/>
        <v>billion 2020 dollars</v>
      </c>
    </row>
    <row r="10" spans="1:2" x14ac:dyDescent="0.25">
      <c r="A10" s="240" t="s">
        <v>2963</v>
      </c>
      <c r="B10" s="188" t="str">
        <f t="shared" si="0"/>
        <v>jobs</v>
      </c>
    </row>
    <row r="11" spans="1:2" x14ac:dyDescent="0.25">
      <c r="A11" s="240" t="s">
        <v>3007</v>
      </c>
      <c r="B11" s="188" t="str">
        <f t="shared" si="0"/>
        <v>incidents / year</v>
      </c>
    </row>
    <row r="12" spans="1:2" x14ac:dyDescent="0.25">
      <c r="A12" s="240" t="s">
        <v>2982</v>
      </c>
      <c r="B12" s="188" t="str">
        <f t="shared" si="0"/>
        <v>% change</v>
      </c>
    </row>
    <row r="13" spans="1:2" x14ac:dyDescent="0.25">
      <c r="A13" s="240" t="s">
        <v>3525</v>
      </c>
      <c r="B13" s="188" t="str">
        <f t="shared" si="0"/>
        <v>2020 dollars / employee-year</v>
      </c>
    </row>
    <row r="14" spans="1:2" x14ac:dyDescent="0.25">
      <c r="A14" s="240" t="s">
        <v>375</v>
      </c>
      <c r="B14" s="188" t="str">
        <f t="shared" si="0"/>
        <v>lives / year</v>
      </c>
    </row>
    <row r="15" spans="1:2" x14ac:dyDescent="0.25">
      <c r="A15" s="240" t="s">
        <v>376</v>
      </c>
      <c r="B15" s="188" t="str">
        <f t="shared" si="0"/>
        <v>terawatt-hours (TWh) / year</v>
      </c>
    </row>
    <row r="16" spans="1:2" x14ac:dyDescent="0.25">
      <c r="A16" s="240" t="s">
        <v>377</v>
      </c>
      <c r="B16" s="188" t="str">
        <f t="shared" si="0"/>
        <v>gigawatts (GW) / year</v>
      </c>
    </row>
    <row r="17" spans="1:2" x14ac:dyDescent="0.25">
      <c r="A17" s="240" t="s">
        <v>3526</v>
      </c>
      <c r="B17" s="188" t="str">
        <f t="shared" si="0"/>
        <v>2020 dollars / megawatt-hour (MWh)</v>
      </c>
    </row>
    <row r="18" spans="1:2" x14ac:dyDescent="0.25">
      <c r="A18" s="240" t="s">
        <v>2513</v>
      </c>
      <c r="B18" s="188" t="str">
        <f t="shared" si="0"/>
        <v>cubic km / yr</v>
      </c>
    </row>
    <row r="19" spans="1:2" x14ac:dyDescent="0.25">
      <c r="A19" s="240" t="s">
        <v>2424</v>
      </c>
      <c r="B19" s="188" t="str">
        <f t="shared" si="0"/>
        <v>trillion passenger-miles / year</v>
      </c>
    </row>
    <row r="20" spans="1:2" x14ac:dyDescent="0.25">
      <c r="A20" s="240" t="s">
        <v>2425</v>
      </c>
      <c r="B20" s="188" t="str">
        <f t="shared" si="0"/>
        <v>trillion freight ton-miles / year</v>
      </c>
    </row>
    <row r="21" spans="1:2" x14ac:dyDescent="0.25">
      <c r="A21" s="240" t="s">
        <v>503</v>
      </c>
      <c r="B21" s="188" t="str">
        <f t="shared" si="0"/>
        <v>million vehicles / year</v>
      </c>
    </row>
    <row r="22" spans="1:2" x14ac:dyDescent="0.25">
      <c r="A22" s="240" t="s">
        <v>2402</v>
      </c>
      <c r="B22" s="188" t="str">
        <f t="shared" si="0"/>
        <v>thousand vehicles / year</v>
      </c>
    </row>
    <row r="23" spans="1:2" x14ac:dyDescent="0.25">
      <c r="A23" s="240" t="s">
        <v>2401</v>
      </c>
      <c r="B23" s="188" t="str">
        <f t="shared" si="0"/>
        <v>million vehicles</v>
      </c>
    </row>
    <row r="24" spans="1:2" x14ac:dyDescent="0.25">
      <c r="A24" s="240" t="s">
        <v>2434</v>
      </c>
      <c r="B24" s="188" t="str">
        <f t="shared" si="0"/>
        <v>thousand vehicles</v>
      </c>
    </row>
    <row r="25" spans="1:2" x14ac:dyDescent="0.25">
      <c r="A25" s="240" t="s">
        <v>480</v>
      </c>
      <c r="B25" s="188" t="str">
        <f t="shared" si="0"/>
        <v>quads / year</v>
      </c>
    </row>
    <row r="26" spans="1:2" x14ac:dyDescent="0.25">
      <c r="A26" s="240" t="s">
        <v>3527</v>
      </c>
      <c r="B26" s="188" t="str">
        <f>A26</f>
        <v>thousand BTU / 2020 dollar</v>
      </c>
    </row>
    <row r="27" spans="1:2" x14ac:dyDescent="0.25">
      <c r="A27" s="240" t="s">
        <v>2407</v>
      </c>
      <c r="B27" s="188" t="str">
        <f t="shared" si="0"/>
        <v>millions of short tons / year</v>
      </c>
    </row>
    <row r="28" spans="1:2" x14ac:dyDescent="0.25">
      <c r="A28" s="240" t="s">
        <v>2408</v>
      </c>
      <c r="B28" s="188" t="str">
        <f t="shared" si="0"/>
        <v>trillion cubic feet / year</v>
      </c>
    </row>
    <row r="29" spans="1:2" x14ac:dyDescent="0.25">
      <c r="A29" s="240" t="s">
        <v>3519</v>
      </c>
      <c r="B29" s="188" t="str">
        <f t="shared" si="0"/>
        <v>million barrels of oil / year</v>
      </c>
    </row>
    <row r="30" spans="1:2" x14ac:dyDescent="0.25">
      <c r="A30" s="240" t="s">
        <v>2712</v>
      </c>
      <c r="B30" s="188" t="str">
        <f t="shared" si="0"/>
        <v>million gallons / year</v>
      </c>
    </row>
    <row r="31" spans="1:2" x14ac:dyDescent="0.25">
      <c r="A31" s="240" t="s">
        <v>2472</v>
      </c>
      <c r="B31" s="188" t="str">
        <f t="shared" si="0"/>
        <v>trillion BTU / year</v>
      </c>
    </row>
    <row r="32" spans="1:2" x14ac:dyDescent="0.25">
      <c r="A32" s="240" t="s">
        <v>3528</v>
      </c>
      <c r="B32" s="188" t="str">
        <f t="shared" si="0"/>
        <v>2020 dollars / short ton</v>
      </c>
    </row>
    <row r="33" spans="1:2" x14ac:dyDescent="0.25">
      <c r="A33" s="240" t="s">
        <v>3529</v>
      </c>
      <c r="B33" s="188" t="str">
        <f t="shared" si="0"/>
        <v>2020 dollars / thousand cubic feet</v>
      </c>
    </row>
    <row r="34" spans="1:2" x14ac:dyDescent="0.25">
      <c r="A34" s="240" t="s">
        <v>3530</v>
      </c>
      <c r="B34" s="188" t="str">
        <f t="shared" si="0"/>
        <v>2020 dollars / gallon</v>
      </c>
    </row>
    <row r="35" spans="1:2" x14ac:dyDescent="0.25">
      <c r="A35" s="240" t="s">
        <v>3531</v>
      </c>
      <c r="B35" s="188" t="str">
        <f t="shared" si="0"/>
        <v>2020 dollars / barrel of oil</v>
      </c>
    </row>
    <row r="36" spans="1:2" x14ac:dyDescent="0.25">
      <c r="A36" s="240" t="s">
        <v>3532</v>
      </c>
      <c r="B36" s="188" t="str">
        <f t="shared" si="0"/>
        <v>2020 dollars / kg</v>
      </c>
    </row>
    <row r="37" spans="1:2" x14ac:dyDescent="0.25">
      <c r="A37" s="240" t="s">
        <v>3533</v>
      </c>
      <c r="B37" s="188" t="str">
        <f t="shared" si="0"/>
        <v>2020 dollars / kilowatt-hour (kWh)</v>
      </c>
    </row>
    <row r="38" spans="1:2" x14ac:dyDescent="0.25">
      <c r="A38" s="240" t="s">
        <v>3534</v>
      </c>
      <c r="B38" s="188" t="str">
        <f t="shared" si="0"/>
        <v>cost of eqpt. to capture 1 metric ton CO2e/yr (2020 dollars)</v>
      </c>
    </row>
    <row r="39" spans="1:2" x14ac:dyDescent="0.25">
      <c r="A39" s="240" t="s">
        <v>3535</v>
      </c>
      <c r="B39" s="188" t="str">
        <f t="shared" si="0"/>
        <v>million 2020 dollars / megawatt (MW)</v>
      </c>
    </row>
    <row r="40" spans="1:2" x14ac:dyDescent="0.25">
      <c r="A40" s="240" t="s">
        <v>3536</v>
      </c>
      <c r="B40" s="188" t="str">
        <f t="shared" si="0"/>
        <v>cost of eqpt. to produce 1 kg H2/yr (2020 dollars)</v>
      </c>
    </row>
    <row r="42" spans="1:2" x14ac:dyDescent="0.25">
      <c r="A42" s="463" t="s">
        <v>2919</v>
      </c>
      <c r="B42" s="463"/>
    </row>
    <row r="43" spans="1:2" x14ac:dyDescent="0.25">
      <c r="A43" s="238" t="s">
        <v>2916</v>
      </c>
      <c r="B43" s="238" t="s">
        <v>2917</v>
      </c>
    </row>
    <row r="44" spans="1:2" x14ac:dyDescent="0.25">
      <c r="A44" s="178" t="s">
        <v>145</v>
      </c>
      <c r="B44" s="188" t="str">
        <f t="shared" ref="B44:B45" si="1">A44</f>
        <v>$/metric ton CO2e</v>
      </c>
    </row>
    <row r="45" spans="1:2" x14ac:dyDescent="0.25">
      <c r="A45" s="178" t="s">
        <v>147</v>
      </c>
      <c r="B45" s="188" t="str">
        <f t="shared" si="1"/>
        <v>$/MWh</v>
      </c>
    </row>
    <row r="56" spans="1:1" x14ac:dyDescent="0.2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1"/>
  <sheetViews>
    <sheetView zoomScale="85" zoomScaleNormal="85" workbookViewId="0">
      <pane ySplit="1" topLeftCell="A114" activePane="bottomLeft" state="frozen"/>
      <selection pane="bottomLeft" activeCell="G116" sqref="G116"/>
    </sheetView>
  </sheetViews>
  <sheetFormatPr defaultColWidth="9.140625" defaultRowHeight="15" x14ac:dyDescent="0.25"/>
  <cols>
    <col min="1" max="1" width="37.28515625" style="62" customWidth="1"/>
    <col min="2" max="2" width="27.42578125" style="62" customWidth="1"/>
    <col min="3" max="3" width="9" style="4" customWidth="1"/>
    <col min="4" max="4" width="18.7109375" style="62" customWidth="1"/>
    <col min="5" max="5" width="18.140625" style="62" customWidth="1"/>
    <col min="6" max="6" width="34.140625" style="4" customWidth="1"/>
    <col min="7" max="7" width="95" style="62" customWidth="1"/>
    <col min="8" max="8" width="37.42578125" style="62" customWidth="1"/>
    <col min="9" max="9" width="34.28515625" style="62" customWidth="1"/>
    <col min="10" max="10" width="25.42578125" style="62" customWidth="1"/>
    <col min="11" max="11" width="11.140625" style="62" customWidth="1"/>
    <col min="12" max="13" width="16" style="62" customWidth="1"/>
    <col min="14" max="14" width="37.42578125" style="62" customWidth="1"/>
    <col min="15" max="15" width="25.42578125" style="62" customWidth="1"/>
    <col min="16" max="16" width="11.140625" style="62" customWidth="1"/>
    <col min="17" max="18" width="16" style="62" customWidth="1"/>
    <col min="19" max="19" width="37.42578125" style="62" customWidth="1"/>
    <col min="20" max="16384" width="9.140625" style="62"/>
  </cols>
  <sheetData>
    <row r="1" spans="1:19" s="187" customFormat="1" ht="30" x14ac:dyDescent="0.25">
      <c r="A1" s="184" t="s">
        <v>2339</v>
      </c>
      <c r="B1" s="185" t="s">
        <v>2340</v>
      </c>
      <c r="C1" s="242" t="s">
        <v>2918</v>
      </c>
      <c r="D1" s="185" t="s">
        <v>62</v>
      </c>
      <c r="E1" s="185" t="s">
        <v>64</v>
      </c>
      <c r="F1" s="241" t="s">
        <v>462</v>
      </c>
      <c r="G1" s="185" t="s">
        <v>63</v>
      </c>
      <c r="H1" s="185" t="s">
        <v>2361</v>
      </c>
      <c r="I1" s="186" t="s">
        <v>320</v>
      </c>
      <c r="J1" s="258" t="s">
        <v>3080</v>
      </c>
      <c r="K1" s="258" t="s">
        <v>3081</v>
      </c>
      <c r="L1" s="258" t="s">
        <v>3082</v>
      </c>
      <c r="M1" s="258" t="s">
        <v>3083</v>
      </c>
      <c r="N1" s="258" t="s">
        <v>3084</v>
      </c>
      <c r="O1" s="258" t="s">
        <v>3085</v>
      </c>
      <c r="P1" s="258" t="s">
        <v>3086</v>
      </c>
      <c r="Q1" s="258" t="s">
        <v>3087</v>
      </c>
      <c r="R1" s="258" t="s">
        <v>3088</v>
      </c>
      <c r="S1" s="258" t="s">
        <v>3089</v>
      </c>
    </row>
    <row r="2" spans="1:19" ht="30" x14ac:dyDescent="0.25">
      <c r="A2" s="191" t="s">
        <v>2366</v>
      </c>
      <c r="B2" s="189" t="s">
        <v>2368</v>
      </c>
      <c r="C2" s="193">
        <v>1</v>
      </c>
      <c r="D2" s="190" t="s">
        <v>65</v>
      </c>
      <c r="E2" s="190" t="s">
        <v>66</v>
      </c>
      <c r="F2" s="4" t="str">
        <f>UnitControlCenter!$B$3</f>
        <v>million metric tons / year</v>
      </c>
      <c r="G2" s="189" t="s">
        <v>2338</v>
      </c>
      <c r="I2" s="189"/>
      <c r="J2" s="4" t="s">
        <v>3487</v>
      </c>
      <c r="K2" s="4">
        <v>2035</v>
      </c>
      <c r="L2" s="4">
        <v>31.82</v>
      </c>
      <c r="M2" s="4">
        <v>31.82</v>
      </c>
      <c r="N2" s="4" t="s">
        <v>3488</v>
      </c>
      <c r="O2" s="4" t="s">
        <v>3490</v>
      </c>
      <c r="P2" s="4">
        <v>2050</v>
      </c>
      <c r="Q2" s="4">
        <v>11.57</v>
      </c>
      <c r="R2" s="4">
        <v>11.57</v>
      </c>
      <c r="S2" s="4" t="s">
        <v>3491</v>
      </c>
    </row>
    <row r="3" spans="1:19" x14ac:dyDescent="0.25">
      <c r="A3" s="191" t="s">
        <v>2366</v>
      </c>
      <c r="B3" s="189" t="s">
        <v>2367</v>
      </c>
      <c r="C3" s="236">
        <v>1</v>
      </c>
      <c r="D3" s="189" t="s">
        <v>65</v>
      </c>
      <c r="E3" s="189" t="s">
        <v>66</v>
      </c>
      <c r="F3" s="4" t="str">
        <f>UnitControlCenter!$B$3</f>
        <v>million metric tons / year</v>
      </c>
      <c r="G3" s="189" t="s">
        <v>183</v>
      </c>
      <c r="J3" s="4"/>
      <c r="K3" s="4"/>
      <c r="L3" s="4"/>
      <c r="M3" s="4"/>
      <c r="N3" s="4"/>
      <c r="O3" s="4"/>
    </row>
    <row r="4" spans="1:19" ht="90" x14ac:dyDescent="0.25">
      <c r="A4" s="191" t="s">
        <v>2366</v>
      </c>
      <c r="B4" s="190" t="s">
        <v>2369</v>
      </c>
      <c r="C4" s="236">
        <v>1</v>
      </c>
      <c r="D4" s="189" t="s">
        <v>67</v>
      </c>
      <c r="E4" s="189" t="s">
        <v>68</v>
      </c>
      <c r="F4" s="4" t="str">
        <f>UnitControlCenter!$B$3</f>
        <v>million metric tons / year</v>
      </c>
      <c r="G4" s="189" t="s">
        <v>2896</v>
      </c>
      <c r="H4" s="189" t="s">
        <v>2897</v>
      </c>
      <c r="I4" s="189" t="s">
        <v>2898</v>
      </c>
    </row>
    <row r="5" spans="1:19" ht="30" x14ac:dyDescent="0.25">
      <c r="A5" s="191" t="s">
        <v>2366</v>
      </c>
      <c r="B5" s="190" t="s">
        <v>2370</v>
      </c>
      <c r="C5" s="236">
        <v>1</v>
      </c>
      <c r="D5" s="189" t="s">
        <v>67</v>
      </c>
      <c r="E5" s="189" t="s">
        <v>68</v>
      </c>
      <c r="F5" s="4" t="str">
        <f>UnitControlCenter!$B$3</f>
        <v>million metric tons / year</v>
      </c>
      <c r="G5" s="189" t="s">
        <v>2899</v>
      </c>
      <c r="H5" s="189" t="s">
        <v>2900</v>
      </c>
      <c r="I5" s="189" t="s">
        <v>2901</v>
      </c>
    </row>
    <row r="6" spans="1:19" ht="30" x14ac:dyDescent="0.25">
      <c r="A6" s="191" t="s">
        <v>2366</v>
      </c>
      <c r="B6" s="190" t="s">
        <v>2371</v>
      </c>
      <c r="C6" s="236">
        <v>1</v>
      </c>
      <c r="D6" s="189" t="s">
        <v>67</v>
      </c>
      <c r="E6" s="189" t="s">
        <v>68</v>
      </c>
      <c r="F6" s="4" t="str">
        <f>UnitControlCenter!$B$3</f>
        <v>million metric tons / year</v>
      </c>
      <c r="G6" s="189" t="s">
        <v>2680</v>
      </c>
      <c r="H6" s="62" t="s">
        <v>2681</v>
      </c>
      <c r="I6" s="189" t="s">
        <v>2682</v>
      </c>
    </row>
    <row r="7" spans="1:19" x14ac:dyDescent="0.25">
      <c r="A7" s="191" t="s">
        <v>2366</v>
      </c>
      <c r="B7" s="190" t="s">
        <v>2973</v>
      </c>
      <c r="C7" s="237">
        <v>0</v>
      </c>
      <c r="D7" s="189" t="s">
        <v>65</v>
      </c>
      <c r="E7" s="189" t="s">
        <v>66</v>
      </c>
      <c r="F7" s="1" t="str">
        <f>UnitControlCenter!$B$4</f>
        <v>g CO2e / 2020 dollar</v>
      </c>
      <c r="G7" s="189" t="s">
        <v>2921</v>
      </c>
      <c r="I7" s="189"/>
    </row>
    <row r="8" spans="1:19" x14ac:dyDescent="0.25">
      <c r="A8" s="191" t="s">
        <v>2366</v>
      </c>
      <c r="B8" s="190" t="s">
        <v>139</v>
      </c>
      <c r="C8" s="236">
        <v>1</v>
      </c>
      <c r="D8" s="189" t="s">
        <v>65</v>
      </c>
      <c r="E8" s="189" t="s">
        <v>66</v>
      </c>
      <c r="F8" s="4" t="str">
        <f>UnitControlCenter!$B$3</f>
        <v>million metric tons / year</v>
      </c>
      <c r="G8" s="189" t="s">
        <v>2477</v>
      </c>
      <c r="I8" s="189"/>
    </row>
    <row r="9" spans="1:19" x14ac:dyDescent="0.25">
      <c r="A9" s="191" t="s">
        <v>2366</v>
      </c>
      <c r="B9" s="190" t="s">
        <v>2475</v>
      </c>
      <c r="C9" s="236">
        <v>1</v>
      </c>
      <c r="D9" s="189" t="s">
        <v>65</v>
      </c>
      <c r="E9" s="189" t="s">
        <v>66</v>
      </c>
      <c r="F9" s="4" t="str">
        <f>UnitControlCenter!$B$3</f>
        <v>million metric tons / year</v>
      </c>
      <c r="G9" s="189" t="s">
        <v>2478</v>
      </c>
      <c r="I9" s="189"/>
    </row>
    <row r="10" spans="1:19" x14ac:dyDescent="0.25">
      <c r="A10" s="191" t="s">
        <v>2366</v>
      </c>
      <c r="B10" s="190" t="s">
        <v>2541</v>
      </c>
      <c r="C10" s="236">
        <v>1</v>
      </c>
      <c r="D10" s="189" t="s">
        <v>65</v>
      </c>
      <c r="E10" s="189" t="s">
        <v>66</v>
      </c>
      <c r="F10" s="4" t="str">
        <f>UnitControlCenter!$B$3</f>
        <v>million metric tons / year</v>
      </c>
      <c r="G10" s="189" t="s">
        <v>2552</v>
      </c>
      <c r="I10" s="189"/>
    </row>
    <row r="11" spans="1:19" x14ac:dyDescent="0.25">
      <c r="A11" s="191" t="s">
        <v>2366</v>
      </c>
      <c r="B11" s="190" t="s">
        <v>98</v>
      </c>
      <c r="C11" s="236">
        <v>1</v>
      </c>
      <c r="D11" s="189" t="s">
        <v>65</v>
      </c>
      <c r="E11" s="189" t="s">
        <v>66</v>
      </c>
      <c r="F11" s="4" t="str">
        <f>UnitControlCenter!$B$3</f>
        <v>million metric tons / year</v>
      </c>
      <c r="G11" s="189" t="s">
        <v>2479</v>
      </c>
      <c r="I11" s="189"/>
    </row>
    <row r="12" spans="1:19" x14ac:dyDescent="0.25">
      <c r="A12" s="191" t="s">
        <v>2366</v>
      </c>
      <c r="B12" s="190" t="s">
        <v>9</v>
      </c>
      <c r="C12" s="236">
        <v>1</v>
      </c>
      <c r="D12" s="189" t="s">
        <v>65</v>
      </c>
      <c r="E12" s="189" t="s">
        <v>66</v>
      </c>
      <c r="F12" s="4" t="str">
        <f>UnitControlCenter!$B$3</f>
        <v>million metric tons / year</v>
      </c>
      <c r="G12" s="189" t="s">
        <v>2501</v>
      </c>
      <c r="I12" s="189"/>
    </row>
    <row r="13" spans="1:19" x14ac:dyDescent="0.25">
      <c r="A13" s="191" t="s">
        <v>2366</v>
      </c>
      <c r="B13" s="190" t="s">
        <v>2476</v>
      </c>
      <c r="C13" s="236">
        <v>1</v>
      </c>
      <c r="D13" s="189" t="s">
        <v>65</v>
      </c>
      <c r="E13" s="189" t="s">
        <v>66</v>
      </c>
      <c r="F13" s="4" t="str">
        <f>UnitControlCenter!$B$3</f>
        <v>million metric tons / year</v>
      </c>
      <c r="G13" s="189" t="s">
        <v>2480</v>
      </c>
      <c r="I13" s="189"/>
    </row>
    <row r="14" spans="1:19" x14ac:dyDescent="0.25">
      <c r="A14" s="191" t="s">
        <v>2366</v>
      </c>
      <c r="B14" s="190" t="s">
        <v>4</v>
      </c>
      <c r="C14" s="236">
        <v>1</v>
      </c>
      <c r="D14" s="189" t="s">
        <v>65</v>
      </c>
      <c r="E14" s="189" t="s">
        <v>66</v>
      </c>
      <c r="F14" s="4" t="str">
        <f>UnitControlCenter!$B$3</f>
        <v>million metric tons / year</v>
      </c>
      <c r="G14" s="189" t="s">
        <v>2481</v>
      </c>
      <c r="I14" s="189"/>
    </row>
    <row r="15" spans="1:19" ht="15.75" thickBot="1" x14ac:dyDescent="0.3">
      <c r="A15" s="234" t="s">
        <v>2366</v>
      </c>
      <c r="B15" s="228" t="s">
        <v>2485</v>
      </c>
      <c r="C15" s="243">
        <v>1</v>
      </c>
      <c r="D15" s="229" t="s">
        <v>65</v>
      </c>
      <c r="E15" s="229" t="s">
        <v>66</v>
      </c>
      <c r="F15" s="232" t="str">
        <f>UnitControlCenter!$B$3</f>
        <v>million metric tons / year</v>
      </c>
      <c r="G15" s="229" t="s">
        <v>2482</v>
      </c>
      <c r="H15" s="230"/>
      <c r="I15" s="229"/>
      <c r="J15" s="230"/>
      <c r="K15" s="230"/>
      <c r="L15" s="230"/>
      <c r="M15" s="230"/>
      <c r="N15" s="230"/>
      <c r="O15" s="230"/>
      <c r="P15" s="230"/>
      <c r="Q15" s="230"/>
      <c r="R15" s="230"/>
      <c r="S15" s="230"/>
    </row>
    <row r="16" spans="1:19" x14ac:dyDescent="0.25">
      <c r="A16" s="190" t="s">
        <v>2372</v>
      </c>
      <c r="B16" s="190" t="s">
        <v>2247</v>
      </c>
      <c r="C16" s="236">
        <v>1</v>
      </c>
      <c r="D16" s="189" t="s">
        <v>65</v>
      </c>
      <c r="E16" s="189" t="s">
        <v>66</v>
      </c>
      <c r="F16" s="4" t="str">
        <f>UnitControlCenter!$B$3</f>
        <v>million metric tons / year</v>
      </c>
      <c r="G16" s="189" t="s">
        <v>2360</v>
      </c>
      <c r="I16" s="189"/>
    </row>
    <row r="17" spans="1:19" x14ac:dyDescent="0.25">
      <c r="A17" s="190" t="s">
        <v>2372</v>
      </c>
      <c r="B17" s="191" t="s">
        <v>2263</v>
      </c>
      <c r="C17" s="236">
        <v>1</v>
      </c>
      <c r="D17" s="189" t="s">
        <v>65</v>
      </c>
      <c r="E17" s="189" t="s">
        <v>66</v>
      </c>
      <c r="F17" s="4" t="str">
        <f>UnitControlCenter!$B$3</f>
        <v>million metric tons / year</v>
      </c>
      <c r="G17" s="189" t="s">
        <v>2351</v>
      </c>
      <c r="I17" s="189"/>
    </row>
    <row r="18" spans="1:19" x14ac:dyDescent="0.25">
      <c r="A18" s="190" t="s">
        <v>2372</v>
      </c>
      <c r="B18" s="191" t="s">
        <v>2265</v>
      </c>
      <c r="C18" s="236">
        <v>1</v>
      </c>
      <c r="D18" s="189" t="s">
        <v>65</v>
      </c>
      <c r="E18" s="189" t="s">
        <v>66</v>
      </c>
      <c r="F18" s="4" t="str">
        <f>UnitControlCenter!$B$3</f>
        <v>million metric tons / year</v>
      </c>
      <c r="G18" s="189" t="s">
        <v>2350</v>
      </c>
      <c r="I18" s="189"/>
    </row>
    <row r="19" spans="1:19" x14ac:dyDescent="0.25">
      <c r="A19" s="190" t="s">
        <v>2372</v>
      </c>
      <c r="B19" s="191" t="s">
        <v>2347</v>
      </c>
      <c r="C19" s="236">
        <v>1</v>
      </c>
      <c r="D19" s="189" t="s">
        <v>65</v>
      </c>
      <c r="E19" s="189" t="s">
        <v>66</v>
      </c>
      <c r="F19" s="4" t="str">
        <f>UnitControlCenter!$B$3</f>
        <v>million metric tons / year</v>
      </c>
      <c r="G19" s="189" t="s">
        <v>2349</v>
      </c>
      <c r="I19" s="189"/>
    </row>
    <row r="20" spans="1:19" ht="30" x14ac:dyDescent="0.25">
      <c r="A20" s="190" t="s">
        <v>2372</v>
      </c>
      <c r="B20" s="191" t="s">
        <v>3511</v>
      </c>
      <c r="C20" s="236">
        <v>1</v>
      </c>
      <c r="D20" s="189" t="s">
        <v>65</v>
      </c>
      <c r="E20" s="189" t="s">
        <v>66</v>
      </c>
      <c r="F20" s="4" t="str">
        <f>UnitControlCenter!$B$5</f>
        <v>thousand metric tons / year</v>
      </c>
      <c r="G20" s="189" t="s">
        <v>2355</v>
      </c>
      <c r="I20" s="189"/>
    </row>
    <row r="21" spans="1:19" x14ac:dyDescent="0.25">
      <c r="A21" s="190" t="s">
        <v>2372</v>
      </c>
      <c r="B21" s="191" t="s">
        <v>2254</v>
      </c>
      <c r="C21" s="236">
        <v>1</v>
      </c>
      <c r="D21" s="189" t="s">
        <v>65</v>
      </c>
      <c r="E21" s="189" t="s">
        <v>66</v>
      </c>
      <c r="F21" s="4" t="str">
        <f>UnitControlCenter!$B$5</f>
        <v>thousand metric tons / year</v>
      </c>
      <c r="G21" s="189" t="s">
        <v>2356</v>
      </c>
      <c r="I21" s="189"/>
    </row>
    <row r="22" spans="1:19" x14ac:dyDescent="0.25">
      <c r="A22" s="190" t="s">
        <v>2372</v>
      </c>
      <c r="B22" s="191" t="s">
        <v>2259</v>
      </c>
      <c r="C22" s="236">
        <v>1</v>
      </c>
      <c r="D22" s="189" t="s">
        <v>65</v>
      </c>
      <c r="E22" s="189" t="s">
        <v>66</v>
      </c>
      <c r="F22" s="4" t="str">
        <f>UnitControlCenter!$B$5</f>
        <v>thousand metric tons / year</v>
      </c>
      <c r="G22" s="189" t="s">
        <v>2353</v>
      </c>
      <c r="I22" s="189"/>
    </row>
    <row r="23" spans="1:19" x14ac:dyDescent="0.25">
      <c r="A23" s="190" t="s">
        <v>2372</v>
      </c>
      <c r="B23" s="191" t="s">
        <v>2261</v>
      </c>
      <c r="C23" s="236">
        <v>1</v>
      </c>
      <c r="D23" s="189" t="s">
        <v>65</v>
      </c>
      <c r="E23" s="189" t="s">
        <v>66</v>
      </c>
      <c r="F23" s="4" t="str">
        <f>UnitControlCenter!$B$5</f>
        <v>thousand metric tons / year</v>
      </c>
      <c r="G23" s="189" t="s">
        <v>2352</v>
      </c>
      <c r="I23" s="189"/>
    </row>
    <row r="24" spans="1:19" x14ac:dyDescent="0.25">
      <c r="A24" s="190" t="s">
        <v>2372</v>
      </c>
      <c r="B24" s="191" t="s">
        <v>2252</v>
      </c>
      <c r="C24" s="236">
        <v>1</v>
      </c>
      <c r="D24" s="189" t="s">
        <v>65</v>
      </c>
      <c r="E24" s="189" t="s">
        <v>66</v>
      </c>
      <c r="F24" s="4" t="str">
        <f>UnitControlCenter!$B$3</f>
        <v>million metric tons / year</v>
      </c>
      <c r="G24" s="189" t="s">
        <v>2357</v>
      </c>
      <c r="I24" s="189"/>
    </row>
    <row r="25" spans="1:19" x14ac:dyDescent="0.25">
      <c r="A25" s="190" t="s">
        <v>2372</v>
      </c>
      <c r="B25" s="191" t="s">
        <v>2249</v>
      </c>
      <c r="C25" s="236">
        <v>1</v>
      </c>
      <c r="D25" s="189" t="s">
        <v>65</v>
      </c>
      <c r="E25" s="189" t="s">
        <v>66</v>
      </c>
      <c r="F25" s="4" t="str">
        <f>UnitControlCenter!$B$5</f>
        <v>thousand metric tons / year</v>
      </c>
      <c r="G25" s="189" t="s">
        <v>2359</v>
      </c>
      <c r="I25" s="189"/>
    </row>
    <row r="26" spans="1:19" x14ac:dyDescent="0.25">
      <c r="A26" s="190" t="s">
        <v>2372</v>
      </c>
      <c r="B26" s="191" t="s">
        <v>2257</v>
      </c>
      <c r="C26" s="236">
        <v>1</v>
      </c>
      <c r="D26" s="189" t="s">
        <v>65</v>
      </c>
      <c r="E26" s="189" t="s">
        <v>66</v>
      </c>
      <c r="F26" s="4" t="str">
        <f>UnitControlCenter!$B$3</f>
        <v>million metric tons / year</v>
      </c>
      <c r="G26" s="189" t="s">
        <v>2354</v>
      </c>
      <c r="I26" s="189"/>
    </row>
    <row r="27" spans="1:19" ht="15.75" thickBot="1" x14ac:dyDescent="0.3">
      <c r="A27" s="228" t="s">
        <v>2372</v>
      </c>
      <c r="B27" s="234" t="s">
        <v>512</v>
      </c>
      <c r="C27" s="243">
        <v>1</v>
      </c>
      <c r="D27" s="229" t="s">
        <v>65</v>
      </c>
      <c r="E27" s="229" t="s">
        <v>66</v>
      </c>
      <c r="F27" s="232" t="str">
        <f>UnitControlCenter!$B$3</f>
        <v>million metric tons / year</v>
      </c>
      <c r="G27" s="229" t="s">
        <v>2358</v>
      </c>
      <c r="H27" s="230"/>
      <c r="I27" s="229"/>
      <c r="J27" s="230"/>
      <c r="K27" s="230"/>
      <c r="L27" s="230"/>
      <c r="M27" s="230"/>
      <c r="N27" s="230"/>
      <c r="O27" s="230"/>
      <c r="P27" s="230"/>
      <c r="Q27" s="230"/>
      <c r="R27" s="230"/>
      <c r="S27" s="230"/>
    </row>
    <row r="28" spans="1:19" ht="75" x14ac:dyDescent="0.25">
      <c r="A28" s="190" t="s">
        <v>2373</v>
      </c>
      <c r="B28" s="190" t="s">
        <v>2369</v>
      </c>
      <c r="C28" s="236">
        <v>1</v>
      </c>
      <c r="D28" s="189" t="s">
        <v>67</v>
      </c>
      <c r="E28" s="189" t="s">
        <v>68</v>
      </c>
      <c r="F28" s="4" t="str">
        <f>UnitControlCenter!$B$3</f>
        <v>million metric tons / year</v>
      </c>
      <c r="G28" s="189" t="s">
        <v>2985</v>
      </c>
      <c r="H28" s="62" t="s">
        <v>2986</v>
      </c>
      <c r="I28" s="189" t="s">
        <v>2987</v>
      </c>
    </row>
    <row r="29" spans="1:19" ht="105" x14ac:dyDescent="0.25">
      <c r="A29" s="190" t="s">
        <v>2373</v>
      </c>
      <c r="B29" s="190" t="s">
        <v>2553</v>
      </c>
      <c r="C29" s="236">
        <v>1</v>
      </c>
      <c r="D29" s="189" t="s">
        <v>67</v>
      </c>
      <c r="E29" s="189" t="s">
        <v>68</v>
      </c>
      <c r="F29" s="4" t="str">
        <f>UnitControlCenter!$B$3</f>
        <v>million metric tons / year</v>
      </c>
      <c r="G29" s="189" t="s">
        <v>2988</v>
      </c>
      <c r="H29" s="62" t="s">
        <v>2989</v>
      </c>
      <c r="I29" s="189" t="s">
        <v>2990</v>
      </c>
    </row>
    <row r="30" spans="1:19" ht="60" x14ac:dyDescent="0.25">
      <c r="A30" s="190" t="s">
        <v>2373</v>
      </c>
      <c r="B30" s="190" t="s">
        <v>2374</v>
      </c>
      <c r="C30" s="244">
        <v>1</v>
      </c>
      <c r="D30" s="189" t="s">
        <v>67</v>
      </c>
      <c r="E30" s="189" t="s">
        <v>68</v>
      </c>
      <c r="F30" s="7" t="str">
        <f>UnitControlCenter!$B$3</f>
        <v>million metric tons / year</v>
      </c>
      <c r="G30" s="235" t="s">
        <v>2991</v>
      </c>
      <c r="H30" s="235" t="s">
        <v>2992</v>
      </c>
      <c r="I30" s="189" t="s">
        <v>2993</v>
      </c>
    </row>
    <row r="31" spans="1:19" ht="15.75" thickBot="1" x14ac:dyDescent="0.3">
      <c r="A31" s="228" t="s">
        <v>2373</v>
      </c>
      <c r="B31" s="228" t="s">
        <v>2973</v>
      </c>
      <c r="C31" s="243">
        <v>0</v>
      </c>
      <c r="D31" s="229" t="s">
        <v>65</v>
      </c>
      <c r="E31" s="229" t="s">
        <v>66</v>
      </c>
      <c r="F31" s="245" t="str">
        <f>UnitControlCenter!$B$6</f>
        <v>g CO2 / 2020 dollar</v>
      </c>
      <c r="G31" s="230" t="s">
        <v>2920</v>
      </c>
      <c r="H31" s="230"/>
      <c r="I31" s="229"/>
      <c r="J31" s="230"/>
      <c r="K31" s="230"/>
      <c r="L31" s="230"/>
      <c r="M31" s="230"/>
      <c r="N31" s="230"/>
      <c r="O31" s="230"/>
      <c r="P31" s="230"/>
      <c r="Q31" s="230"/>
      <c r="R31" s="230"/>
      <c r="S31" s="230"/>
    </row>
    <row r="32" spans="1:19" ht="105" x14ac:dyDescent="0.25">
      <c r="A32" s="190" t="s">
        <v>2820</v>
      </c>
      <c r="B32" s="190" t="s">
        <v>2646</v>
      </c>
      <c r="C32" s="236">
        <v>1</v>
      </c>
      <c r="D32" s="189" t="s">
        <v>65</v>
      </c>
      <c r="E32" s="189" t="s">
        <v>3094</v>
      </c>
      <c r="F32" s="4" t="str">
        <f>UnitControlCenter!$B$3</f>
        <v>million metric tons / year</v>
      </c>
      <c r="G32" s="62" t="s">
        <v>3138</v>
      </c>
      <c r="I32" s="189"/>
    </row>
    <row r="33" spans="1:19" x14ac:dyDescent="0.25">
      <c r="A33" s="190" t="s">
        <v>2820</v>
      </c>
      <c r="B33" s="190" t="s">
        <v>139</v>
      </c>
      <c r="C33" s="236">
        <v>1</v>
      </c>
      <c r="D33" s="189" t="s">
        <v>65</v>
      </c>
      <c r="E33" s="189" t="s">
        <v>3094</v>
      </c>
      <c r="F33" s="4" t="str">
        <f>UnitControlCenter!$B$3</f>
        <v>million metric tons / year</v>
      </c>
      <c r="G33" s="189" t="s">
        <v>2477</v>
      </c>
      <c r="I33" s="189"/>
    </row>
    <row r="34" spans="1:19" x14ac:dyDescent="0.25">
      <c r="A34" s="190" t="s">
        <v>2820</v>
      </c>
      <c r="B34" s="190" t="s">
        <v>2475</v>
      </c>
      <c r="C34" s="236">
        <v>1</v>
      </c>
      <c r="D34" s="189" t="s">
        <v>65</v>
      </c>
      <c r="E34" s="189" t="s">
        <v>3094</v>
      </c>
      <c r="F34" s="4" t="str">
        <f>UnitControlCenter!$B$3</f>
        <v>million metric tons / year</v>
      </c>
      <c r="G34" s="189" t="s">
        <v>2478</v>
      </c>
      <c r="I34" s="189"/>
    </row>
    <row r="35" spans="1:19" x14ac:dyDescent="0.25">
      <c r="A35" s="190" t="s">
        <v>2820</v>
      </c>
      <c r="B35" s="190" t="s">
        <v>2541</v>
      </c>
      <c r="C35" s="236">
        <v>1</v>
      </c>
      <c r="D35" s="189" t="s">
        <v>65</v>
      </c>
      <c r="E35" s="189" t="s">
        <v>3094</v>
      </c>
      <c r="F35" s="4" t="str">
        <f>UnitControlCenter!$B$3</f>
        <v>million metric tons / year</v>
      </c>
      <c r="G35" s="189" t="s">
        <v>2552</v>
      </c>
      <c r="I35" s="189"/>
    </row>
    <row r="36" spans="1:19" x14ac:dyDescent="0.25">
      <c r="A36" s="190" t="s">
        <v>2820</v>
      </c>
      <c r="B36" s="190" t="s">
        <v>98</v>
      </c>
      <c r="C36" s="236">
        <v>1</v>
      </c>
      <c r="D36" s="189" t="s">
        <v>65</v>
      </c>
      <c r="E36" s="189" t="s">
        <v>3094</v>
      </c>
      <c r="F36" s="4" t="str">
        <f>UnitControlCenter!$B$3</f>
        <v>million metric tons / year</v>
      </c>
      <c r="G36" s="189" t="s">
        <v>2479</v>
      </c>
      <c r="I36" s="189"/>
    </row>
    <row r="37" spans="1:19" ht="30" x14ac:dyDescent="0.25">
      <c r="A37" s="190" t="s">
        <v>2820</v>
      </c>
      <c r="B37" s="190" t="s">
        <v>9</v>
      </c>
      <c r="C37" s="236">
        <v>1</v>
      </c>
      <c r="D37" s="189" t="s">
        <v>65</v>
      </c>
      <c r="E37" s="189" t="s">
        <v>3094</v>
      </c>
      <c r="F37" s="4" t="str">
        <f>UnitControlCenter!$B$3</f>
        <v>million metric tons / year</v>
      </c>
      <c r="G37" s="189" t="s">
        <v>3139</v>
      </c>
      <c r="I37" s="189"/>
    </row>
    <row r="38" spans="1:19" ht="15.75" thickBot="1" x14ac:dyDescent="0.3">
      <c r="A38" s="228" t="s">
        <v>2820</v>
      </c>
      <c r="B38" s="228" t="s">
        <v>4</v>
      </c>
      <c r="C38" s="243">
        <v>1</v>
      </c>
      <c r="D38" s="229" t="s">
        <v>65</v>
      </c>
      <c r="E38" s="229" t="s">
        <v>3094</v>
      </c>
      <c r="F38" s="232" t="str">
        <f>UnitControlCenter!$B$3</f>
        <v>million metric tons / year</v>
      </c>
      <c r="G38" s="229" t="s">
        <v>2481</v>
      </c>
      <c r="H38" s="230"/>
      <c r="I38" s="229"/>
      <c r="J38" s="230"/>
      <c r="K38" s="230"/>
      <c r="L38" s="230"/>
      <c r="M38" s="230"/>
      <c r="N38" s="230"/>
      <c r="O38" s="230"/>
      <c r="P38" s="230"/>
      <c r="Q38" s="230"/>
      <c r="R38" s="230"/>
      <c r="S38" s="230"/>
    </row>
    <row r="39" spans="1:19" ht="45" x14ac:dyDescent="0.25">
      <c r="A39" s="190" t="s">
        <v>378</v>
      </c>
      <c r="B39" s="190" t="s">
        <v>3049</v>
      </c>
      <c r="C39" s="236">
        <v>1</v>
      </c>
      <c r="D39" s="189" t="s">
        <v>67</v>
      </c>
      <c r="E39" s="189" t="s">
        <v>461</v>
      </c>
      <c r="F39" s="4" t="str">
        <f>UnitControlCenter!$B$7</f>
        <v>2020 dollars / metric ton CO2e abated, Annual average abatement (million metric tons CO2e)</v>
      </c>
      <c r="G39" s="62" t="s">
        <v>3140</v>
      </c>
      <c r="I39" s="189"/>
    </row>
    <row r="40" spans="1:19" ht="45.75" thickBot="1" x14ac:dyDescent="0.3">
      <c r="A40" s="228" t="s">
        <v>378</v>
      </c>
      <c r="B40" s="228" t="s">
        <v>3050</v>
      </c>
      <c r="C40" s="243">
        <v>1</v>
      </c>
      <c r="D40" s="229" t="s">
        <v>67</v>
      </c>
      <c r="E40" s="229" t="s">
        <v>461</v>
      </c>
      <c r="F40" s="232" t="str">
        <f>UnitControlCenter!$B$7</f>
        <v>2020 dollars / metric ton CO2e abated, Annual average abatement (million metric tons CO2e)</v>
      </c>
      <c r="G40" s="230" t="s">
        <v>3140</v>
      </c>
      <c r="H40" s="230"/>
      <c r="I40" s="229"/>
      <c r="J40" s="230"/>
      <c r="K40" s="230"/>
      <c r="L40" s="230"/>
      <c r="M40" s="230"/>
      <c r="N40" s="230"/>
      <c r="O40" s="230"/>
      <c r="P40" s="230"/>
      <c r="Q40" s="230"/>
      <c r="R40" s="230"/>
      <c r="S40" s="230"/>
    </row>
    <row r="41" spans="1:19" ht="45" x14ac:dyDescent="0.25">
      <c r="A41" s="190" t="s">
        <v>2375</v>
      </c>
      <c r="B41" s="190" t="s">
        <v>3053</v>
      </c>
      <c r="C41" s="236">
        <v>1</v>
      </c>
      <c r="D41" s="189" t="s">
        <v>67</v>
      </c>
      <c r="E41" s="189" t="s">
        <v>66</v>
      </c>
      <c r="F41" s="4" t="str">
        <f>UnitControlCenter!$B$8</f>
        <v>billion 2020 dollars / year</v>
      </c>
      <c r="G41" s="62" t="s">
        <v>3051</v>
      </c>
      <c r="H41" s="62" t="s">
        <v>2459</v>
      </c>
      <c r="I41" s="189" t="s">
        <v>2441</v>
      </c>
    </row>
    <row r="42" spans="1:19" x14ac:dyDescent="0.25">
      <c r="A42" s="190" t="s">
        <v>2375</v>
      </c>
      <c r="B42" s="227" t="s">
        <v>2842</v>
      </c>
      <c r="C42" s="236">
        <v>1</v>
      </c>
      <c r="D42" s="189" t="s">
        <v>65</v>
      </c>
      <c r="E42" s="189" t="s">
        <v>66</v>
      </c>
      <c r="F42" s="4" t="str">
        <f>UnitControlCenter!$B$8</f>
        <v>billion 2020 dollars / year</v>
      </c>
      <c r="G42" s="62" t="s">
        <v>2834</v>
      </c>
      <c r="I42" s="189"/>
    </row>
    <row r="43" spans="1:19" ht="75" x14ac:dyDescent="0.25">
      <c r="A43" s="190" t="s">
        <v>2375</v>
      </c>
      <c r="B43" s="190" t="s">
        <v>3039</v>
      </c>
      <c r="C43" s="255">
        <v>1</v>
      </c>
      <c r="D43" s="189" t="s">
        <v>67</v>
      </c>
      <c r="E43" s="189" t="s">
        <v>68</v>
      </c>
      <c r="F43" s="4" t="str">
        <f>UnitControlCenter!$B$8</f>
        <v>billion 2020 dollars / year</v>
      </c>
      <c r="G43" s="4" t="s">
        <v>3040</v>
      </c>
      <c r="H43" s="4" t="s">
        <v>3041</v>
      </c>
      <c r="I43" s="4" t="s">
        <v>3042</v>
      </c>
    </row>
    <row r="44" spans="1:19" ht="30" x14ac:dyDescent="0.25">
      <c r="A44" s="190" t="s">
        <v>2375</v>
      </c>
      <c r="B44" s="227" t="s">
        <v>3044</v>
      </c>
      <c r="C44" s="244">
        <v>1</v>
      </c>
      <c r="D44" s="189" t="s">
        <v>65</v>
      </c>
      <c r="E44" s="189" t="s">
        <v>66</v>
      </c>
      <c r="F44" s="7" t="str">
        <f>UnitControlCenter!$B$9</f>
        <v>billion 2020 dollars</v>
      </c>
      <c r="G44" s="235" t="s">
        <v>3045</v>
      </c>
      <c r="H44" s="235"/>
      <c r="I44" s="189"/>
    </row>
    <row r="45" spans="1:19" s="235" customFormat="1" ht="30" x14ac:dyDescent="0.25">
      <c r="A45" s="190" t="s">
        <v>2375</v>
      </c>
      <c r="B45" s="227" t="s">
        <v>3046</v>
      </c>
      <c r="C45" s="244">
        <v>1</v>
      </c>
      <c r="D45" s="189" t="s">
        <v>65</v>
      </c>
      <c r="E45" s="189" t="s">
        <v>66</v>
      </c>
      <c r="F45" s="7" t="str">
        <f>UnitControlCenter!$B$8</f>
        <v>billion 2020 dollars / year</v>
      </c>
      <c r="G45" s="235" t="s">
        <v>3047</v>
      </c>
      <c r="I45" s="189"/>
    </row>
    <row r="46" spans="1:19" ht="135.75" thickBot="1" x14ac:dyDescent="0.3">
      <c r="A46" s="228" t="s">
        <v>2375</v>
      </c>
      <c r="B46" s="233" t="s">
        <v>3133</v>
      </c>
      <c r="C46" s="243">
        <v>1</v>
      </c>
      <c r="D46" s="229" t="s">
        <v>67</v>
      </c>
      <c r="E46" s="229" t="s">
        <v>66</v>
      </c>
      <c r="F46" s="232" t="str">
        <f>UnitControlCenter!$B$8</f>
        <v>billion 2020 dollars / year</v>
      </c>
      <c r="G46" s="230" t="s">
        <v>3137</v>
      </c>
      <c r="H46" s="230" t="s">
        <v>3134</v>
      </c>
      <c r="I46" s="229" t="s">
        <v>3136</v>
      </c>
      <c r="J46" s="230"/>
      <c r="K46" s="230"/>
      <c r="L46" s="230"/>
      <c r="M46" s="230"/>
      <c r="N46" s="230"/>
      <c r="O46" s="230"/>
      <c r="P46" s="230"/>
      <c r="Q46" s="230"/>
      <c r="R46" s="230"/>
      <c r="S46" s="230"/>
    </row>
    <row r="47" spans="1:19" ht="45" x14ac:dyDescent="0.25">
      <c r="A47" s="190" t="s">
        <v>2960</v>
      </c>
      <c r="B47" s="227" t="s">
        <v>2977</v>
      </c>
      <c r="C47" s="248">
        <v>1</v>
      </c>
      <c r="D47" s="189" t="s">
        <v>67</v>
      </c>
      <c r="E47" s="189" t="s">
        <v>66</v>
      </c>
      <c r="F47" s="7" t="str">
        <f>UnitControlCenter!$B$10</f>
        <v>jobs</v>
      </c>
      <c r="G47" s="235" t="s">
        <v>2968</v>
      </c>
      <c r="H47" s="235" t="s">
        <v>2967</v>
      </c>
      <c r="I47" s="189" t="s">
        <v>2442</v>
      </c>
    </row>
    <row r="48" spans="1:19" ht="30" x14ac:dyDescent="0.25">
      <c r="A48" s="190" t="s">
        <v>2960</v>
      </c>
      <c r="B48" s="227" t="s">
        <v>3409</v>
      </c>
      <c r="C48" s="282">
        <v>0</v>
      </c>
      <c r="D48" s="189" t="s">
        <v>67</v>
      </c>
      <c r="E48" s="189" t="s">
        <v>68</v>
      </c>
      <c r="F48" s="7" t="str">
        <f>UnitControlCenter!$B$10</f>
        <v>jobs</v>
      </c>
      <c r="G48" s="235" t="s">
        <v>3292</v>
      </c>
      <c r="H48" s="235" t="s">
        <v>3293</v>
      </c>
      <c r="I48" s="189" t="s">
        <v>3294</v>
      </c>
    </row>
    <row r="49" spans="1:9" ht="30" x14ac:dyDescent="0.25">
      <c r="A49" s="190" t="s">
        <v>2960</v>
      </c>
      <c r="B49" s="227" t="s">
        <v>3410</v>
      </c>
      <c r="C49" s="282">
        <v>0</v>
      </c>
      <c r="D49" s="189" t="s">
        <v>67</v>
      </c>
      <c r="E49" s="189" t="s">
        <v>66</v>
      </c>
      <c r="F49" s="4" t="str">
        <f>UnitControlCenter!$B$12</f>
        <v>% change</v>
      </c>
      <c r="G49" s="235" t="s">
        <v>3311</v>
      </c>
      <c r="H49" s="235" t="s">
        <v>3293</v>
      </c>
      <c r="I49" s="189" t="s">
        <v>3294</v>
      </c>
    </row>
    <row r="50" spans="1:9" ht="45" x14ac:dyDescent="0.25">
      <c r="A50" s="190" t="s">
        <v>2960</v>
      </c>
      <c r="B50" s="227" t="s">
        <v>3276</v>
      </c>
      <c r="C50" s="282">
        <v>0</v>
      </c>
      <c r="D50" s="189" t="s">
        <v>67</v>
      </c>
      <c r="E50" s="189" t="s">
        <v>68</v>
      </c>
      <c r="F50" s="7" t="str">
        <f>UnitControlCenter!$B$10</f>
        <v>jobs</v>
      </c>
      <c r="G50" s="235" t="s">
        <v>3315</v>
      </c>
      <c r="H50" s="235" t="s">
        <v>3295</v>
      </c>
      <c r="I50" s="204" t="s">
        <v>3296</v>
      </c>
    </row>
    <row r="51" spans="1:9" ht="45" x14ac:dyDescent="0.25">
      <c r="A51" s="190" t="s">
        <v>2960</v>
      </c>
      <c r="B51" s="227" t="s">
        <v>3308</v>
      </c>
      <c r="C51" s="282">
        <v>0</v>
      </c>
      <c r="D51" s="189" t="s">
        <v>67</v>
      </c>
      <c r="E51" s="189" t="s">
        <v>66</v>
      </c>
      <c r="F51" s="4" t="str">
        <f>UnitControlCenter!$B$12</f>
        <v>% change</v>
      </c>
      <c r="G51" s="235" t="s">
        <v>3314</v>
      </c>
      <c r="H51" s="235" t="s">
        <v>3295</v>
      </c>
      <c r="I51" s="204" t="s">
        <v>3296</v>
      </c>
    </row>
    <row r="52" spans="1:9" ht="30" x14ac:dyDescent="0.25">
      <c r="A52" s="190" t="s">
        <v>2960</v>
      </c>
      <c r="B52" s="227" t="s">
        <v>3281</v>
      </c>
      <c r="C52" s="282">
        <v>0</v>
      </c>
      <c r="D52" s="189" t="s">
        <v>67</v>
      </c>
      <c r="E52" s="189" t="s">
        <v>68</v>
      </c>
      <c r="F52" s="7" t="str">
        <f>UnitControlCenter!$B$10</f>
        <v>jobs</v>
      </c>
      <c r="G52" s="235" t="s">
        <v>3297</v>
      </c>
      <c r="H52" s="235" t="s">
        <v>3298</v>
      </c>
      <c r="I52" s="189" t="s">
        <v>3299</v>
      </c>
    </row>
    <row r="53" spans="1:9" ht="30" x14ac:dyDescent="0.25">
      <c r="A53" s="190" t="s">
        <v>2960</v>
      </c>
      <c r="B53" s="227" t="s">
        <v>3309</v>
      </c>
      <c r="C53" s="282">
        <v>0</v>
      </c>
      <c r="D53" s="189" t="s">
        <v>67</v>
      </c>
      <c r="E53" s="189" t="s">
        <v>66</v>
      </c>
      <c r="F53" s="4" t="str">
        <f>UnitControlCenter!$B$12</f>
        <v>% change</v>
      </c>
      <c r="G53" s="235" t="s">
        <v>3312</v>
      </c>
      <c r="H53" s="235" t="s">
        <v>3298</v>
      </c>
      <c r="I53" s="189" t="s">
        <v>3299</v>
      </c>
    </row>
    <row r="54" spans="1:9" ht="75" x14ac:dyDescent="0.25">
      <c r="A54" s="190" t="s">
        <v>2960</v>
      </c>
      <c r="B54" s="227" t="s">
        <v>3284</v>
      </c>
      <c r="C54" s="282">
        <v>0</v>
      </c>
      <c r="D54" s="189" t="s">
        <v>67</v>
      </c>
      <c r="E54" s="189" t="s">
        <v>68</v>
      </c>
      <c r="F54" s="7" t="str">
        <f>UnitControlCenter!$B$10</f>
        <v>jobs</v>
      </c>
      <c r="G54" s="235" t="s">
        <v>3300</v>
      </c>
      <c r="H54" s="235" t="s">
        <v>3301</v>
      </c>
      <c r="I54" s="189" t="s">
        <v>3302</v>
      </c>
    </row>
    <row r="55" spans="1:9" ht="90" x14ac:dyDescent="0.25">
      <c r="A55" s="190" t="s">
        <v>2960</v>
      </c>
      <c r="B55" s="227" t="s">
        <v>3310</v>
      </c>
      <c r="C55" s="282">
        <v>0</v>
      </c>
      <c r="D55" s="189" t="s">
        <v>67</v>
      </c>
      <c r="E55" s="189" t="s">
        <v>66</v>
      </c>
      <c r="F55" s="4" t="str">
        <f>UnitControlCenter!$B$12</f>
        <v>% change</v>
      </c>
      <c r="G55" s="235" t="s">
        <v>3313</v>
      </c>
      <c r="H55" s="235" t="s">
        <v>3301</v>
      </c>
      <c r="I55" s="189" t="s">
        <v>3302</v>
      </c>
    </row>
    <row r="56" spans="1:9" ht="30" x14ac:dyDescent="0.25">
      <c r="A56" s="190" t="s">
        <v>2960</v>
      </c>
      <c r="B56" s="227" t="s">
        <v>3353</v>
      </c>
      <c r="C56" s="251">
        <v>1</v>
      </c>
      <c r="D56" s="189" t="s">
        <v>67</v>
      </c>
      <c r="E56" s="189" t="s">
        <v>68</v>
      </c>
      <c r="F56" s="7" t="str">
        <f>UnitControlCenter!$B$10</f>
        <v>jobs</v>
      </c>
      <c r="G56" s="235" t="s">
        <v>3354</v>
      </c>
      <c r="H56" s="235" t="s">
        <v>3355</v>
      </c>
      <c r="I56" s="189" t="s">
        <v>3356</v>
      </c>
    </row>
    <row r="57" spans="1:9" ht="30" x14ac:dyDescent="0.25">
      <c r="A57" s="190" t="s">
        <v>2960</v>
      </c>
      <c r="B57" s="227" t="s">
        <v>3357</v>
      </c>
      <c r="C57" s="282">
        <v>1</v>
      </c>
      <c r="D57" s="189" t="s">
        <v>67</v>
      </c>
      <c r="E57" s="189" t="s">
        <v>66</v>
      </c>
      <c r="F57" s="4" t="str">
        <f>UnitControlCenter!$B$12</f>
        <v>% change</v>
      </c>
      <c r="G57" s="235" t="s">
        <v>3358</v>
      </c>
      <c r="H57" s="235" t="s">
        <v>3355</v>
      </c>
      <c r="I57" s="189" t="s">
        <v>3356</v>
      </c>
    </row>
    <row r="58" spans="1:9" ht="30" x14ac:dyDescent="0.25">
      <c r="A58" s="190" t="s">
        <v>2960</v>
      </c>
      <c r="B58" s="227" t="s">
        <v>3023</v>
      </c>
      <c r="C58" s="253">
        <v>1</v>
      </c>
      <c r="D58" s="189" t="s">
        <v>67</v>
      </c>
      <c r="E58" s="189" t="s">
        <v>66</v>
      </c>
      <c r="F58" s="7" t="str">
        <f>UnitControlCenter!$B$10</f>
        <v>jobs</v>
      </c>
      <c r="G58" s="235" t="s">
        <v>3027</v>
      </c>
      <c r="H58" s="235" t="s">
        <v>3026</v>
      </c>
      <c r="I58" s="189" t="s">
        <v>3038</v>
      </c>
    </row>
    <row r="59" spans="1:9" ht="45" x14ac:dyDescent="0.25">
      <c r="A59" s="190" t="s">
        <v>2960</v>
      </c>
      <c r="B59" s="227" t="s">
        <v>3091</v>
      </c>
      <c r="C59" s="259">
        <v>1</v>
      </c>
      <c r="D59" s="189" t="s">
        <v>67</v>
      </c>
      <c r="E59" s="189" t="s">
        <v>66</v>
      </c>
      <c r="F59" s="7" t="str">
        <f>UnitControlCenter!$B$10</f>
        <v>jobs</v>
      </c>
      <c r="G59" s="235" t="s">
        <v>3090</v>
      </c>
      <c r="H59" s="235" t="s">
        <v>2967</v>
      </c>
      <c r="I59" s="189" t="s">
        <v>2442</v>
      </c>
    </row>
    <row r="60" spans="1:9" ht="45" x14ac:dyDescent="0.25">
      <c r="A60" s="190" t="s">
        <v>2960</v>
      </c>
      <c r="B60" s="227" t="s">
        <v>2962</v>
      </c>
      <c r="C60" s="248">
        <v>1</v>
      </c>
      <c r="D60" s="189" t="s">
        <v>67</v>
      </c>
      <c r="E60" s="189" t="s">
        <v>66</v>
      </c>
      <c r="F60" s="4" t="str">
        <f>UnitControlCenter!$B$8</f>
        <v>billion 2020 dollars / year</v>
      </c>
      <c r="G60" s="235" t="s">
        <v>2969</v>
      </c>
      <c r="H60" s="235" t="s">
        <v>2971</v>
      </c>
      <c r="I60" s="189" t="s">
        <v>2442</v>
      </c>
    </row>
    <row r="61" spans="1:9" ht="45" x14ac:dyDescent="0.25">
      <c r="A61" s="190" t="s">
        <v>2960</v>
      </c>
      <c r="B61" s="227" t="s">
        <v>2981</v>
      </c>
      <c r="C61" s="252">
        <v>1</v>
      </c>
      <c r="D61" s="189" t="s">
        <v>67</v>
      </c>
      <c r="E61" s="189" t="s">
        <v>66</v>
      </c>
      <c r="F61" s="4" t="str">
        <f>UnitControlCenter!$B$12</f>
        <v>% change</v>
      </c>
      <c r="G61" s="235" t="s">
        <v>2983</v>
      </c>
      <c r="H61" s="235" t="s">
        <v>2971</v>
      </c>
      <c r="I61" s="189" t="s">
        <v>2442</v>
      </c>
    </row>
    <row r="62" spans="1:9" ht="30" x14ac:dyDescent="0.25">
      <c r="A62" s="190" t="s">
        <v>2960</v>
      </c>
      <c r="B62" s="227" t="s">
        <v>3024</v>
      </c>
      <c r="C62" s="253">
        <v>1</v>
      </c>
      <c r="D62" s="189" t="s">
        <v>67</v>
      </c>
      <c r="E62" s="189" t="s">
        <v>66</v>
      </c>
      <c r="F62" s="4" t="str">
        <f>UnitControlCenter!$B$8</f>
        <v>billion 2020 dollars / year</v>
      </c>
      <c r="G62" s="235" t="s">
        <v>3028</v>
      </c>
      <c r="H62" s="235" t="s">
        <v>3026</v>
      </c>
      <c r="I62" s="189" t="s">
        <v>3038</v>
      </c>
    </row>
    <row r="63" spans="1:9" ht="45" x14ac:dyDescent="0.25">
      <c r="A63" s="190" t="s">
        <v>2960</v>
      </c>
      <c r="B63" s="227" t="s">
        <v>2976</v>
      </c>
      <c r="C63" s="248">
        <v>1</v>
      </c>
      <c r="D63" s="189" t="s">
        <v>67</v>
      </c>
      <c r="E63" s="189" t="s">
        <v>66</v>
      </c>
      <c r="F63" s="4" t="str">
        <f>UnitControlCenter!$B$8</f>
        <v>billion 2020 dollars / year</v>
      </c>
      <c r="G63" s="235" t="s">
        <v>2972</v>
      </c>
      <c r="H63" s="235" t="s">
        <v>2970</v>
      </c>
      <c r="I63" s="189" t="s">
        <v>2442</v>
      </c>
    </row>
    <row r="64" spans="1:9" ht="30" x14ac:dyDescent="0.25">
      <c r="A64" s="190" t="s">
        <v>2960</v>
      </c>
      <c r="B64" s="227" t="s">
        <v>2974</v>
      </c>
      <c r="C64" s="244">
        <v>1</v>
      </c>
      <c r="D64" s="189" t="s">
        <v>65</v>
      </c>
      <c r="E64" s="189" t="s">
        <v>66</v>
      </c>
      <c r="F64" s="7" t="str">
        <f>UnitControlCenter!$B$13</f>
        <v>2020 dollars / employee-year</v>
      </c>
      <c r="G64" s="235" t="s">
        <v>2975</v>
      </c>
      <c r="H64" s="235"/>
      <c r="I64" s="189"/>
    </row>
    <row r="65" spans="1:19" ht="30.75" thickBot="1" x14ac:dyDescent="0.3">
      <c r="A65" s="228" t="s">
        <v>2960</v>
      </c>
      <c r="B65" s="233" t="s">
        <v>3025</v>
      </c>
      <c r="C65" s="243">
        <v>1</v>
      </c>
      <c r="D65" s="229" t="s">
        <v>67</v>
      </c>
      <c r="E65" s="229" t="s">
        <v>66</v>
      </c>
      <c r="F65" s="232" t="str">
        <f>UnitControlCenter!$B$8</f>
        <v>billion 2020 dollars / year</v>
      </c>
      <c r="G65" s="230" t="s">
        <v>3029</v>
      </c>
      <c r="H65" s="230" t="s">
        <v>3026</v>
      </c>
      <c r="I65" s="229" t="s">
        <v>3038</v>
      </c>
      <c r="J65" s="230"/>
      <c r="K65" s="230"/>
      <c r="L65" s="230"/>
      <c r="M65" s="230"/>
      <c r="N65" s="230"/>
      <c r="O65" s="230"/>
      <c r="P65" s="230"/>
      <c r="Q65" s="230"/>
      <c r="R65" s="230"/>
      <c r="S65" s="230"/>
    </row>
    <row r="66" spans="1:19" ht="90" x14ac:dyDescent="0.25">
      <c r="A66" s="190" t="s">
        <v>2961</v>
      </c>
      <c r="B66" s="190" t="s">
        <v>2750</v>
      </c>
      <c r="C66" s="236">
        <v>1</v>
      </c>
      <c r="D66" s="189" t="s">
        <v>67</v>
      </c>
      <c r="E66" s="189" t="s">
        <v>66</v>
      </c>
      <c r="F66" s="4" t="str">
        <f>UnitControlCenter!$B$8</f>
        <v>billion 2020 dollars / year</v>
      </c>
      <c r="G66" s="4" t="s">
        <v>2751</v>
      </c>
      <c r="H66" s="4" t="s">
        <v>2752</v>
      </c>
      <c r="I66" s="4" t="s">
        <v>2725</v>
      </c>
    </row>
    <row r="67" spans="1:19" ht="45" x14ac:dyDescent="0.25">
      <c r="A67" s="190" t="s">
        <v>2961</v>
      </c>
      <c r="B67" s="190" t="s">
        <v>2754</v>
      </c>
      <c r="C67" s="236">
        <v>1</v>
      </c>
      <c r="D67" s="189" t="s">
        <v>67</v>
      </c>
      <c r="E67" s="189" t="s">
        <v>66</v>
      </c>
      <c r="F67" s="4" t="str">
        <f>UnitControlCenter!$B$8</f>
        <v>billion 2020 dollars / year</v>
      </c>
      <c r="G67" s="4" t="s">
        <v>2764</v>
      </c>
      <c r="H67" s="4" t="s">
        <v>2765</v>
      </c>
      <c r="I67" s="4" t="s">
        <v>2766</v>
      </c>
    </row>
    <row r="68" spans="1:19" ht="60" x14ac:dyDescent="0.25">
      <c r="A68" s="190" t="s">
        <v>2961</v>
      </c>
      <c r="B68" s="190" t="s">
        <v>2755</v>
      </c>
      <c r="C68" s="236">
        <v>1</v>
      </c>
      <c r="D68" s="189" t="s">
        <v>67</v>
      </c>
      <c r="E68" s="189" t="s">
        <v>66</v>
      </c>
      <c r="F68" s="4" t="str">
        <f>UnitControlCenter!$B$8</f>
        <v>billion 2020 dollars / year</v>
      </c>
      <c r="G68" s="4" t="s">
        <v>2775</v>
      </c>
      <c r="H68" s="4" t="s">
        <v>2773</v>
      </c>
      <c r="I68" s="4" t="s">
        <v>2774</v>
      </c>
    </row>
    <row r="69" spans="1:19" ht="45" x14ac:dyDescent="0.25">
      <c r="A69" s="190" t="s">
        <v>2961</v>
      </c>
      <c r="B69" s="190" t="s">
        <v>2756</v>
      </c>
      <c r="C69" s="236">
        <v>1</v>
      </c>
      <c r="D69" s="189" t="s">
        <v>67</v>
      </c>
      <c r="E69" s="189" t="s">
        <v>66</v>
      </c>
      <c r="F69" s="4" t="str">
        <f>UnitControlCenter!$B$8</f>
        <v>billion 2020 dollars / year</v>
      </c>
      <c r="G69" s="4" t="s">
        <v>2769</v>
      </c>
      <c r="H69" s="4" t="s">
        <v>2765</v>
      </c>
      <c r="I69" s="4" t="s">
        <v>2767</v>
      </c>
    </row>
    <row r="70" spans="1:19" ht="45" x14ac:dyDescent="0.25">
      <c r="A70" s="190" t="s">
        <v>2961</v>
      </c>
      <c r="B70" s="190" t="s">
        <v>2757</v>
      </c>
      <c r="C70" s="236">
        <v>1</v>
      </c>
      <c r="D70" s="189" t="s">
        <v>67</v>
      </c>
      <c r="E70" s="189" t="s">
        <v>66</v>
      </c>
      <c r="F70" s="4" t="str">
        <f>UnitControlCenter!$B$8</f>
        <v>billion 2020 dollars / year</v>
      </c>
      <c r="G70" s="4" t="s">
        <v>2770</v>
      </c>
      <c r="H70" s="4" t="s">
        <v>2765</v>
      </c>
      <c r="I70" s="4" t="s">
        <v>2768</v>
      </c>
    </row>
    <row r="71" spans="1:19" ht="60" x14ac:dyDescent="0.25">
      <c r="A71" s="190" t="s">
        <v>2961</v>
      </c>
      <c r="B71" s="190" t="s">
        <v>2758</v>
      </c>
      <c r="C71" s="236">
        <v>1</v>
      </c>
      <c r="D71" s="189" t="s">
        <v>67</v>
      </c>
      <c r="E71" s="189" t="s">
        <v>66</v>
      </c>
      <c r="F71" s="4" t="str">
        <f>UnitControlCenter!$B$8</f>
        <v>billion 2020 dollars / year</v>
      </c>
      <c r="G71" s="4" t="s">
        <v>2776</v>
      </c>
      <c r="H71" s="4" t="s">
        <v>2773</v>
      </c>
      <c r="I71" s="4" t="s">
        <v>2774</v>
      </c>
    </row>
    <row r="72" spans="1:19" ht="60" x14ac:dyDescent="0.25">
      <c r="A72" s="190" t="s">
        <v>2961</v>
      </c>
      <c r="B72" s="190" t="s">
        <v>2759</v>
      </c>
      <c r="C72" s="236">
        <v>1</v>
      </c>
      <c r="D72" s="189" t="s">
        <v>67</v>
      </c>
      <c r="E72" s="189" t="s">
        <v>66</v>
      </c>
      <c r="F72" s="4" t="str">
        <f>UnitControlCenter!$B$8</f>
        <v>billion 2020 dollars / year</v>
      </c>
      <c r="G72" s="4" t="s">
        <v>2777</v>
      </c>
      <c r="H72" s="4" t="s">
        <v>2773</v>
      </c>
      <c r="I72" s="4" t="s">
        <v>2774</v>
      </c>
    </row>
    <row r="73" spans="1:19" ht="75" x14ac:dyDescent="0.25">
      <c r="A73" s="190" t="s">
        <v>2961</v>
      </c>
      <c r="B73" s="190" t="s">
        <v>2760</v>
      </c>
      <c r="C73" s="236">
        <v>1</v>
      </c>
      <c r="D73" s="189" t="s">
        <v>67</v>
      </c>
      <c r="E73" s="189" t="s">
        <v>66</v>
      </c>
      <c r="F73" s="4" t="str">
        <f>UnitControlCenter!$B$8</f>
        <v>billion 2020 dollars / year</v>
      </c>
      <c r="G73" s="4" t="s">
        <v>2778</v>
      </c>
      <c r="H73" s="4" t="s">
        <v>2773</v>
      </c>
      <c r="I73" s="4" t="s">
        <v>2774</v>
      </c>
    </row>
    <row r="74" spans="1:19" ht="75" x14ac:dyDescent="0.25">
      <c r="A74" s="190" t="s">
        <v>2961</v>
      </c>
      <c r="B74" s="190" t="s">
        <v>2784</v>
      </c>
      <c r="C74" s="236">
        <v>1</v>
      </c>
      <c r="D74" s="189" t="s">
        <v>67</v>
      </c>
      <c r="E74" s="189" t="s">
        <v>66</v>
      </c>
      <c r="F74" s="4" t="str">
        <f>UnitControlCenter!$B$8</f>
        <v>billion 2020 dollars / year</v>
      </c>
      <c r="G74" s="4" t="s">
        <v>2782</v>
      </c>
      <c r="H74" s="4" t="s">
        <v>2773</v>
      </c>
      <c r="I74" s="4" t="s">
        <v>2780</v>
      </c>
    </row>
    <row r="75" spans="1:19" ht="60.75" thickBot="1" x14ac:dyDescent="0.3">
      <c r="A75" s="228" t="s">
        <v>2961</v>
      </c>
      <c r="B75" s="228" t="s">
        <v>2785</v>
      </c>
      <c r="C75" s="243">
        <v>1</v>
      </c>
      <c r="D75" s="229" t="s">
        <v>67</v>
      </c>
      <c r="E75" s="229" t="s">
        <v>66</v>
      </c>
      <c r="F75" s="232" t="str">
        <f>UnitControlCenter!$B$8</f>
        <v>billion 2020 dollars / year</v>
      </c>
      <c r="G75" s="232" t="s">
        <v>2783</v>
      </c>
      <c r="H75" s="232" t="s">
        <v>2773</v>
      </c>
      <c r="I75" s="232" t="s">
        <v>2781</v>
      </c>
      <c r="J75" s="230"/>
      <c r="K75" s="230"/>
      <c r="L75" s="230"/>
      <c r="M75" s="230"/>
      <c r="N75" s="230"/>
      <c r="O75" s="230"/>
      <c r="P75" s="230"/>
      <c r="Q75" s="230"/>
      <c r="R75" s="230"/>
      <c r="S75" s="230"/>
    </row>
    <row r="76" spans="1:19" ht="30" x14ac:dyDescent="0.25">
      <c r="A76" s="190" t="s">
        <v>2376</v>
      </c>
      <c r="B76" s="190" t="s">
        <v>3092</v>
      </c>
      <c r="C76" s="259">
        <v>1</v>
      </c>
      <c r="D76" s="189" t="s">
        <v>65</v>
      </c>
      <c r="E76" s="189" t="s">
        <v>3095</v>
      </c>
      <c r="F76" s="4" t="str">
        <f>UnitControlCenter!$B$11</f>
        <v>incidents / year</v>
      </c>
      <c r="G76" s="189" t="s">
        <v>3008</v>
      </c>
      <c r="I76" s="189"/>
    </row>
    <row r="77" spans="1:19" x14ac:dyDescent="0.25">
      <c r="A77" s="190" t="s">
        <v>2376</v>
      </c>
      <c r="B77" s="190" t="s">
        <v>3321</v>
      </c>
      <c r="C77" s="282">
        <v>1</v>
      </c>
      <c r="D77" s="189" t="s">
        <v>65</v>
      </c>
      <c r="E77" s="189" t="s">
        <v>66</v>
      </c>
      <c r="F77" s="4" t="str">
        <f>UnitControlCenter!$B$12</f>
        <v>% change</v>
      </c>
      <c r="G77" s="189" t="s">
        <v>3322</v>
      </c>
      <c r="I77" s="189"/>
    </row>
    <row r="78" spans="1:19" ht="30" x14ac:dyDescent="0.25">
      <c r="A78" s="190" t="s">
        <v>2376</v>
      </c>
      <c r="B78" s="190" t="s">
        <v>3407</v>
      </c>
      <c r="C78" s="282">
        <v>1</v>
      </c>
      <c r="D78" s="189" t="s">
        <v>67</v>
      </c>
      <c r="E78" s="189" t="s">
        <v>68</v>
      </c>
      <c r="F78" s="4" t="str">
        <f>UnitControlCenter!$B$11</f>
        <v>incidents / year</v>
      </c>
      <c r="G78" s="189" t="s">
        <v>3305</v>
      </c>
      <c r="H78" s="235" t="s">
        <v>3293</v>
      </c>
      <c r="I78" s="189" t="s">
        <v>3294</v>
      </c>
    </row>
    <row r="79" spans="1:19" ht="30" x14ac:dyDescent="0.25">
      <c r="A79" s="190" t="s">
        <v>2376</v>
      </c>
      <c r="B79" s="190" t="s">
        <v>3408</v>
      </c>
      <c r="C79" s="282">
        <v>1</v>
      </c>
      <c r="D79" s="189" t="s">
        <v>67</v>
      </c>
      <c r="E79" s="189" t="s">
        <v>66</v>
      </c>
      <c r="F79" s="4" t="str">
        <f>UnitControlCenter!$B$12</f>
        <v>% change</v>
      </c>
      <c r="G79" s="189" t="s">
        <v>3316</v>
      </c>
      <c r="H79" s="235" t="s">
        <v>3293</v>
      </c>
      <c r="I79" s="189" t="s">
        <v>3294</v>
      </c>
    </row>
    <row r="80" spans="1:19" ht="45" x14ac:dyDescent="0.25">
      <c r="A80" s="190" t="s">
        <v>2376</v>
      </c>
      <c r="B80" s="190" t="s">
        <v>3303</v>
      </c>
      <c r="C80" s="282">
        <v>1</v>
      </c>
      <c r="D80" s="189" t="s">
        <v>67</v>
      </c>
      <c r="E80" s="189" t="s">
        <v>68</v>
      </c>
      <c r="F80" s="4" t="str">
        <f>UnitControlCenter!$B$11</f>
        <v>incidents / year</v>
      </c>
      <c r="G80" s="189" t="s">
        <v>3306</v>
      </c>
      <c r="H80" s="235" t="s">
        <v>3295</v>
      </c>
      <c r="I80" s="204" t="s">
        <v>3296</v>
      </c>
    </row>
    <row r="81" spans="1:19" ht="45" x14ac:dyDescent="0.25">
      <c r="A81" s="190" t="s">
        <v>2376</v>
      </c>
      <c r="B81" s="190" t="s">
        <v>3319</v>
      </c>
      <c r="C81" s="282">
        <v>1</v>
      </c>
      <c r="D81" s="189" t="s">
        <v>67</v>
      </c>
      <c r="E81" s="189" t="s">
        <v>66</v>
      </c>
      <c r="F81" s="4" t="str">
        <f>UnitControlCenter!$B$12</f>
        <v>% change</v>
      </c>
      <c r="G81" s="189" t="s">
        <v>3317</v>
      </c>
      <c r="H81" s="235" t="s">
        <v>3295</v>
      </c>
      <c r="I81" s="204" t="s">
        <v>3296</v>
      </c>
    </row>
    <row r="82" spans="1:19" ht="30" x14ac:dyDescent="0.25">
      <c r="A82" s="190" t="s">
        <v>2376</v>
      </c>
      <c r="B82" s="190" t="s">
        <v>3304</v>
      </c>
      <c r="C82" s="282">
        <v>1</v>
      </c>
      <c r="D82" s="189" t="s">
        <v>67</v>
      </c>
      <c r="E82" s="189" t="s">
        <v>68</v>
      </c>
      <c r="F82" s="4" t="str">
        <f>UnitControlCenter!$B$11</f>
        <v>incidents / year</v>
      </c>
      <c r="G82" s="62" t="s">
        <v>3307</v>
      </c>
      <c r="H82" s="235" t="s">
        <v>3298</v>
      </c>
      <c r="I82" s="189" t="s">
        <v>3299</v>
      </c>
    </row>
    <row r="83" spans="1:19" ht="30" x14ac:dyDescent="0.25">
      <c r="A83" s="190" t="s">
        <v>2376</v>
      </c>
      <c r="B83" s="190" t="s">
        <v>3320</v>
      </c>
      <c r="C83" s="282">
        <v>1</v>
      </c>
      <c r="D83" s="189" t="s">
        <v>67</v>
      </c>
      <c r="E83" s="189" t="s">
        <v>66</v>
      </c>
      <c r="F83" s="4" t="str">
        <f>UnitControlCenter!$B$12</f>
        <v>% change</v>
      </c>
      <c r="G83" s="62" t="s">
        <v>3318</v>
      </c>
      <c r="H83" s="235" t="s">
        <v>3298</v>
      </c>
      <c r="I83" s="189" t="s">
        <v>3299</v>
      </c>
    </row>
    <row r="84" spans="1:19" x14ac:dyDescent="0.25">
      <c r="A84" s="190" t="s">
        <v>2376</v>
      </c>
      <c r="B84" s="190" t="s">
        <v>3000</v>
      </c>
      <c r="C84" s="236">
        <v>0</v>
      </c>
      <c r="D84" s="189" t="s">
        <v>65</v>
      </c>
      <c r="E84" s="189" t="s">
        <v>66</v>
      </c>
      <c r="F84" s="4" t="str">
        <f>UnitControlCenter!$B$11</f>
        <v>incidents / year</v>
      </c>
      <c r="G84" s="189" t="s">
        <v>3008</v>
      </c>
      <c r="I84" s="189"/>
    </row>
    <row r="85" spans="1:19" ht="30" x14ac:dyDescent="0.25">
      <c r="A85" s="190" t="s">
        <v>2376</v>
      </c>
      <c r="B85" s="190" t="s">
        <v>2377</v>
      </c>
      <c r="C85" s="244">
        <v>1</v>
      </c>
      <c r="D85" s="189" t="s">
        <v>65</v>
      </c>
      <c r="E85" s="189" t="s">
        <v>66</v>
      </c>
      <c r="F85" s="7" t="str">
        <f>UnitControlCenter!$B$8</f>
        <v>billion 2020 dollars / year</v>
      </c>
      <c r="G85" s="189" t="s">
        <v>69</v>
      </c>
      <c r="H85" s="235"/>
      <c r="I85" s="189"/>
    </row>
    <row r="86" spans="1:19" x14ac:dyDescent="0.25">
      <c r="A86" s="190" t="s">
        <v>2376</v>
      </c>
      <c r="B86" s="190" t="s">
        <v>3001</v>
      </c>
      <c r="C86" s="244">
        <v>1</v>
      </c>
      <c r="D86" s="189" t="s">
        <v>65</v>
      </c>
      <c r="E86" s="189" t="s">
        <v>66</v>
      </c>
      <c r="F86" s="4" t="str">
        <f>UnitControlCenter!$B$11</f>
        <v>incidents / year</v>
      </c>
      <c r="G86" s="189" t="s">
        <v>3009</v>
      </c>
      <c r="H86" s="235"/>
      <c r="I86" s="189"/>
    </row>
    <row r="87" spans="1:19" ht="30" x14ac:dyDescent="0.25">
      <c r="A87" s="190" t="s">
        <v>2376</v>
      </c>
      <c r="B87" s="190" t="s">
        <v>3002</v>
      </c>
      <c r="C87" s="244">
        <v>1</v>
      </c>
      <c r="D87" s="189" t="s">
        <v>65</v>
      </c>
      <c r="E87" s="189" t="s">
        <v>66</v>
      </c>
      <c r="F87" s="4" t="str">
        <f>UnitControlCenter!$B$11</f>
        <v>incidents / year</v>
      </c>
      <c r="G87" s="189" t="s">
        <v>3010</v>
      </c>
      <c r="H87" s="235"/>
      <c r="I87" s="189"/>
    </row>
    <row r="88" spans="1:19" x14ac:dyDescent="0.25">
      <c r="A88" s="190" t="s">
        <v>2376</v>
      </c>
      <c r="B88" s="190" t="s">
        <v>3015</v>
      </c>
      <c r="C88" s="244">
        <v>1</v>
      </c>
      <c r="D88" s="189" t="s">
        <v>65</v>
      </c>
      <c r="E88" s="189" t="s">
        <v>66</v>
      </c>
      <c r="F88" s="4" t="str">
        <f>UnitControlCenter!$B$11</f>
        <v>incidents / year</v>
      </c>
      <c r="G88" s="189" t="s">
        <v>3016</v>
      </c>
      <c r="H88" s="235"/>
      <c r="I88" s="189"/>
    </row>
    <row r="89" spans="1:19" ht="30" x14ac:dyDescent="0.25">
      <c r="A89" s="190" t="s">
        <v>2376</v>
      </c>
      <c r="B89" s="190" t="s">
        <v>3003</v>
      </c>
      <c r="C89" s="244">
        <v>1</v>
      </c>
      <c r="D89" s="189" t="s">
        <v>65</v>
      </c>
      <c r="E89" s="189" t="s">
        <v>66</v>
      </c>
      <c r="F89" s="4" t="str">
        <f>UnitControlCenter!$B$11</f>
        <v>incidents / year</v>
      </c>
      <c r="G89" s="189" t="s">
        <v>3011</v>
      </c>
      <c r="H89" s="235"/>
      <c r="I89" s="189"/>
    </row>
    <row r="90" spans="1:19" x14ac:dyDescent="0.25">
      <c r="A90" s="190" t="s">
        <v>2376</v>
      </c>
      <c r="B90" s="190" t="s">
        <v>3004</v>
      </c>
      <c r="C90" s="244">
        <v>1</v>
      </c>
      <c r="D90" s="189" t="s">
        <v>65</v>
      </c>
      <c r="E90" s="189" t="s">
        <v>66</v>
      </c>
      <c r="F90" s="4" t="str">
        <f>UnitControlCenter!$B$11</f>
        <v>incidents / year</v>
      </c>
      <c r="G90" s="189" t="s">
        <v>3012</v>
      </c>
      <c r="H90" s="235"/>
      <c r="I90" s="189"/>
    </row>
    <row r="91" spans="1:19" x14ac:dyDescent="0.25">
      <c r="A91" s="190" t="s">
        <v>2376</v>
      </c>
      <c r="B91" s="190" t="s">
        <v>3005</v>
      </c>
      <c r="C91" s="244">
        <v>1</v>
      </c>
      <c r="D91" s="189" t="s">
        <v>65</v>
      </c>
      <c r="E91" s="189" t="s">
        <v>66</v>
      </c>
      <c r="F91" s="4" t="str">
        <f>UnitControlCenter!$B$11</f>
        <v>incidents / year</v>
      </c>
      <c r="G91" s="189" t="s">
        <v>3013</v>
      </c>
      <c r="H91" s="235"/>
      <c r="I91" s="189"/>
    </row>
    <row r="92" spans="1:19" ht="30.75" thickBot="1" x14ac:dyDescent="0.3">
      <c r="A92" s="228" t="s">
        <v>2376</v>
      </c>
      <c r="B92" s="228" t="s">
        <v>3006</v>
      </c>
      <c r="C92" s="243">
        <v>1</v>
      </c>
      <c r="D92" s="229" t="s">
        <v>65</v>
      </c>
      <c r="E92" s="229" t="s">
        <v>66</v>
      </c>
      <c r="F92" s="232" t="str">
        <f>UnitControlCenter!$B$11</f>
        <v>incidents / year</v>
      </c>
      <c r="G92" s="229" t="s">
        <v>3014</v>
      </c>
      <c r="H92" s="230"/>
      <c r="I92" s="229"/>
      <c r="J92" s="230"/>
      <c r="K92" s="230"/>
      <c r="L92" s="230"/>
      <c r="M92" s="230"/>
      <c r="N92" s="230"/>
      <c r="O92" s="230"/>
      <c r="P92" s="230"/>
      <c r="Q92" s="230"/>
      <c r="R92" s="230"/>
      <c r="S92" s="230"/>
    </row>
    <row r="93" spans="1:19" ht="135" x14ac:dyDescent="0.25">
      <c r="A93" s="190" t="s">
        <v>2517</v>
      </c>
      <c r="B93" s="190" t="s">
        <v>2378</v>
      </c>
      <c r="C93" s="236">
        <v>1</v>
      </c>
      <c r="D93" s="189" t="s">
        <v>67</v>
      </c>
      <c r="E93" s="189" t="s">
        <v>68</v>
      </c>
      <c r="F93" s="4" t="str">
        <f>UnitControlCenter!$B$15</f>
        <v>terawatt-hours (TWh) / year</v>
      </c>
      <c r="G93" s="189" t="s">
        <v>2554</v>
      </c>
      <c r="H93" s="62" t="s">
        <v>2555</v>
      </c>
      <c r="I93" s="189" t="s">
        <v>2562</v>
      </c>
    </row>
    <row r="94" spans="1:19" ht="165" x14ac:dyDescent="0.25">
      <c r="A94" s="190" t="s">
        <v>2517</v>
      </c>
      <c r="B94" s="190" t="s">
        <v>2379</v>
      </c>
      <c r="C94" s="236">
        <v>1</v>
      </c>
      <c r="D94" s="189" t="s">
        <v>67</v>
      </c>
      <c r="E94" s="189" t="s">
        <v>66</v>
      </c>
      <c r="F94" s="4" t="str">
        <f>UnitControlCenter!$B$15</f>
        <v>terawatt-hours (TWh) / year</v>
      </c>
      <c r="G94" s="189" t="s">
        <v>2556</v>
      </c>
      <c r="H94" s="62" t="s">
        <v>2557</v>
      </c>
      <c r="I94" s="189" t="s">
        <v>2563</v>
      </c>
    </row>
    <row r="95" spans="1:19" ht="135" x14ac:dyDescent="0.25">
      <c r="A95" s="190" t="s">
        <v>2517</v>
      </c>
      <c r="B95" s="190" t="s">
        <v>2380</v>
      </c>
      <c r="C95" s="236">
        <v>1</v>
      </c>
      <c r="D95" s="189" t="s">
        <v>67</v>
      </c>
      <c r="E95" s="189" t="s">
        <v>68</v>
      </c>
      <c r="F95" s="4" t="str">
        <f>UnitControlCenter!$B$16</f>
        <v>gigawatts (GW) / year</v>
      </c>
      <c r="G95" s="189" t="s">
        <v>2558</v>
      </c>
      <c r="H95" s="62" t="s">
        <v>2559</v>
      </c>
      <c r="I95" s="189" t="s">
        <v>2564</v>
      </c>
    </row>
    <row r="96" spans="1:19" ht="150" x14ac:dyDescent="0.25">
      <c r="A96" s="190" t="s">
        <v>2517</v>
      </c>
      <c r="B96" s="190" t="s">
        <v>2381</v>
      </c>
      <c r="C96" s="236">
        <v>1</v>
      </c>
      <c r="D96" s="189" t="s">
        <v>67</v>
      </c>
      <c r="E96" s="189" t="s">
        <v>66</v>
      </c>
      <c r="F96" s="4" t="str">
        <f>UnitControlCenter!$B$16</f>
        <v>gigawatts (GW) / year</v>
      </c>
      <c r="G96" s="189" t="s">
        <v>2560</v>
      </c>
      <c r="H96" s="62" t="s">
        <v>2561</v>
      </c>
      <c r="I96" s="189" t="s">
        <v>2565</v>
      </c>
    </row>
    <row r="97" spans="1:19" ht="45.75" thickBot="1" x14ac:dyDescent="0.3">
      <c r="A97" s="228" t="s">
        <v>2517</v>
      </c>
      <c r="B97" s="228" t="s">
        <v>2518</v>
      </c>
      <c r="C97" s="243">
        <v>1</v>
      </c>
      <c r="D97" s="229" t="s">
        <v>67</v>
      </c>
      <c r="E97" s="229" t="s">
        <v>68</v>
      </c>
      <c r="F97" s="232" t="str">
        <f>UnitControlCenter!$B$15</f>
        <v>terawatt-hours (TWh) / year</v>
      </c>
      <c r="G97" s="229" t="s">
        <v>2929</v>
      </c>
      <c r="H97" s="229" t="s">
        <v>2930</v>
      </c>
      <c r="I97" s="229" t="s">
        <v>2566</v>
      </c>
      <c r="J97" s="230"/>
      <c r="K97" s="230"/>
      <c r="L97" s="230"/>
      <c r="M97" s="230"/>
      <c r="N97" s="230"/>
      <c r="O97" s="230"/>
      <c r="P97" s="230"/>
      <c r="Q97" s="230"/>
      <c r="R97" s="230"/>
      <c r="S97" s="230"/>
    </row>
    <row r="98" spans="1:19" ht="120" x14ac:dyDescent="0.25">
      <c r="A98" s="190" t="s">
        <v>3250</v>
      </c>
      <c r="B98" s="190" t="s">
        <v>2382</v>
      </c>
      <c r="C98" s="236">
        <v>1</v>
      </c>
      <c r="D98" s="189" t="s">
        <v>67</v>
      </c>
      <c r="E98" s="189" t="s">
        <v>2399</v>
      </c>
      <c r="F98" s="4" t="str">
        <f>UnitControlCenter!$B$17</f>
        <v>2020 dollars / megawatt-hour (MWh)</v>
      </c>
      <c r="G98" s="189" t="s">
        <v>2567</v>
      </c>
      <c r="H98" s="62" t="s">
        <v>2568</v>
      </c>
      <c r="I98" s="189" t="s">
        <v>2569</v>
      </c>
    </row>
    <row r="99" spans="1:19" ht="30" x14ac:dyDescent="0.25">
      <c r="A99" s="190" t="s">
        <v>3250</v>
      </c>
      <c r="B99" s="190" t="s">
        <v>2383</v>
      </c>
      <c r="C99" s="236">
        <v>1</v>
      </c>
      <c r="D99" s="189" t="s">
        <v>67</v>
      </c>
      <c r="E99" s="189" t="s">
        <v>68</v>
      </c>
      <c r="F99" s="4" t="str">
        <f>UnitControlCenter!$B$15</f>
        <v>terawatt-hours (TWh) / year</v>
      </c>
      <c r="G99" s="189" t="s">
        <v>2866</v>
      </c>
      <c r="H99" s="62" t="s">
        <v>2867</v>
      </c>
      <c r="I99" s="189" t="s">
        <v>2868</v>
      </c>
    </row>
    <row r="100" spans="1:19" ht="75" x14ac:dyDescent="0.25">
      <c r="A100" s="190" t="s">
        <v>3250</v>
      </c>
      <c r="B100" s="190" t="s">
        <v>3251</v>
      </c>
      <c r="C100" s="282">
        <v>1</v>
      </c>
      <c r="D100" s="189" t="s">
        <v>67</v>
      </c>
      <c r="E100" s="189" t="s">
        <v>68</v>
      </c>
      <c r="F100" s="4" t="str">
        <f>UnitControlCenter!$B$3</f>
        <v>million metric tons / year</v>
      </c>
      <c r="G100" s="189" t="s">
        <v>3254</v>
      </c>
      <c r="H100" s="62" t="s">
        <v>3252</v>
      </c>
      <c r="I100" s="189" t="s">
        <v>3253</v>
      </c>
    </row>
    <row r="101" spans="1:19" ht="105" x14ac:dyDescent="0.25">
      <c r="A101" s="190" t="s">
        <v>3250</v>
      </c>
      <c r="B101" s="190" t="s">
        <v>2511</v>
      </c>
      <c r="C101" s="236">
        <v>1</v>
      </c>
      <c r="D101" s="189" t="s">
        <v>67</v>
      </c>
      <c r="E101" s="189" t="s">
        <v>68</v>
      </c>
      <c r="F101" s="4" t="str">
        <f>UnitControlCenter!$B$18</f>
        <v>cubic km / yr</v>
      </c>
      <c r="G101" s="189" t="s">
        <v>2570</v>
      </c>
      <c r="H101" s="62" t="s">
        <v>2571</v>
      </c>
      <c r="I101" s="189" t="s">
        <v>2572</v>
      </c>
    </row>
    <row r="102" spans="1:19" ht="120.75" thickBot="1" x14ac:dyDescent="0.3">
      <c r="A102" s="228" t="s">
        <v>3250</v>
      </c>
      <c r="B102" s="228" t="s">
        <v>2512</v>
      </c>
      <c r="C102" s="243">
        <v>1</v>
      </c>
      <c r="D102" s="229" t="s">
        <v>67</v>
      </c>
      <c r="E102" s="229" t="s">
        <v>68</v>
      </c>
      <c r="F102" s="232" t="str">
        <f>UnitControlCenter!$B$18</f>
        <v>cubic km / yr</v>
      </c>
      <c r="G102" s="229" t="s">
        <v>2573</v>
      </c>
      <c r="H102" s="230" t="s">
        <v>2574</v>
      </c>
      <c r="I102" s="229" t="s">
        <v>2575</v>
      </c>
    </row>
    <row r="103" spans="1:19" ht="90" x14ac:dyDescent="0.25">
      <c r="A103" s="190" t="s">
        <v>2835</v>
      </c>
      <c r="B103" s="190" t="s">
        <v>2836</v>
      </c>
      <c r="C103" s="236">
        <v>1</v>
      </c>
      <c r="D103" s="189" t="s">
        <v>67</v>
      </c>
      <c r="E103" s="189" t="s">
        <v>68</v>
      </c>
      <c r="F103" s="4" t="str">
        <f>UnitControlCenter!$B$21</f>
        <v>million vehicles / year</v>
      </c>
      <c r="G103" s="189" t="s">
        <v>2685</v>
      </c>
      <c r="H103" s="189" t="s">
        <v>2686</v>
      </c>
      <c r="I103" s="189" t="s">
        <v>2687</v>
      </c>
    </row>
    <row r="104" spans="1:19" ht="90" x14ac:dyDescent="0.25">
      <c r="A104" s="190" t="s">
        <v>2835</v>
      </c>
      <c r="B104" s="190" t="s">
        <v>2837</v>
      </c>
      <c r="C104" s="236">
        <v>1</v>
      </c>
      <c r="D104" s="189" t="s">
        <v>67</v>
      </c>
      <c r="E104" s="189" t="s">
        <v>68</v>
      </c>
      <c r="F104" s="4" t="str">
        <f>UnitControlCenter!$B$22</f>
        <v>thousand vehicles / year</v>
      </c>
      <c r="G104" s="189" t="s">
        <v>2688</v>
      </c>
      <c r="H104" s="189" t="s">
        <v>2689</v>
      </c>
      <c r="I104" s="189" t="s">
        <v>2690</v>
      </c>
    </row>
    <row r="105" spans="1:19" ht="90" x14ac:dyDescent="0.25">
      <c r="A105" s="190" t="s">
        <v>2835</v>
      </c>
      <c r="B105" s="460" t="s">
        <v>3507</v>
      </c>
      <c r="C105" s="236">
        <v>1</v>
      </c>
      <c r="D105" s="189" t="s">
        <v>67</v>
      </c>
      <c r="E105" s="189" t="s">
        <v>68</v>
      </c>
      <c r="F105" s="4" t="str">
        <f>UnitControlCenter!$B$22</f>
        <v>thousand vehicles / year</v>
      </c>
      <c r="G105" s="189" t="s">
        <v>2691</v>
      </c>
      <c r="H105" s="189" t="s">
        <v>2686</v>
      </c>
      <c r="I105" s="189" t="s">
        <v>2687</v>
      </c>
    </row>
    <row r="106" spans="1:19" ht="90" x14ac:dyDescent="0.25">
      <c r="A106" s="190" t="s">
        <v>2835</v>
      </c>
      <c r="B106" s="460" t="s">
        <v>3508</v>
      </c>
      <c r="C106" s="236">
        <v>1</v>
      </c>
      <c r="D106" s="189" t="s">
        <v>67</v>
      </c>
      <c r="E106" s="189" t="s">
        <v>68</v>
      </c>
      <c r="F106" s="4" t="str">
        <f>UnitControlCenter!$B$22</f>
        <v>thousand vehicles / year</v>
      </c>
      <c r="G106" s="189" t="s">
        <v>2692</v>
      </c>
      <c r="H106" s="189" t="s">
        <v>2689</v>
      </c>
      <c r="I106" s="189" t="s">
        <v>2690</v>
      </c>
    </row>
    <row r="107" spans="1:19" ht="30" x14ac:dyDescent="0.25">
      <c r="A107" s="190" t="s">
        <v>2835</v>
      </c>
      <c r="B107" s="190" t="s">
        <v>2838</v>
      </c>
      <c r="C107" s="236">
        <v>1</v>
      </c>
      <c r="D107" s="189" t="s">
        <v>67</v>
      </c>
      <c r="E107" s="189" t="s">
        <v>68</v>
      </c>
      <c r="F107" s="4" t="str">
        <f>UnitControlCenter!$B$22</f>
        <v>thousand vehicles / year</v>
      </c>
      <c r="G107" s="189" t="s">
        <v>2576</v>
      </c>
      <c r="H107" s="189" t="s">
        <v>2577</v>
      </c>
      <c r="I107" s="189" t="s">
        <v>2676</v>
      </c>
    </row>
    <row r="108" spans="1:19" ht="75" x14ac:dyDescent="0.25">
      <c r="A108" s="190" t="s">
        <v>2835</v>
      </c>
      <c r="B108" s="190" t="s">
        <v>2839</v>
      </c>
      <c r="C108" s="236">
        <v>1</v>
      </c>
      <c r="D108" s="189" t="s">
        <v>67</v>
      </c>
      <c r="E108" s="189" t="s">
        <v>68</v>
      </c>
      <c r="F108" s="4" t="str">
        <f>UnitControlCenter!$B$23</f>
        <v>million vehicles</v>
      </c>
      <c r="G108" s="189" t="s">
        <v>2693</v>
      </c>
      <c r="H108" s="189" t="s">
        <v>2686</v>
      </c>
      <c r="I108" s="189" t="s">
        <v>2687</v>
      </c>
    </row>
    <row r="109" spans="1:19" ht="90" x14ac:dyDescent="0.25">
      <c r="A109" s="190" t="s">
        <v>2835</v>
      </c>
      <c r="B109" s="190" t="s">
        <v>2840</v>
      </c>
      <c r="C109" s="236">
        <v>1</v>
      </c>
      <c r="D109" s="189" t="s">
        <v>67</v>
      </c>
      <c r="E109" s="189" t="s">
        <v>68</v>
      </c>
      <c r="F109" s="4" t="str">
        <f>UnitControlCenter!$B$24</f>
        <v>thousand vehicles</v>
      </c>
      <c r="G109" s="189" t="s">
        <v>2927</v>
      </c>
      <c r="H109" s="189" t="s">
        <v>2689</v>
      </c>
      <c r="I109" s="189" t="s">
        <v>2690</v>
      </c>
    </row>
    <row r="110" spans="1:19" ht="75" x14ac:dyDescent="0.25">
      <c r="A110" s="190" t="s">
        <v>2835</v>
      </c>
      <c r="B110" s="460" t="s">
        <v>3509</v>
      </c>
      <c r="C110" s="236">
        <v>1</v>
      </c>
      <c r="D110" s="189" t="s">
        <v>67</v>
      </c>
      <c r="E110" s="189" t="s">
        <v>68</v>
      </c>
      <c r="F110" s="4" t="str">
        <f>UnitControlCenter!$B$23</f>
        <v>million vehicles</v>
      </c>
      <c r="G110" s="189" t="s">
        <v>2694</v>
      </c>
      <c r="H110" s="189" t="s">
        <v>2686</v>
      </c>
      <c r="I110" s="189" t="s">
        <v>2687</v>
      </c>
    </row>
    <row r="111" spans="1:19" ht="75" x14ac:dyDescent="0.25">
      <c r="A111" s="190" t="s">
        <v>2835</v>
      </c>
      <c r="B111" s="460" t="s">
        <v>3510</v>
      </c>
      <c r="C111" s="236">
        <v>1</v>
      </c>
      <c r="D111" s="189" t="s">
        <v>67</v>
      </c>
      <c r="E111" s="189" t="s">
        <v>68</v>
      </c>
      <c r="F111" s="4" t="str">
        <f>UnitControlCenter!$B$23</f>
        <v>million vehicles</v>
      </c>
      <c r="G111" s="189" t="s">
        <v>2695</v>
      </c>
      <c r="H111" s="189" t="s">
        <v>2689</v>
      </c>
      <c r="I111" s="189" t="s">
        <v>2690</v>
      </c>
    </row>
    <row r="112" spans="1:19" ht="30.75" thickBot="1" x14ac:dyDescent="0.3">
      <c r="A112" s="228" t="s">
        <v>2835</v>
      </c>
      <c r="B112" s="228" t="s">
        <v>2841</v>
      </c>
      <c r="C112" s="243">
        <v>1</v>
      </c>
      <c r="D112" s="229" t="s">
        <v>67</v>
      </c>
      <c r="E112" s="229" t="s">
        <v>68</v>
      </c>
      <c r="F112" s="232" t="str">
        <f>UnitControlCenter!$B$23</f>
        <v>million vehicles</v>
      </c>
      <c r="G112" s="229" t="s">
        <v>2677</v>
      </c>
      <c r="H112" s="229" t="s">
        <v>2577</v>
      </c>
      <c r="I112" s="229" t="s">
        <v>2676</v>
      </c>
      <c r="J112" s="230"/>
      <c r="K112" s="230"/>
      <c r="L112" s="230"/>
      <c r="M112" s="230"/>
      <c r="N112" s="230"/>
      <c r="O112" s="230"/>
      <c r="P112" s="230"/>
      <c r="Q112" s="230"/>
      <c r="R112" s="230"/>
      <c r="S112" s="230"/>
    </row>
    <row r="113" spans="1:19" ht="135" x14ac:dyDescent="0.25">
      <c r="A113" s="190" t="s">
        <v>2957</v>
      </c>
      <c r="B113" s="190" t="s">
        <v>2385</v>
      </c>
      <c r="C113" s="236">
        <v>1</v>
      </c>
      <c r="D113" s="189" t="s">
        <v>67</v>
      </c>
      <c r="E113" s="189" t="s">
        <v>68</v>
      </c>
      <c r="F113" s="4" t="str">
        <f>UnitControlCenter!$B$3</f>
        <v>million metric tons / year</v>
      </c>
      <c r="G113" s="189" t="s">
        <v>3516</v>
      </c>
      <c r="H113" s="461" t="s">
        <v>3515</v>
      </c>
      <c r="I113" s="189" t="s">
        <v>2678</v>
      </c>
    </row>
    <row r="114" spans="1:19" ht="105" x14ac:dyDescent="0.25">
      <c r="A114" s="190" t="s">
        <v>2957</v>
      </c>
      <c r="B114" s="190" t="s">
        <v>2386</v>
      </c>
      <c r="C114" s="236">
        <v>1</v>
      </c>
      <c r="D114" s="189" t="s">
        <v>67</v>
      </c>
      <c r="E114" s="189" t="s">
        <v>68</v>
      </c>
      <c r="F114" s="4" t="str">
        <f>UnitControlCenter!$B$25</f>
        <v>quads / year</v>
      </c>
      <c r="G114" s="189" t="s">
        <v>2865</v>
      </c>
      <c r="H114" s="189" t="s">
        <v>2696</v>
      </c>
      <c r="I114" s="189" t="s">
        <v>2697</v>
      </c>
    </row>
    <row r="115" spans="1:19" ht="105" x14ac:dyDescent="0.25">
      <c r="A115" s="190" t="s">
        <v>2957</v>
      </c>
      <c r="B115" s="190" t="s">
        <v>2440</v>
      </c>
      <c r="C115" s="244">
        <v>1</v>
      </c>
      <c r="D115" s="189" t="s">
        <v>67</v>
      </c>
      <c r="E115" s="189" t="s">
        <v>68</v>
      </c>
      <c r="F115" s="7" t="str">
        <f>UnitControlCenter!$B$25</f>
        <v>quads / year</v>
      </c>
      <c r="G115" s="189" t="s">
        <v>3514</v>
      </c>
      <c r="H115" s="461" t="s">
        <v>3515</v>
      </c>
      <c r="I115" s="189" t="s">
        <v>2678</v>
      </c>
    </row>
    <row r="116" spans="1:19" ht="45" x14ac:dyDescent="0.25">
      <c r="A116" s="190" t="s">
        <v>2957</v>
      </c>
      <c r="B116" s="190" t="s">
        <v>2958</v>
      </c>
      <c r="C116" s="244">
        <v>1</v>
      </c>
      <c r="D116" s="189" t="s">
        <v>67</v>
      </c>
      <c r="E116" s="189" t="s">
        <v>68</v>
      </c>
      <c r="F116" s="7" t="str">
        <f>UnitControlCenter!$B$19</f>
        <v>trillion passenger-miles / year</v>
      </c>
      <c r="G116" s="189" t="s">
        <v>2400</v>
      </c>
      <c r="H116" s="235" t="s">
        <v>2638</v>
      </c>
      <c r="I116" s="189" t="s">
        <v>2639</v>
      </c>
    </row>
    <row r="117" spans="1:19" ht="30.75" thickBot="1" x14ac:dyDescent="0.3">
      <c r="A117" s="228" t="s">
        <v>2957</v>
      </c>
      <c r="B117" s="228" t="s">
        <v>2959</v>
      </c>
      <c r="C117" s="243">
        <v>1</v>
      </c>
      <c r="D117" s="229" t="s">
        <v>67</v>
      </c>
      <c r="E117" s="229" t="s">
        <v>68</v>
      </c>
      <c r="F117" s="232" t="str">
        <f>UnitControlCenter!$B$20</f>
        <v>trillion freight ton-miles / year</v>
      </c>
      <c r="G117" s="229" t="s">
        <v>3518</v>
      </c>
      <c r="H117" s="462" t="s">
        <v>3517</v>
      </c>
      <c r="I117" s="229" t="s">
        <v>2675</v>
      </c>
      <c r="J117" s="230"/>
      <c r="K117" s="230"/>
      <c r="L117" s="230"/>
      <c r="M117" s="230"/>
      <c r="N117" s="230"/>
      <c r="O117" s="230"/>
      <c r="P117" s="230"/>
      <c r="Q117" s="230"/>
      <c r="R117" s="230"/>
      <c r="S117" s="230"/>
    </row>
    <row r="118" spans="1:19" ht="315" x14ac:dyDescent="0.25">
      <c r="A118" s="192" t="s">
        <v>2387</v>
      </c>
      <c r="B118" s="190" t="s">
        <v>2826</v>
      </c>
      <c r="C118" s="236">
        <v>1</v>
      </c>
      <c r="D118" s="189" t="s">
        <v>67</v>
      </c>
      <c r="E118" s="189" t="s">
        <v>68</v>
      </c>
      <c r="F118" s="4" t="str">
        <f>UnitControlCenter!$B$25</f>
        <v>quads / year</v>
      </c>
      <c r="G118" s="189" t="s">
        <v>3186</v>
      </c>
      <c r="H118" s="62" t="s">
        <v>3184</v>
      </c>
      <c r="I118" s="280" t="s">
        <v>3185</v>
      </c>
    </row>
    <row r="119" spans="1:19" ht="120" x14ac:dyDescent="0.25">
      <c r="A119" s="58" t="s">
        <v>2387</v>
      </c>
      <c r="B119" s="190" t="s">
        <v>2827</v>
      </c>
      <c r="C119" s="244">
        <v>1</v>
      </c>
      <c r="D119" s="189" t="s">
        <v>67</v>
      </c>
      <c r="E119" s="189" t="s">
        <v>68</v>
      </c>
      <c r="F119" s="7" t="str">
        <f>UnitControlCenter!$B$25</f>
        <v>quads / year</v>
      </c>
      <c r="G119" s="189" t="s">
        <v>2828</v>
      </c>
      <c r="H119" s="235" t="s">
        <v>2822</v>
      </c>
      <c r="I119" s="189" t="s">
        <v>2823</v>
      </c>
      <c r="J119" s="235"/>
      <c r="K119" s="235"/>
      <c r="L119" s="235"/>
      <c r="M119" s="235"/>
      <c r="N119" s="235"/>
      <c r="O119" s="235"/>
      <c r="P119" s="235"/>
      <c r="Q119" s="235"/>
      <c r="R119" s="235"/>
      <c r="S119" s="235"/>
    </row>
    <row r="120" spans="1:19" ht="240" x14ac:dyDescent="0.25">
      <c r="A120" s="192" t="s">
        <v>2387</v>
      </c>
      <c r="B120" s="190" t="s">
        <v>2824</v>
      </c>
      <c r="C120" s="236">
        <v>1</v>
      </c>
      <c r="D120" s="189" t="s">
        <v>67</v>
      </c>
      <c r="E120" s="189" t="s">
        <v>68</v>
      </c>
      <c r="F120" s="4" t="str">
        <f>UnitControlCenter!$B$25</f>
        <v>quads / year</v>
      </c>
      <c r="G120" s="189" t="s">
        <v>3183</v>
      </c>
      <c r="H120" s="62" t="s">
        <v>3184</v>
      </c>
      <c r="I120" s="280" t="s">
        <v>3185</v>
      </c>
    </row>
    <row r="121" spans="1:19" ht="90.75" thickBot="1" x14ac:dyDescent="0.3">
      <c r="A121" s="231" t="s">
        <v>2387</v>
      </c>
      <c r="B121" s="228" t="s">
        <v>2825</v>
      </c>
      <c r="C121" s="243">
        <v>1</v>
      </c>
      <c r="D121" s="229" t="s">
        <v>67</v>
      </c>
      <c r="E121" s="229" t="s">
        <v>68</v>
      </c>
      <c r="F121" s="232" t="str">
        <f>UnitControlCenter!$B$25</f>
        <v>quads / year</v>
      </c>
      <c r="G121" s="229" t="s">
        <v>2821</v>
      </c>
      <c r="H121" s="230" t="s">
        <v>2822</v>
      </c>
      <c r="I121" s="229" t="s">
        <v>2823</v>
      </c>
      <c r="J121" s="230"/>
      <c r="K121" s="230"/>
      <c r="L121" s="230"/>
      <c r="M121" s="230"/>
      <c r="N121" s="230"/>
      <c r="O121" s="230"/>
      <c r="P121" s="230"/>
      <c r="Q121" s="230"/>
      <c r="R121" s="230"/>
      <c r="S121" s="230"/>
    </row>
    <row r="122" spans="1:19" ht="285" x14ac:dyDescent="0.25">
      <c r="A122" s="192" t="s">
        <v>2911</v>
      </c>
      <c r="B122" s="190" t="s">
        <v>2436</v>
      </c>
      <c r="C122" s="236">
        <v>1</v>
      </c>
      <c r="D122" s="189" t="s">
        <v>67</v>
      </c>
      <c r="E122" s="189" t="s">
        <v>68</v>
      </c>
      <c r="F122" s="4" t="str">
        <f>UnitControlCenter!$B$3</f>
        <v>million metric tons / year</v>
      </c>
      <c r="G122" s="189" t="s">
        <v>3187</v>
      </c>
      <c r="H122" s="62" t="s">
        <v>3184</v>
      </c>
      <c r="I122" s="280" t="s">
        <v>3185</v>
      </c>
    </row>
    <row r="123" spans="1:19" ht="45" x14ac:dyDescent="0.25">
      <c r="A123" s="192" t="s">
        <v>2911</v>
      </c>
      <c r="B123" s="190" t="s">
        <v>2437</v>
      </c>
      <c r="C123" s="236">
        <v>1</v>
      </c>
      <c r="D123" s="189" t="s">
        <v>67</v>
      </c>
      <c r="E123" s="189" t="s">
        <v>68</v>
      </c>
      <c r="F123" s="4" t="str">
        <f>UnitControlCenter!$B$3</f>
        <v>million metric tons / year</v>
      </c>
      <c r="G123" s="189" t="s">
        <v>2683</v>
      </c>
      <c r="H123" s="62" t="s">
        <v>2681</v>
      </c>
      <c r="I123" s="189" t="s">
        <v>2682</v>
      </c>
    </row>
    <row r="124" spans="1:19" ht="270" x14ac:dyDescent="0.25">
      <c r="A124" s="192" t="s">
        <v>2911</v>
      </c>
      <c r="B124" s="190" t="s">
        <v>2438</v>
      </c>
      <c r="C124" s="236">
        <v>1</v>
      </c>
      <c r="D124" s="189" t="s">
        <v>67</v>
      </c>
      <c r="E124" s="189" t="s">
        <v>68</v>
      </c>
      <c r="F124" s="4" t="str">
        <f>UnitControlCenter!$B$3</f>
        <v>million metric tons / year</v>
      </c>
      <c r="G124" s="189" t="s">
        <v>3249</v>
      </c>
      <c r="H124" s="62" t="s">
        <v>3184</v>
      </c>
      <c r="I124" s="280" t="s">
        <v>3185</v>
      </c>
    </row>
    <row r="125" spans="1:19" ht="45" x14ac:dyDescent="0.25">
      <c r="A125" s="192" t="s">
        <v>2911</v>
      </c>
      <c r="B125" s="190" t="s">
        <v>2439</v>
      </c>
      <c r="C125" s="244">
        <v>1</v>
      </c>
      <c r="D125" s="189" t="s">
        <v>67</v>
      </c>
      <c r="E125" s="189" t="s">
        <v>68</v>
      </c>
      <c r="F125" s="7" t="str">
        <f>UnitControlCenter!$B$3</f>
        <v>million metric tons / year</v>
      </c>
      <c r="G125" s="189" t="s">
        <v>2684</v>
      </c>
      <c r="H125" s="235" t="s">
        <v>2681</v>
      </c>
      <c r="I125" s="189" t="s">
        <v>2682</v>
      </c>
    </row>
    <row r="126" spans="1:19" s="235" customFormat="1" ht="330" x14ac:dyDescent="0.25">
      <c r="A126" s="192" t="s">
        <v>2911</v>
      </c>
      <c r="B126" s="190" t="s">
        <v>2909</v>
      </c>
      <c r="C126" s="244">
        <v>1</v>
      </c>
      <c r="D126" s="189" t="s">
        <v>67</v>
      </c>
      <c r="E126" s="189" t="s">
        <v>68</v>
      </c>
      <c r="F126" s="7" t="str">
        <f>UnitControlCenter!$B$3</f>
        <v>million metric tons / year</v>
      </c>
      <c r="G126" s="189" t="s">
        <v>3188</v>
      </c>
      <c r="H126" s="62" t="s">
        <v>3184</v>
      </c>
      <c r="I126" s="280" t="s">
        <v>3185</v>
      </c>
    </row>
    <row r="127" spans="1:19" ht="45.75" thickBot="1" x14ac:dyDescent="0.3">
      <c r="A127" s="231" t="s">
        <v>2911</v>
      </c>
      <c r="B127" s="228" t="s">
        <v>2910</v>
      </c>
      <c r="C127" s="243">
        <v>1</v>
      </c>
      <c r="D127" s="229" t="s">
        <v>67</v>
      </c>
      <c r="E127" s="229" t="s">
        <v>68</v>
      </c>
      <c r="F127" s="232" t="str">
        <f>UnitControlCenter!$B$3</f>
        <v>million metric tons / year</v>
      </c>
      <c r="G127" s="229" t="s">
        <v>2954</v>
      </c>
      <c r="H127" s="230" t="s">
        <v>2912</v>
      </c>
      <c r="I127" s="229" t="s">
        <v>2913</v>
      </c>
      <c r="J127" s="230"/>
      <c r="K127" s="230"/>
      <c r="L127" s="230"/>
      <c r="M127" s="230"/>
      <c r="N127" s="230"/>
      <c r="O127" s="230"/>
      <c r="P127" s="230"/>
      <c r="Q127" s="230"/>
      <c r="R127" s="230"/>
      <c r="S127" s="230"/>
    </row>
    <row r="128" spans="1:19" ht="60" x14ac:dyDescent="0.25">
      <c r="A128" s="192" t="s">
        <v>2388</v>
      </c>
      <c r="B128" s="190" t="s">
        <v>2389</v>
      </c>
      <c r="C128" s="244">
        <v>1</v>
      </c>
      <c r="D128" s="189" t="s">
        <v>67</v>
      </c>
      <c r="E128" s="189" t="s">
        <v>68</v>
      </c>
      <c r="F128" s="4" t="str">
        <f>UnitControlCenter!$B$25</f>
        <v>quads / year</v>
      </c>
      <c r="G128" s="189" t="s">
        <v>2403</v>
      </c>
      <c r="H128" s="62" t="s">
        <v>2404</v>
      </c>
      <c r="I128" s="189" t="s">
        <v>2668</v>
      </c>
    </row>
    <row r="129" spans="1:19" ht="30" x14ac:dyDescent="0.25">
      <c r="A129" s="192" t="s">
        <v>2388</v>
      </c>
      <c r="B129" s="190" t="s">
        <v>2390</v>
      </c>
      <c r="C129" s="244">
        <v>1</v>
      </c>
      <c r="D129" s="189" t="s">
        <v>67</v>
      </c>
      <c r="E129" s="189" t="s">
        <v>68</v>
      </c>
      <c r="F129" s="4" t="str">
        <f>UnitControlCenter!$B$25</f>
        <v>quads / year</v>
      </c>
      <c r="G129" s="189" t="s">
        <v>2421</v>
      </c>
      <c r="H129" s="62" t="s">
        <v>2405</v>
      </c>
      <c r="I129" s="189" t="s">
        <v>2406</v>
      </c>
    </row>
    <row r="130" spans="1:19" ht="90.75" thickBot="1" x14ac:dyDescent="0.3">
      <c r="A130" s="231" t="s">
        <v>2388</v>
      </c>
      <c r="B130" s="228" t="s">
        <v>2391</v>
      </c>
      <c r="C130" s="243">
        <v>1</v>
      </c>
      <c r="D130" s="229" t="s">
        <v>67</v>
      </c>
      <c r="E130" s="229" t="s">
        <v>68</v>
      </c>
      <c r="F130" s="232" t="str">
        <f>UnitControlCenter!$B$25</f>
        <v>quads / year</v>
      </c>
      <c r="G130" s="229" t="s">
        <v>2706</v>
      </c>
      <c r="H130" s="230" t="s">
        <v>2708</v>
      </c>
      <c r="I130" s="229" t="s">
        <v>2707</v>
      </c>
      <c r="J130" s="230"/>
      <c r="K130" s="230"/>
      <c r="L130" s="230"/>
      <c r="M130" s="230"/>
      <c r="N130" s="230"/>
      <c r="O130" s="230"/>
      <c r="P130" s="230"/>
      <c r="Q130" s="230"/>
      <c r="R130" s="230"/>
      <c r="S130" s="230"/>
    </row>
    <row r="131" spans="1:19" ht="105" x14ac:dyDescent="0.25">
      <c r="A131" s="190" t="s">
        <v>2460</v>
      </c>
      <c r="B131" s="190" t="s">
        <v>2461</v>
      </c>
      <c r="C131" s="244">
        <v>1</v>
      </c>
      <c r="D131" s="189" t="s">
        <v>67</v>
      </c>
      <c r="E131" s="189" t="s">
        <v>68</v>
      </c>
      <c r="F131" s="4" t="str">
        <f>UnitControlCenter!$B$25</f>
        <v>quads / year</v>
      </c>
      <c r="G131" s="189" t="s">
        <v>2726</v>
      </c>
      <c r="H131" s="189" t="s">
        <v>2727</v>
      </c>
      <c r="I131" s="189" t="s">
        <v>2728</v>
      </c>
    </row>
    <row r="132" spans="1:19" ht="60" x14ac:dyDescent="0.25">
      <c r="A132" s="190" t="s">
        <v>2460</v>
      </c>
      <c r="B132" s="190" t="s">
        <v>2462</v>
      </c>
      <c r="C132" s="244">
        <v>1</v>
      </c>
      <c r="D132" s="189" t="s">
        <v>67</v>
      </c>
      <c r="E132" s="189" t="s">
        <v>68</v>
      </c>
      <c r="F132" s="4" t="str">
        <f>UnitControlCenter!$B$25</f>
        <v>quads / year</v>
      </c>
      <c r="G132" s="189" t="s">
        <v>2861</v>
      </c>
      <c r="H132" s="189" t="s">
        <v>2862</v>
      </c>
      <c r="I132" s="189" t="s">
        <v>2863</v>
      </c>
    </row>
    <row r="133" spans="1:19" x14ac:dyDescent="0.25">
      <c r="A133" s="190" t="s">
        <v>2460</v>
      </c>
      <c r="B133" s="190" t="s">
        <v>2973</v>
      </c>
      <c r="C133" s="244">
        <v>0</v>
      </c>
      <c r="D133" s="189" t="s">
        <v>65</v>
      </c>
      <c r="E133" s="189" t="s">
        <v>66</v>
      </c>
      <c r="F133" s="1" t="str">
        <f>UnitControlCenter!$B$26</f>
        <v>thousand BTU / 2020 dollar</v>
      </c>
      <c r="G133" s="189" t="s">
        <v>2922</v>
      </c>
      <c r="H133" s="189"/>
      <c r="I133" s="189"/>
    </row>
    <row r="134" spans="1:19" x14ac:dyDescent="0.25">
      <c r="A134" s="190" t="s">
        <v>2460</v>
      </c>
      <c r="B134" s="190" t="s">
        <v>2463</v>
      </c>
      <c r="C134" s="244">
        <v>1</v>
      </c>
      <c r="D134" s="189" t="s">
        <v>65</v>
      </c>
      <c r="E134" s="189" t="s">
        <v>66</v>
      </c>
      <c r="F134" s="4" t="str">
        <f>UnitControlCenter!$B$15</f>
        <v>terawatt-hours (TWh) / year</v>
      </c>
      <c r="G134" s="189" t="s">
        <v>2345</v>
      </c>
      <c r="I134" s="189"/>
    </row>
    <row r="135" spans="1:19" x14ac:dyDescent="0.25">
      <c r="A135" s="190" t="s">
        <v>2460</v>
      </c>
      <c r="B135" s="190" t="s">
        <v>2464</v>
      </c>
      <c r="C135" s="244">
        <v>1</v>
      </c>
      <c r="D135" s="189" t="s">
        <v>65</v>
      </c>
      <c r="E135" s="189" t="s">
        <v>66</v>
      </c>
      <c r="F135" s="4" t="str">
        <f>UnitControlCenter!$B$27</f>
        <v>millions of short tons / year</v>
      </c>
      <c r="G135" s="189" t="s">
        <v>2344</v>
      </c>
      <c r="I135" s="189"/>
    </row>
    <row r="136" spans="1:19" x14ac:dyDescent="0.25">
      <c r="A136" s="190" t="s">
        <v>2460</v>
      </c>
      <c r="B136" s="190" t="s">
        <v>2465</v>
      </c>
      <c r="C136" s="244">
        <v>1</v>
      </c>
      <c r="D136" s="189" t="s">
        <v>65</v>
      </c>
      <c r="E136" s="189" t="s">
        <v>66</v>
      </c>
      <c r="F136" s="4" t="str">
        <f>UnitControlCenter!$B$27</f>
        <v>millions of short tons / year</v>
      </c>
      <c r="G136" s="189" t="s">
        <v>2343</v>
      </c>
      <c r="I136" s="189"/>
    </row>
    <row r="137" spans="1:19" x14ac:dyDescent="0.25">
      <c r="A137" s="190" t="s">
        <v>2460</v>
      </c>
      <c r="B137" s="190" t="s">
        <v>2466</v>
      </c>
      <c r="C137" s="244">
        <v>1</v>
      </c>
      <c r="D137" s="189" t="s">
        <v>65</v>
      </c>
      <c r="E137" s="189" t="s">
        <v>66</v>
      </c>
      <c r="F137" s="4" t="str">
        <f>UnitControlCenter!$B$28</f>
        <v>trillion cubic feet / year</v>
      </c>
      <c r="G137" s="189" t="s">
        <v>2342</v>
      </c>
      <c r="I137" s="189"/>
    </row>
    <row r="138" spans="1:19" ht="30" x14ac:dyDescent="0.25">
      <c r="A138" s="190" t="s">
        <v>2460</v>
      </c>
      <c r="B138" s="190" t="s">
        <v>2467</v>
      </c>
      <c r="C138" s="244">
        <v>1</v>
      </c>
      <c r="D138" s="189" t="s">
        <v>65</v>
      </c>
      <c r="E138" s="189" t="s">
        <v>66</v>
      </c>
      <c r="F138" s="4" t="str">
        <f>UnitControlCenter!$B$29</f>
        <v>million barrels of oil / year</v>
      </c>
      <c r="G138" s="189" t="s">
        <v>2341</v>
      </c>
      <c r="I138" s="189"/>
    </row>
    <row r="139" spans="1:19" x14ac:dyDescent="0.25">
      <c r="A139" s="190" t="s">
        <v>2460</v>
      </c>
      <c r="B139" s="190" t="s">
        <v>2468</v>
      </c>
      <c r="C139" s="244">
        <v>1</v>
      </c>
      <c r="D139" s="189" t="s">
        <v>65</v>
      </c>
      <c r="E139" s="189" t="s">
        <v>66</v>
      </c>
      <c r="F139" s="4" t="str">
        <f>UnitControlCenter!$B$29</f>
        <v>million barrels of oil / year</v>
      </c>
      <c r="G139" s="189" t="s">
        <v>2409</v>
      </c>
      <c r="I139" s="189"/>
    </row>
    <row r="140" spans="1:19" x14ac:dyDescent="0.25">
      <c r="A140" s="190" t="s">
        <v>2460</v>
      </c>
      <c r="B140" s="190" t="s">
        <v>2469</v>
      </c>
      <c r="C140" s="244">
        <v>1</v>
      </c>
      <c r="D140" s="189" t="s">
        <v>65</v>
      </c>
      <c r="E140" s="189" t="s">
        <v>66</v>
      </c>
      <c r="F140" s="4" t="str">
        <f>UnitControlCenter!$B$27</f>
        <v>millions of short tons / year</v>
      </c>
      <c r="G140" s="189" t="s">
        <v>2410</v>
      </c>
      <c r="I140" s="189"/>
    </row>
    <row r="141" spans="1:19" ht="30" x14ac:dyDescent="0.25">
      <c r="A141" s="190" t="s">
        <v>2460</v>
      </c>
      <c r="B141" s="190" t="s">
        <v>2709</v>
      </c>
      <c r="C141" s="244">
        <v>1</v>
      </c>
      <c r="D141" s="189" t="s">
        <v>65</v>
      </c>
      <c r="E141" s="189" t="s">
        <v>66</v>
      </c>
      <c r="F141" s="4" t="str">
        <f>UnitControlCenter!$B$30</f>
        <v>million gallons / year</v>
      </c>
      <c r="G141" s="189" t="s">
        <v>2713</v>
      </c>
      <c r="I141" s="189"/>
    </row>
    <row r="142" spans="1:19" ht="30" x14ac:dyDescent="0.25">
      <c r="A142" s="190" t="s">
        <v>2460</v>
      </c>
      <c r="B142" s="190" t="s">
        <v>2710</v>
      </c>
      <c r="C142" s="244">
        <v>1</v>
      </c>
      <c r="D142" s="189" t="s">
        <v>65</v>
      </c>
      <c r="E142" s="189" t="s">
        <v>66</v>
      </c>
      <c r="F142" s="4" t="str">
        <f>UnitControlCenter!$B$27</f>
        <v>millions of short tons / year</v>
      </c>
      <c r="G142" s="189" t="s">
        <v>2714</v>
      </c>
      <c r="I142" s="189"/>
    </row>
    <row r="143" spans="1:19" ht="15.75" thickBot="1" x14ac:dyDescent="0.3">
      <c r="A143" s="228" t="s">
        <v>2460</v>
      </c>
      <c r="B143" s="228" t="s">
        <v>2711</v>
      </c>
      <c r="C143" s="243">
        <v>1</v>
      </c>
      <c r="D143" s="229" t="s">
        <v>65</v>
      </c>
      <c r="E143" s="229" t="s">
        <v>66</v>
      </c>
      <c r="F143" s="232" t="str">
        <f>UnitControlCenter!$B$5</f>
        <v>thousand metric tons / year</v>
      </c>
      <c r="G143" s="229" t="s">
        <v>2715</v>
      </c>
      <c r="H143" s="230"/>
      <c r="I143" s="229"/>
      <c r="J143" s="230"/>
      <c r="K143" s="230"/>
      <c r="L143" s="230"/>
      <c r="M143" s="230"/>
      <c r="N143" s="230"/>
      <c r="O143" s="230"/>
      <c r="P143" s="230"/>
      <c r="Q143" s="230"/>
      <c r="R143" s="230"/>
      <c r="S143" s="230"/>
    </row>
    <row r="144" spans="1:19" ht="60" x14ac:dyDescent="0.25">
      <c r="A144" s="190" t="s">
        <v>2847</v>
      </c>
      <c r="B144" s="190" t="s">
        <v>2721</v>
      </c>
      <c r="C144" s="244">
        <v>1</v>
      </c>
      <c r="D144" s="189" t="s">
        <v>67</v>
      </c>
      <c r="E144" s="189" t="s">
        <v>68</v>
      </c>
      <c r="F144" s="4" t="str">
        <f>UnitControlCenter!$B$31</f>
        <v>trillion BTU / year</v>
      </c>
      <c r="G144" s="189" t="s">
        <v>2729</v>
      </c>
      <c r="H144" s="62" t="s">
        <v>2730</v>
      </c>
      <c r="I144" s="189" t="s">
        <v>2731</v>
      </c>
    </row>
    <row r="145" spans="1:19" ht="60" x14ac:dyDescent="0.25">
      <c r="A145" s="190" t="s">
        <v>2847</v>
      </c>
      <c r="B145" s="190" t="s">
        <v>2470</v>
      </c>
      <c r="C145" s="244">
        <v>1</v>
      </c>
      <c r="D145" s="189" t="s">
        <v>67</v>
      </c>
      <c r="E145" s="189" t="s">
        <v>66</v>
      </c>
      <c r="F145" s="4" t="str">
        <f>UnitControlCenter!$B$31</f>
        <v>trillion BTU / year</v>
      </c>
      <c r="G145" s="189" t="s">
        <v>2732</v>
      </c>
      <c r="H145" s="62" t="s">
        <v>2730</v>
      </c>
      <c r="I145" s="189" t="s">
        <v>2731</v>
      </c>
    </row>
    <row r="146" spans="1:19" ht="60" x14ac:dyDescent="0.25">
      <c r="A146" s="190" t="s">
        <v>2847</v>
      </c>
      <c r="B146" s="190" t="s">
        <v>2722</v>
      </c>
      <c r="C146" s="244">
        <v>1</v>
      </c>
      <c r="D146" s="189" t="s">
        <v>67</v>
      </c>
      <c r="E146" s="189" t="s">
        <v>68</v>
      </c>
      <c r="F146" s="4" t="str">
        <f>UnitControlCenter!$B$8</f>
        <v>billion 2020 dollars / year</v>
      </c>
      <c r="G146" s="189" t="s">
        <v>2733</v>
      </c>
      <c r="H146" s="62" t="s">
        <v>2730</v>
      </c>
      <c r="I146" s="189" t="s">
        <v>2731</v>
      </c>
    </row>
    <row r="147" spans="1:19" ht="75" x14ac:dyDescent="0.25">
      <c r="A147" s="190" t="s">
        <v>2847</v>
      </c>
      <c r="B147" s="190" t="s">
        <v>2719</v>
      </c>
      <c r="C147" s="244">
        <v>1</v>
      </c>
      <c r="D147" s="189" t="s">
        <v>67</v>
      </c>
      <c r="E147" s="189" t="s">
        <v>66</v>
      </c>
      <c r="F147" s="4" t="str">
        <f>UnitControlCenter!$B$8</f>
        <v>billion 2020 dollars / year</v>
      </c>
      <c r="G147" s="189" t="s">
        <v>2734</v>
      </c>
      <c r="H147" s="62" t="s">
        <v>2730</v>
      </c>
      <c r="I147" s="189" t="s">
        <v>2731</v>
      </c>
    </row>
    <row r="148" spans="1:19" ht="60" x14ac:dyDescent="0.25">
      <c r="A148" s="190" t="s">
        <v>2847</v>
      </c>
      <c r="B148" s="190" t="s">
        <v>2994</v>
      </c>
      <c r="C148" s="244">
        <v>1</v>
      </c>
      <c r="D148" s="189" t="s">
        <v>67</v>
      </c>
      <c r="E148" s="189" t="s">
        <v>68</v>
      </c>
      <c r="F148" s="4" t="str">
        <f>UnitControlCenter!B3</f>
        <v>million metric tons / year</v>
      </c>
      <c r="G148" s="189" t="s">
        <v>2998</v>
      </c>
      <c r="H148" s="62" t="s">
        <v>2996</v>
      </c>
      <c r="I148" s="189" t="s">
        <v>2997</v>
      </c>
    </row>
    <row r="149" spans="1:19" ht="60" x14ac:dyDescent="0.25">
      <c r="A149" s="190" t="s">
        <v>2847</v>
      </c>
      <c r="B149" s="190" t="s">
        <v>2995</v>
      </c>
      <c r="C149" s="244">
        <v>1</v>
      </c>
      <c r="D149" s="189" t="s">
        <v>67</v>
      </c>
      <c r="E149" s="189" t="s">
        <v>66</v>
      </c>
      <c r="F149" s="4" t="str">
        <f>UnitControlCenter!B3</f>
        <v>million metric tons / year</v>
      </c>
      <c r="G149" s="189" t="s">
        <v>2999</v>
      </c>
      <c r="H149" s="62" t="s">
        <v>2996</v>
      </c>
      <c r="I149" s="189" t="s">
        <v>2997</v>
      </c>
    </row>
    <row r="150" spans="1:19" ht="60" x14ac:dyDescent="0.25">
      <c r="A150" s="190" t="s">
        <v>2847</v>
      </c>
      <c r="B150" s="190" t="s">
        <v>2723</v>
      </c>
      <c r="C150" s="244">
        <v>1</v>
      </c>
      <c r="D150" s="189" t="s">
        <v>67</v>
      </c>
      <c r="E150" s="189" t="s">
        <v>68</v>
      </c>
      <c r="F150" s="4" t="str">
        <f>UnitControlCenter!$B$31</f>
        <v>trillion BTU / year</v>
      </c>
      <c r="G150" s="189" t="s">
        <v>2816</v>
      </c>
      <c r="H150" s="62" t="s">
        <v>2811</v>
      </c>
      <c r="I150" s="189" t="s">
        <v>2812</v>
      </c>
    </row>
    <row r="151" spans="1:19" ht="75" x14ac:dyDescent="0.25">
      <c r="A151" s="190" t="s">
        <v>2847</v>
      </c>
      <c r="B151" s="190" t="s">
        <v>2471</v>
      </c>
      <c r="C151" s="244">
        <v>1</v>
      </c>
      <c r="D151" s="189" t="s">
        <v>67</v>
      </c>
      <c r="E151" s="189" t="s">
        <v>66</v>
      </c>
      <c r="F151" s="4" t="str">
        <f>UnitControlCenter!$B$31</f>
        <v>trillion BTU / year</v>
      </c>
      <c r="G151" s="189" t="s">
        <v>2817</v>
      </c>
      <c r="H151" s="62" t="s">
        <v>2811</v>
      </c>
      <c r="I151" s="189" t="s">
        <v>2813</v>
      </c>
    </row>
    <row r="152" spans="1:19" ht="75" x14ac:dyDescent="0.25">
      <c r="A152" s="190" t="s">
        <v>2847</v>
      </c>
      <c r="B152" s="190" t="s">
        <v>2724</v>
      </c>
      <c r="C152" s="244">
        <v>1</v>
      </c>
      <c r="D152" s="189" t="s">
        <v>67</v>
      </c>
      <c r="E152" s="189" t="s">
        <v>68</v>
      </c>
      <c r="F152" s="4" t="str">
        <f>UnitControlCenter!$B$8</f>
        <v>billion 2020 dollars / year</v>
      </c>
      <c r="G152" s="189" t="s">
        <v>2818</v>
      </c>
      <c r="H152" s="62" t="s">
        <v>2811</v>
      </c>
      <c r="I152" s="189" t="s">
        <v>2814</v>
      </c>
    </row>
    <row r="153" spans="1:19" ht="90" x14ac:dyDescent="0.25">
      <c r="A153" s="190" t="s">
        <v>2847</v>
      </c>
      <c r="B153" s="190" t="s">
        <v>2720</v>
      </c>
      <c r="C153" s="244">
        <v>1</v>
      </c>
      <c r="D153" s="189" t="s">
        <v>67</v>
      </c>
      <c r="E153" s="189" t="s">
        <v>66</v>
      </c>
      <c r="F153" s="4" t="str">
        <f>UnitControlCenter!$B$8</f>
        <v>billion 2020 dollars / year</v>
      </c>
      <c r="G153" s="189" t="s">
        <v>2819</v>
      </c>
      <c r="H153" s="62" t="s">
        <v>2811</v>
      </c>
      <c r="I153" s="189" t="s">
        <v>2815</v>
      </c>
    </row>
    <row r="154" spans="1:19" ht="105" x14ac:dyDescent="0.25">
      <c r="A154" s="190" t="s">
        <v>2847</v>
      </c>
      <c r="B154" s="190" t="s">
        <v>2848</v>
      </c>
      <c r="C154" s="244">
        <v>1</v>
      </c>
      <c r="D154" s="189" t="s">
        <v>67</v>
      </c>
      <c r="E154" s="189" t="s">
        <v>68</v>
      </c>
      <c r="F154" s="4" t="str">
        <f>UnitControlCenter!$B$25</f>
        <v>quads / year</v>
      </c>
      <c r="G154" s="189" t="s">
        <v>2850</v>
      </c>
      <c r="H154" s="62" t="s">
        <v>2852</v>
      </c>
      <c r="I154" s="189" t="s">
        <v>2853</v>
      </c>
    </row>
    <row r="155" spans="1:19" ht="120.75" thickBot="1" x14ac:dyDescent="0.3">
      <c r="A155" s="228" t="s">
        <v>2847</v>
      </c>
      <c r="B155" s="228" t="s">
        <v>2849</v>
      </c>
      <c r="C155" s="243">
        <v>1</v>
      </c>
      <c r="D155" s="229" t="s">
        <v>67</v>
      </c>
      <c r="E155" s="229" t="s">
        <v>66</v>
      </c>
      <c r="F155" s="232" t="str">
        <f>UnitControlCenter!$B$25</f>
        <v>quads / year</v>
      </c>
      <c r="G155" s="229" t="s">
        <v>2851</v>
      </c>
      <c r="H155" s="230" t="s">
        <v>2852</v>
      </c>
      <c r="I155" s="229" t="s">
        <v>2853</v>
      </c>
      <c r="J155" s="230"/>
      <c r="K155" s="230"/>
      <c r="L155" s="230"/>
      <c r="M155" s="230"/>
      <c r="N155" s="230"/>
      <c r="O155" s="230"/>
      <c r="P155" s="230"/>
      <c r="Q155" s="230"/>
      <c r="R155" s="230"/>
      <c r="S155" s="230"/>
    </row>
    <row r="156" spans="1:19" ht="75" x14ac:dyDescent="0.25">
      <c r="A156" s="192" t="s">
        <v>2392</v>
      </c>
      <c r="B156" s="190" t="s">
        <v>98</v>
      </c>
      <c r="C156" s="244">
        <v>1</v>
      </c>
      <c r="D156" s="189" t="s">
        <v>67</v>
      </c>
      <c r="E156" s="189" t="s">
        <v>2399</v>
      </c>
      <c r="F156" s="4" t="str">
        <f>UnitControlCenter!$B$17</f>
        <v>2020 dollars / megawatt-hour (MWh)</v>
      </c>
      <c r="G156" s="189" t="s">
        <v>2735</v>
      </c>
      <c r="H156" s="62" t="s">
        <v>2931</v>
      </c>
      <c r="I156" s="189" t="s">
        <v>2736</v>
      </c>
    </row>
    <row r="157" spans="1:19" ht="45" x14ac:dyDescent="0.25">
      <c r="A157" s="192" t="s">
        <v>2392</v>
      </c>
      <c r="B157" s="190" t="s">
        <v>469</v>
      </c>
      <c r="C157" s="244">
        <v>1</v>
      </c>
      <c r="D157" s="189" t="s">
        <v>67</v>
      </c>
      <c r="E157" s="189" t="s">
        <v>2399</v>
      </c>
      <c r="F157" s="4" t="str">
        <f>UnitControlCenter!$B$32</f>
        <v>2020 dollars / short ton</v>
      </c>
      <c r="G157" s="189" t="s">
        <v>2745</v>
      </c>
      <c r="H157" s="62" t="s">
        <v>2746</v>
      </c>
      <c r="I157" s="189" t="s">
        <v>2747</v>
      </c>
    </row>
    <row r="158" spans="1:19" x14ac:dyDescent="0.25">
      <c r="A158" s="192" t="s">
        <v>2392</v>
      </c>
      <c r="B158" s="190" t="s">
        <v>466</v>
      </c>
      <c r="C158" s="244">
        <v>1</v>
      </c>
      <c r="D158" s="189" t="s">
        <v>67</v>
      </c>
      <c r="E158" s="189" t="s">
        <v>2399</v>
      </c>
      <c r="F158" s="4" t="str">
        <f>UnitControlCenter!$B$32</f>
        <v>2020 dollars / short ton</v>
      </c>
      <c r="G158" s="189" t="s">
        <v>2412</v>
      </c>
      <c r="H158" s="62" t="s">
        <v>363</v>
      </c>
      <c r="I158" s="189" t="s">
        <v>2621</v>
      </c>
    </row>
    <row r="159" spans="1:19" ht="75" x14ac:dyDescent="0.25">
      <c r="A159" s="192" t="s">
        <v>2392</v>
      </c>
      <c r="B159" s="190" t="s">
        <v>92</v>
      </c>
      <c r="C159" s="244">
        <v>1</v>
      </c>
      <c r="D159" s="189" t="s">
        <v>67</v>
      </c>
      <c r="E159" s="189" t="s">
        <v>2399</v>
      </c>
      <c r="F159" s="4" t="str">
        <f>UnitControlCenter!$B$33</f>
        <v>2020 dollars / thousand cubic feet</v>
      </c>
      <c r="G159" s="189" t="s">
        <v>2737</v>
      </c>
      <c r="H159" s="62" t="s">
        <v>2738</v>
      </c>
      <c r="I159" s="189" t="s">
        <v>2739</v>
      </c>
    </row>
    <row r="160" spans="1:19" x14ac:dyDescent="0.25">
      <c r="A160" s="192" t="s">
        <v>2392</v>
      </c>
      <c r="B160" s="190" t="s">
        <v>100</v>
      </c>
      <c r="C160" s="244">
        <v>1</v>
      </c>
      <c r="D160" s="189" t="s">
        <v>67</v>
      </c>
      <c r="E160" s="189" t="s">
        <v>2399</v>
      </c>
      <c r="F160" s="4" t="str">
        <f>UnitControlCenter!$B$34</f>
        <v>2020 dollars / gallon</v>
      </c>
      <c r="G160" s="189" t="s">
        <v>2414</v>
      </c>
      <c r="H160" s="62" t="s">
        <v>358</v>
      </c>
      <c r="I160" s="54">
        <v>969696</v>
      </c>
    </row>
    <row r="161" spans="1:19" ht="90" x14ac:dyDescent="0.25">
      <c r="A161" s="192" t="s">
        <v>2392</v>
      </c>
      <c r="B161" s="190" t="s">
        <v>101</v>
      </c>
      <c r="C161" s="244">
        <v>1</v>
      </c>
      <c r="D161" s="189" t="s">
        <v>67</v>
      </c>
      <c r="E161" s="189" t="s">
        <v>2399</v>
      </c>
      <c r="F161" s="4" t="str">
        <f>UnitControlCenter!$B$34</f>
        <v>2020 dollars / gallon</v>
      </c>
      <c r="G161" s="189" t="s">
        <v>2740</v>
      </c>
      <c r="H161" s="62" t="s">
        <v>2738</v>
      </c>
      <c r="I161" s="189" t="s">
        <v>2739</v>
      </c>
    </row>
    <row r="162" spans="1:19" ht="60" x14ac:dyDescent="0.25">
      <c r="A162" s="192" t="s">
        <v>2392</v>
      </c>
      <c r="B162" s="190" t="s">
        <v>97</v>
      </c>
      <c r="C162" s="244">
        <v>1</v>
      </c>
      <c r="D162" s="189" t="s">
        <v>67</v>
      </c>
      <c r="E162" s="189" t="s">
        <v>2399</v>
      </c>
      <c r="F162" s="4" t="str">
        <f>UnitControlCenter!$B$32</f>
        <v>2020 dollars / short ton</v>
      </c>
      <c r="G162" s="189" t="s">
        <v>2741</v>
      </c>
      <c r="H162" s="62" t="s">
        <v>2742</v>
      </c>
      <c r="I162" s="189" t="s">
        <v>2743</v>
      </c>
    </row>
    <row r="163" spans="1:19" ht="60" x14ac:dyDescent="0.25">
      <c r="A163" s="192" t="s">
        <v>2392</v>
      </c>
      <c r="B163" s="190" t="s">
        <v>2671</v>
      </c>
      <c r="C163" s="244">
        <v>1</v>
      </c>
      <c r="D163" s="189" t="s">
        <v>67</v>
      </c>
      <c r="E163" s="189" t="s">
        <v>2399</v>
      </c>
      <c r="F163" s="4" t="str">
        <f>UnitControlCenter!$B$35</f>
        <v>2020 dollars / barrel of oil</v>
      </c>
      <c r="G163" s="189" t="s">
        <v>2808</v>
      </c>
      <c r="H163" s="62" t="s">
        <v>2809</v>
      </c>
      <c r="I163" s="189" t="s">
        <v>2810</v>
      </c>
    </row>
    <row r="164" spans="1:19" ht="60" x14ac:dyDescent="0.25">
      <c r="A164" s="192" t="s">
        <v>2392</v>
      </c>
      <c r="B164" s="190" t="s">
        <v>2744</v>
      </c>
      <c r="C164" s="244">
        <v>1</v>
      </c>
      <c r="D164" s="189" t="s">
        <v>67</v>
      </c>
      <c r="E164" s="189" t="s">
        <v>2399</v>
      </c>
      <c r="F164" s="4" t="str">
        <f>UnitControlCenter!$B$34</f>
        <v>2020 dollars / gallon</v>
      </c>
      <c r="G164" s="189" t="s">
        <v>2748</v>
      </c>
      <c r="H164" s="62" t="s">
        <v>2411</v>
      </c>
      <c r="I164" s="189" t="s">
        <v>2667</v>
      </c>
    </row>
    <row r="165" spans="1:19" ht="30.75" thickBot="1" x14ac:dyDescent="0.3">
      <c r="A165" s="231" t="s">
        <v>2392</v>
      </c>
      <c r="B165" s="228" t="s">
        <v>2526</v>
      </c>
      <c r="C165" s="243">
        <v>1</v>
      </c>
      <c r="D165" s="229" t="s">
        <v>67</v>
      </c>
      <c r="E165" s="229" t="s">
        <v>2399</v>
      </c>
      <c r="F165" s="232" t="str">
        <f>UnitControlCenter!$B$36</f>
        <v>2020 dollars / kg</v>
      </c>
      <c r="G165" s="229" t="s">
        <v>2858</v>
      </c>
      <c r="H165" s="230" t="s">
        <v>2859</v>
      </c>
      <c r="I165" s="229" t="s">
        <v>2860</v>
      </c>
      <c r="J165" s="230"/>
      <c r="K165" s="230"/>
      <c r="L165" s="230"/>
      <c r="M165" s="230"/>
      <c r="N165" s="230"/>
      <c r="O165" s="230"/>
      <c r="P165" s="230"/>
      <c r="Q165" s="230"/>
      <c r="R165" s="230"/>
      <c r="S165" s="230"/>
    </row>
    <row r="166" spans="1:19" x14ac:dyDescent="0.25">
      <c r="A166" s="192" t="s">
        <v>2393</v>
      </c>
      <c r="B166" s="190" t="s">
        <v>2394</v>
      </c>
      <c r="C166" s="244">
        <v>1</v>
      </c>
      <c r="D166" s="189" t="s">
        <v>65</v>
      </c>
      <c r="E166" s="189" t="s">
        <v>66</v>
      </c>
      <c r="F166" s="4" t="str">
        <f>UnitControlCenter!$B$37</f>
        <v>2020 dollars / kilowatt-hour (kWh)</v>
      </c>
      <c r="G166" s="189" t="s">
        <v>2415</v>
      </c>
      <c r="I166" s="189"/>
    </row>
    <row r="167" spans="1:19" ht="30" x14ac:dyDescent="0.25">
      <c r="A167" s="192" t="s">
        <v>2393</v>
      </c>
      <c r="B167" s="190" t="s">
        <v>2395</v>
      </c>
      <c r="C167" s="244">
        <v>1</v>
      </c>
      <c r="D167" s="189" t="s">
        <v>67</v>
      </c>
      <c r="E167" s="189" t="s">
        <v>66</v>
      </c>
      <c r="F167" s="4" t="str">
        <f>UnitControlCenter!$B$38</f>
        <v>cost of eqpt. to capture 1 metric ton CO2e/yr (2020 dollars)</v>
      </c>
      <c r="G167" s="189" t="s">
        <v>2419</v>
      </c>
      <c r="H167" s="62" t="s">
        <v>2420</v>
      </c>
      <c r="I167" s="189" t="s">
        <v>2628</v>
      </c>
    </row>
    <row r="168" spans="1:19" ht="30" x14ac:dyDescent="0.25">
      <c r="A168" s="192" t="s">
        <v>2393</v>
      </c>
      <c r="B168" s="190" t="s">
        <v>2396</v>
      </c>
      <c r="C168" s="244">
        <v>1</v>
      </c>
      <c r="D168" s="189" t="s">
        <v>65</v>
      </c>
      <c r="E168" s="189" t="s">
        <v>66</v>
      </c>
      <c r="F168" s="4" t="str">
        <f>UnitControlCenter!$B$39</f>
        <v>million 2020 dollars / megawatt (MW)</v>
      </c>
      <c r="G168" s="189" t="s">
        <v>2416</v>
      </c>
      <c r="I168" s="189"/>
    </row>
    <row r="169" spans="1:19" ht="30" x14ac:dyDescent="0.25">
      <c r="A169" s="192" t="s">
        <v>2393</v>
      </c>
      <c r="B169" s="190" t="s">
        <v>2397</v>
      </c>
      <c r="C169" s="244">
        <v>1</v>
      </c>
      <c r="D169" s="189" t="s">
        <v>65</v>
      </c>
      <c r="E169" s="189" t="s">
        <v>66</v>
      </c>
      <c r="F169" s="4" t="str">
        <f>UnitControlCenter!$B$39</f>
        <v>million 2020 dollars / megawatt (MW)</v>
      </c>
      <c r="G169" s="189" t="s">
        <v>2417</v>
      </c>
      <c r="I169" s="189"/>
    </row>
    <row r="170" spans="1:19" ht="30" x14ac:dyDescent="0.25">
      <c r="A170" s="192" t="s">
        <v>2393</v>
      </c>
      <c r="B170" s="190" t="s">
        <v>2398</v>
      </c>
      <c r="C170" s="244">
        <v>1</v>
      </c>
      <c r="D170" s="189" t="s">
        <v>65</v>
      </c>
      <c r="E170" s="189" t="s">
        <v>66</v>
      </c>
      <c r="F170" s="4" t="str">
        <f>UnitControlCenter!$B$39</f>
        <v>million 2020 dollars / megawatt (MW)</v>
      </c>
      <c r="G170" s="189" t="s">
        <v>2418</v>
      </c>
      <c r="I170" s="189"/>
    </row>
    <row r="171" spans="1:19" ht="30.75" thickBot="1" x14ac:dyDescent="0.3">
      <c r="A171" s="231" t="s">
        <v>2393</v>
      </c>
      <c r="B171" s="228" t="s">
        <v>2542</v>
      </c>
      <c r="C171" s="243">
        <v>1</v>
      </c>
      <c r="D171" s="229" t="s">
        <v>65</v>
      </c>
      <c r="E171" s="229" t="s">
        <v>66</v>
      </c>
      <c r="F171" s="232" t="str">
        <f>UnitControlCenter!$B$40</f>
        <v>cost of eqpt. to produce 1 kg H2/yr (2020 dollars)</v>
      </c>
      <c r="G171" s="229" t="s">
        <v>2543</v>
      </c>
      <c r="H171" s="230"/>
      <c r="I171" s="229"/>
      <c r="J171" s="230"/>
      <c r="K171" s="230"/>
      <c r="L171" s="230"/>
      <c r="M171" s="230"/>
      <c r="N171" s="230"/>
      <c r="O171" s="230"/>
      <c r="P171" s="230"/>
      <c r="Q171" s="230"/>
      <c r="R171" s="230"/>
      <c r="S171" s="230"/>
    </row>
  </sheetData>
  <conditionalFormatting sqref="C63:C171 C47:C60 C2:C43">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1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election activeCell="I29" sqref="I29"/>
    </sheetView>
  </sheetViews>
  <sheetFormatPr defaultColWidth="8.85546875" defaultRowHeight="15" x14ac:dyDescent="0.25"/>
  <cols>
    <col min="1" max="1" width="13.28515625" customWidth="1"/>
    <col min="2" max="2" width="8.85546875" style="204"/>
    <col min="4" max="4" width="46" customWidth="1"/>
  </cols>
  <sheetData>
    <row r="1" spans="1:4" x14ac:dyDescent="0.25">
      <c r="A1" s="180" t="s">
        <v>2615</v>
      </c>
      <c r="B1" s="202"/>
      <c r="C1" s="178"/>
      <c r="D1" s="178"/>
    </row>
    <row r="2" spans="1:4" x14ac:dyDescent="0.25">
      <c r="A2" s="201" t="s">
        <v>2579</v>
      </c>
      <c r="B2" s="203" t="s">
        <v>2580</v>
      </c>
      <c r="C2" s="201" t="s">
        <v>2581</v>
      </c>
      <c r="D2" s="201" t="s">
        <v>2582</v>
      </c>
    </row>
    <row r="3" spans="1:4" x14ac:dyDescent="0.25">
      <c r="A3" s="188" t="s">
        <v>2589</v>
      </c>
      <c r="B3" s="204" t="s">
        <v>2600</v>
      </c>
      <c r="C3" s="210"/>
      <c r="D3" t="s">
        <v>459</v>
      </c>
    </row>
    <row r="4" spans="1:4" x14ac:dyDescent="0.25">
      <c r="A4" s="188" t="s">
        <v>2597</v>
      </c>
      <c r="B4" s="205" t="s">
        <v>2598</v>
      </c>
      <c r="C4" s="209"/>
      <c r="D4" t="s">
        <v>97</v>
      </c>
    </row>
    <row r="5" spans="1:4" x14ac:dyDescent="0.25">
      <c r="A5" t="s">
        <v>2626</v>
      </c>
      <c r="B5" s="204" t="s">
        <v>2620</v>
      </c>
      <c r="C5" s="220"/>
      <c r="D5" t="s">
        <v>96</v>
      </c>
    </row>
    <row r="6" spans="1:4" x14ac:dyDescent="0.25">
      <c r="A6" s="188" t="s">
        <v>2604</v>
      </c>
      <c r="B6" s="204" t="s">
        <v>2621</v>
      </c>
      <c r="C6" s="214"/>
      <c r="D6" t="s">
        <v>2616</v>
      </c>
    </row>
    <row r="7" spans="1:4" x14ac:dyDescent="0.25">
      <c r="A7" s="188" t="s">
        <v>2627</v>
      </c>
      <c r="B7" s="204" t="s">
        <v>2413</v>
      </c>
      <c r="C7" s="219"/>
      <c r="D7" t="s">
        <v>2617</v>
      </c>
    </row>
    <row r="8" spans="1:4" x14ac:dyDescent="0.25">
      <c r="A8" t="s">
        <v>2625</v>
      </c>
      <c r="B8" s="204" t="s">
        <v>2622</v>
      </c>
      <c r="C8" s="222"/>
      <c r="D8" t="s">
        <v>474</v>
      </c>
    </row>
    <row r="9" spans="1:4" x14ac:dyDescent="0.25">
      <c r="A9" s="188" t="s">
        <v>2605</v>
      </c>
      <c r="B9" s="204" t="s">
        <v>2601</v>
      </c>
      <c r="C9" s="213"/>
      <c r="D9" t="s">
        <v>477</v>
      </c>
    </row>
    <row r="10" spans="1:4" x14ac:dyDescent="0.25">
      <c r="A10" s="188" t="s">
        <v>2578</v>
      </c>
      <c r="B10" s="206" t="s">
        <v>2585</v>
      </c>
      <c r="C10" s="200"/>
      <c r="D10" t="s">
        <v>94</v>
      </c>
    </row>
    <row r="11" spans="1:4" x14ac:dyDescent="0.25">
      <c r="A11" s="188" t="s">
        <v>2606</v>
      </c>
      <c r="B11" s="204" t="s">
        <v>2602</v>
      </c>
      <c r="C11" s="215"/>
      <c r="D11" t="s">
        <v>93</v>
      </c>
    </row>
    <row r="12" spans="1:4" x14ac:dyDescent="0.25">
      <c r="A12" s="188" t="s">
        <v>2588</v>
      </c>
      <c r="B12" s="205" t="s">
        <v>2593</v>
      </c>
      <c r="C12" s="211"/>
      <c r="D12" t="s">
        <v>2618</v>
      </c>
    </row>
    <row r="13" spans="1:4" x14ac:dyDescent="0.25">
      <c r="A13" t="s">
        <v>2629</v>
      </c>
      <c r="B13" s="204" t="s">
        <v>2623</v>
      </c>
      <c r="C13" s="221"/>
      <c r="D13" t="s">
        <v>2525</v>
      </c>
    </row>
    <row r="14" spans="1:4" x14ac:dyDescent="0.25">
      <c r="A14" s="188" t="s">
        <v>2591</v>
      </c>
      <c r="B14" s="205" t="s">
        <v>2592</v>
      </c>
      <c r="C14" s="199"/>
      <c r="D14" t="s">
        <v>330</v>
      </c>
    </row>
    <row r="15" spans="1:4" s="188" customFormat="1" x14ac:dyDescent="0.25">
      <c r="A15" s="188" t="s">
        <v>2672</v>
      </c>
      <c r="B15" s="205" t="s">
        <v>2674</v>
      </c>
      <c r="C15" s="225"/>
      <c r="D15" s="188" t="s">
        <v>2671</v>
      </c>
    </row>
    <row r="16" spans="1:4" s="188" customFormat="1" x14ac:dyDescent="0.25">
      <c r="A16" s="188" t="s">
        <v>2673</v>
      </c>
      <c r="B16" s="205">
        <v>740000</v>
      </c>
      <c r="C16" s="226"/>
      <c r="D16" s="188" t="s">
        <v>2523</v>
      </c>
    </row>
    <row r="17" spans="1:4" x14ac:dyDescent="0.25">
      <c r="A17" s="188" t="s">
        <v>2607</v>
      </c>
      <c r="B17" s="204" t="s">
        <v>2603</v>
      </c>
      <c r="C17" s="216"/>
      <c r="D17" t="s">
        <v>331</v>
      </c>
    </row>
    <row r="18" spans="1:4" x14ac:dyDescent="0.25">
      <c r="A18" s="188" t="s">
        <v>2590</v>
      </c>
      <c r="B18" s="205" t="s">
        <v>2595</v>
      </c>
      <c r="C18" s="208"/>
      <c r="D18" t="s">
        <v>327</v>
      </c>
    </row>
    <row r="19" spans="1:4" x14ac:dyDescent="0.25">
      <c r="A19" s="197" t="s">
        <v>2614</v>
      </c>
      <c r="B19" s="217" t="s">
        <v>2613</v>
      </c>
      <c r="C19" s="218"/>
      <c r="D19" t="s">
        <v>466</v>
      </c>
    </row>
    <row r="20" spans="1:4" x14ac:dyDescent="0.25">
      <c r="A20" s="188" t="s">
        <v>2584</v>
      </c>
      <c r="B20" s="205" t="s">
        <v>2594</v>
      </c>
      <c r="C20" s="207"/>
      <c r="D20" t="s">
        <v>469</v>
      </c>
    </row>
    <row r="21" spans="1:4" x14ac:dyDescent="0.25">
      <c r="A21" t="s">
        <v>2630</v>
      </c>
      <c r="B21" s="204" t="s">
        <v>2624</v>
      </c>
      <c r="C21" s="223"/>
      <c r="D21" t="s">
        <v>2619</v>
      </c>
    </row>
    <row r="23" spans="1:4" s="188" customFormat="1" x14ac:dyDescent="0.25">
      <c r="A23" s="180" t="s">
        <v>2599</v>
      </c>
      <c r="B23" s="202"/>
      <c r="C23" s="178"/>
      <c r="D23" s="178"/>
    </row>
    <row r="24" spans="1:4" s="201" customFormat="1" x14ac:dyDescent="0.25">
      <c r="A24" s="201" t="s">
        <v>2579</v>
      </c>
      <c r="B24" s="203" t="s">
        <v>2580</v>
      </c>
      <c r="C24" s="201" t="s">
        <v>2581</v>
      </c>
      <c r="D24" s="201" t="s">
        <v>2664</v>
      </c>
    </row>
    <row r="25" spans="1:4" x14ac:dyDescent="0.25">
      <c r="A25" t="s">
        <v>2605</v>
      </c>
      <c r="B25" s="204" t="s">
        <v>2601</v>
      </c>
      <c r="C25" s="213"/>
      <c r="D25" t="s">
        <v>2666</v>
      </c>
    </row>
    <row r="26" spans="1:4" s="188" customFormat="1" x14ac:dyDescent="0.25">
      <c r="A26" s="188" t="s">
        <v>2578</v>
      </c>
      <c r="B26" s="206" t="s">
        <v>2585</v>
      </c>
      <c r="C26" s="200"/>
      <c r="D26" s="188" t="s">
        <v>2665</v>
      </c>
    </row>
    <row r="27" spans="1:4" x14ac:dyDescent="0.25">
      <c r="A27" t="s">
        <v>2590</v>
      </c>
      <c r="B27" s="204" t="s">
        <v>2595</v>
      </c>
      <c r="C27" s="208"/>
      <c r="D27" t="s">
        <v>4</v>
      </c>
    </row>
    <row r="28" spans="1:4" x14ac:dyDescent="0.25">
      <c r="A28" t="s">
        <v>2604</v>
      </c>
      <c r="B28" s="204" t="s">
        <v>2621</v>
      </c>
      <c r="C28" s="214"/>
      <c r="D28" t="s">
        <v>98</v>
      </c>
    </row>
    <row r="29" spans="1:4" x14ac:dyDescent="0.25">
      <c r="A29" t="s">
        <v>2584</v>
      </c>
      <c r="B29" s="204">
        <v>969696</v>
      </c>
      <c r="C29" s="207"/>
      <c r="D29" t="s">
        <v>9</v>
      </c>
    </row>
    <row r="30" spans="1:4" x14ac:dyDescent="0.25">
      <c r="A30" t="s">
        <v>2597</v>
      </c>
      <c r="B30" s="204" t="s">
        <v>2598</v>
      </c>
      <c r="C30" s="209"/>
      <c r="D30" t="s">
        <v>2476</v>
      </c>
    </row>
    <row r="31" spans="1:4" x14ac:dyDescent="0.25">
      <c r="A31" t="s">
        <v>2606</v>
      </c>
      <c r="B31" s="204" t="s">
        <v>2602</v>
      </c>
      <c r="C31" s="215"/>
      <c r="D31" t="s">
        <v>139</v>
      </c>
    </row>
    <row r="32" spans="1:4" s="188" customFormat="1" x14ac:dyDescent="0.25">
      <c r="A32" s="188" t="s">
        <v>2607</v>
      </c>
      <c r="B32" s="204" t="s">
        <v>2603</v>
      </c>
      <c r="C32" s="216"/>
      <c r="D32" s="188" t="s">
        <v>2485</v>
      </c>
    </row>
    <row r="33" spans="1:4" x14ac:dyDescent="0.25">
      <c r="A33" t="s">
        <v>2589</v>
      </c>
      <c r="B33" s="204" t="s">
        <v>2600</v>
      </c>
      <c r="C33" s="212"/>
      <c r="D33" t="s">
        <v>2541</v>
      </c>
    </row>
    <row r="34" spans="1:4" s="188" customFormat="1" x14ac:dyDescent="0.25">
      <c r="A34" s="188" t="s">
        <v>2672</v>
      </c>
      <c r="B34" s="205" t="s">
        <v>2674</v>
      </c>
      <c r="C34" s="225"/>
      <c r="D34" s="188" t="s">
        <v>2894</v>
      </c>
    </row>
    <row r="36" spans="1:4" s="188" customFormat="1" x14ac:dyDescent="0.25">
      <c r="A36" s="180" t="s">
        <v>2608</v>
      </c>
      <c r="B36" s="202"/>
      <c r="C36" s="178"/>
      <c r="D36" s="178"/>
    </row>
    <row r="37" spans="1:4" s="188" customFormat="1" x14ac:dyDescent="0.25">
      <c r="A37" s="201" t="s">
        <v>2579</v>
      </c>
      <c r="B37" s="203" t="s">
        <v>2580</v>
      </c>
      <c r="C37" s="201" t="s">
        <v>2581</v>
      </c>
      <c r="D37" s="201" t="s">
        <v>2582</v>
      </c>
    </row>
    <row r="38" spans="1:4" s="188" customFormat="1" x14ac:dyDescent="0.25">
      <c r="A38" s="188" t="s">
        <v>2590</v>
      </c>
      <c r="B38" s="205" t="s">
        <v>2595</v>
      </c>
      <c r="C38" s="208"/>
      <c r="D38" s="188" t="s">
        <v>2609</v>
      </c>
    </row>
    <row r="39" spans="1:4" s="188" customFormat="1" x14ac:dyDescent="0.25">
      <c r="A39" s="188" t="s">
        <v>2584</v>
      </c>
      <c r="B39" s="204">
        <v>969696</v>
      </c>
      <c r="C39" s="207"/>
      <c r="D39" s="188" t="s">
        <v>2610</v>
      </c>
    </row>
    <row r="40" spans="1:4" s="188" customFormat="1" x14ac:dyDescent="0.25">
      <c r="A40" s="188" t="s">
        <v>2597</v>
      </c>
      <c r="B40" s="204" t="s">
        <v>2598</v>
      </c>
      <c r="C40" s="209"/>
      <c r="D40" s="188" t="s">
        <v>2611</v>
      </c>
    </row>
    <row r="41" spans="1:4" s="188" customFormat="1" x14ac:dyDescent="0.25">
      <c r="A41" s="188" t="s">
        <v>2672</v>
      </c>
      <c r="B41" s="205" t="s">
        <v>2674</v>
      </c>
      <c r="C41" s="225"/>
      <c r="D41" s="188" t="s">
        <v>2895</v>
      </c>
    </row>
    <row r="42" spans="1:4" s="197" customFormat="1" x14ac:dyDescent="0.25">
      <c r="B42" s="217"/>
    </row>
    <row r="43" spans="1:4" s="197" customFormat="1" x14ac:dyDescent="0.25">
      <c r="A43" s="180" t="s">
        <v>2612</v>
      </c>
      <c r="B43" s="202"/>
      <c r="C43" s="178"/>
      <c r="D43" s="178"/>
    </row>
    <row r="44" spans="1:4" s="197" customFormat="1" x14ac:dyDescent="0.25">
      <c r="A44" s="201" t="s">
        <v>2579</v>
      </c>
      <c r="B44" s="203" t="s">
        <v>2580</v>
      </c>
      <c r="C44" s="201" t="s">
        <v>2581</v>
      </c>
      <c r="D44" s="201" t="s">
        <v>2582</v>
      </c>
    </row>
    <row r="45" spans="1:4" s="197" customFormat="1" x14ac:dyDescent="0.25">
      <c r="A45" s="188" t="s">
        <v>2597</v>
      </c>
      <c r="B45" s="204" t="s">
        <v>2598</v>
      </c>
      <c r="C45" s="209"/>
      <c r="D45" s="197" t="s">
        <v>2265</v>
      </c>
    </row>
    <row r="46" spans="1:4" s="197" customFormat="1" x14ac:dyDescent="0.25">
      <c r="A46" s="188" t="s">
        <v>2591</v>
      </c>
      <c r="B46" s="205" t="s">
        <v>2592</v>
      </c>
      <c r="C46" s="199"/>
      <c r="D46" s="197" t="s">
        <v>874</v>
      </c>
    </row>
    <row r="47" spans="1:4" s="197" customFormat="1" x14ac:dyDescent="0.25">
      <c r="A47" s="188" t="s">
        <v>2590</v>
      </c>
      <c r="B47" s="205" t="s">
        <v>2595</v>
      </c>
      <c r="C47" s="208"/>
      <c r="D47" s="197" t="s">
        <v>2263</v>
      </c>
    </row>
    <row r="48" spans="1:4" s="197" customFormat="1" x14ac:dyDescent="0.25">
      <c r="A48" s="188" t="s">
        <v>2584</v>
      </c>
      <c r="B48" s="205" t="s">
        <v>2594</v>
      </c>
      <c r="C48" s="207"/>
      <c r="D48" s="197" t="s">
        <v>2247</v>
      </c>
    </row>
    <row r="49" spans="1:4" s="197" customFormat="1" x14ac:dyDescent="0.25">
      <c r="B49" s="224"/>
    </row>
    <row r="50" spans="1:4" s="197" customFormat="1" x14ac:dyDescent="0.25">
      <c r="A50" s="180" t="s">
        <v>2761</v>
      </c>
      <c r="B50" s="202"/>
      <c r="C50" s="178"/>
      <c r="D50" s="178"/>
    </row>
    <row r="51" spans="1:4" s="197" customFormat="1" x14ac:dyDescent="0.25">
      <c r="A51" s="201" t="s">
        <v>2579</v>
      </c>
      <c r="B51" s="203" t="s">
        <v>2580</v>
      </c>
      <c r="C51" s="201" t="s">
        <v>2581</v>
      </c>
      <c r="D51" s="201" t="s">
        <v>2582</v>
      </c>
    </row>
    <row r="52" spans="1:4" s="197" customFormat="1" x14ac:dyDescent="0.25">
      <c r="A52" s="188" t="s">
        <v>2590</v>
      </c>
      <c r="B52" s="205" t="s">
        <v>2595</v>
      </c>
      <c r="C52" s="208"/>
      <c r="D52" s="197" t="s">
        <v>2642</v>
      </c>
    </row>
    <row r="53" spans="1:4" s="197" customFormat="1" x14ac:dyDescent="0.25">
      <c r="A53" s="188" t="s">
        <v>2605</v>
      </c>
      <c r="B53" s="204" t="s">
        <v>2601</v>
      </c>
      <c r="C53" s="213"/>
      <c r="D53" s="197" t="s">
        <v>2643</v>
      </c>
    </row>
    <row r="54" spans="1:4" s="197" customFormat="1" x14ac:dyDescent="0.25">
      <c r="A54" s="188" t="s">
        <v>2604</v>
      </c>
      <c r="B54" s="204" t="s">
        <v>2621</v>
      </c>
      <c r="C54" s="214"/>
      <c r="D54" s="197" t="s">
        <v>2644</v>
      </c>
    </row>
    <row r="55" spans="1:4" s="197" customFormat="1" x14ac:dyDescent="0.25">
      <c r="A55" s="188" t="s">
        <v>2597</v>
      </c>
      <c r="B55" s="205" t="s">
        <v>2598</v>
      </c>
      <c r="C55" s="209"/>
      <c r="D55" s="197" t="s">
        <v>2645</v>
      </c>
    </row>
    <row r="56" spans="1:4" s="197" customFormat="1" x14ac:dyDescent="0.25">
      <c r="A56" s="188" t="s">
        <v>2591</v>
      </c>
      <c r="B56" s="205" t="s">
        <v>2592</v>
      </c>
      <c r="C56" s="199"/>
      <c r="D56" s="197" t="s">
        <v>2646</v>
      </c>
    </row>
    <row r="57" spans="1:4" s="188" customFormat="1" x14ac:dyDescent="0.25">
      <c r="B57" s="204"/>
      <c r="C57" s="197"/>
    </row>
    <row r="58" spans="1:4" s="188" customFormat="1" x14ac:dyDescent="0.25">
      <c r="A58" s="180" t="s">
        <v>3048</v>
      </c>
      <c r="B58" s="202"/>
      <c r="C58" s="178"/>
      <c r="D58" s="178"/>
    </row>
    <row r="59" spans="1:4" s="188" customFormat="1" x14ac:dyDescent="0.25">
      <c r="A59" s="201" t="s">
        <v>2579</v>
      </c>
      <c r="B59" s="203" t="s">
        <v>2580</v>
      </c>
      <c r="C59" s="201" t="s">
        <v>2581</v>
      </c>
      <c r="D59" s="201" t="s">
        <v>2582</v>
      </c>
    </row>
    <row r="60" spans="1:4" s="188" customFormat="1" x14ac:dyDescent="0.25">
      <c r="A60" s="188" t="s">
        <v>2605</v>
      </c>
      <c r="B60" s="204" t="s">
        <v>2601</v>
      </c>
      <c r="C60" s="213"/>
      <c r="D60" s="188" t="s">
        <v>3037</v>
      </c>
    </row>
    <row r="61" spans="1:4" s="188" customFormat="1" x14ac:dyDescent="0.25">
      <c r="A61" s="188" t="s">
        <v>2590</v>
      </c>
      <c r="B61" s="205" t="s">
        <v>2595</v>
      </c>
      <c r="C61" s="208"/>
      <c r="D61" s="197" t="s">
        <v>3036</v>
      </c>
    </row>
    <row r="62" spans="1:4" s="188" customFormat="1" x14ac:dyDescent="0.25">
      <c r="A62" s="188" t="s">
        <v>2589</v>
      </c>
      <c r="B62" s="204" t="s">
        <v>2600</v>
      </c>
      <c r="C62" s="212"/>
      <c r="D62" s="188" t="s">
        <v>3033</v>
      </c>
    </row>
    <row r="63" spans="1:4" s="188" customFormat="1" x14ac:dyDescent="0.25">
      <c r="A63" s="188" t="s">
        <v>2630</v>
      </c>
      <c r="B63" s="204" t="s">
        <v>2624</v>
      </c>
      <c r="C63" s="223"/>
      <c r="D63" s="188" t="s">
        <v>3034</v>
      </c>
    </row>
    <row r="64" spans="1:4" s="188" customFormat="1" x14ac:dyDescent="0.25">
      <c r="A64" s="188" t="s">
        <v>2607</v>
      </c>
      <c r="B64" s="204" t="s">
        <v>2603</v>
      </c>
      <c r="C64" s="216"/>
      <c r="D64" s="197" t="s">
        <v>3035</v>
      </c>
    </row>
    <row r="65" spans="1:4" s="197" customFormat="1" x14ac:dyDescent="0.25">
      <c r="B65" s="217"/>
    </row>
    <row r="66" spans="1:4" s="197" customFormat="1" x14ac:dyDescent="0.25">
      <c r="A66" s="180" t="s">
        <v>3135</v>
      </c>
      <c r="B66" s="202"/>
      <c r="C66" s="178"/>
      <c r="D66" s="178"/>
    </row>
    <row r="67" spans="1:4" s="197" customFormat="1" x14ac:dyDescent="0.25">
      <c r="A67" s="201" t="s">
        <v>2579</v>
      </c>
      <c r="B67" s="203" t="s">
        <v>2580</v>
      </c>
      <c r="C67" s="201" t="s">
        <v>2581</v>
      </c>
      <c r="D67" s="201" t="s">
        <v>2582</v>
      </c>
    </row>
    <row r="68" spans="1:4" s="197" customFormat="1" x14ac:dyDescent="0.25">
      <c r="A68" s="188" t="s">
        <v>2672</v>
      </c>
      <c r="B68" s="205" t="s">
        <v>2674</v>
      </c>
      <c r="C68" s="225"/>
      <c r="D68" s="188" t="s">
        <v>3055</v>
      </c>
    </row>
    <row r="69" spans="1:4" s="197" customFormat="1" x14ac:dyDescent="0.25">
      <c r="A69" s="188" t="s">
        <v>2605</v>
      </c>
      <c r="B69" s="204" t="s">
        <v>2601</v>
      </c>
      <c r="C69" s="213"/>
      <c r="D69" s="188" t="s">
        <v>3056</v>
      </c>
    </row>
    <row r="70" spans="1:4" s="197" customFormat="1" x14ac:dyDescent="0.25">
      <c r="A70" s="188" t="s">
        <v>2607</v>
      </c>
      <c r="B70" s="204" t="s">
        <v>2603</v>
      </c>
      <c r="C70" s="216"/>
      <c r="D70" s="188" t="s">
        <v>481</v>
      </c>
    </row>
    <row r="71" spans="1:4" s="197" customFormat="1" x14ac:dyDescent="0.25">
      <c r="A71" s="188" t="s">
        <v>2606</v>
      </c>
      <c r="B71" s="204" t="s">
        <v>2602</v>
      </c>
      <c r="C71" s="215"/>
      <c r="D71" s="188" t="s">
        <v>3057</v>
      </c>
    </row>
    <row r="72" spans="1:4" s="197" customFormat="1" x14ac:dyDescent="0.25">
      <c r="A72" s="188" t="s">
        <v>2604</v>
      </c>
      <c r="B72" s="204" t="s">
        <v>2621</v>
      </c>
      <c r="C72" s="214"/>
      <c r="D72" s="188" t="s">
        <v>3058</v>
      </c>
    </row>
    <row r="73" spans="1:4" s="197" customFormat="1" x14ac:dyDescent="0.25">
      <c r="A73" s="188" t="s">
        <v>2584</v>
      </c>
      <c r="B73" s="205" t="s">
        <v>2594</v>
      </c>
      <c r="C73" s="207"/>
      <c r="D73" s="188" t="s">
        <v>277</v>
      </c>
    </row>
    <row r="74" spans="1:4" s="197" customFormat="1" x14ac:dyDescent="0.25">
      <c r="A74" s="188" t="s">
        <v>2590</v>
      </c>
      <c r="B74" s="205" t="s">
        <v>2595</v>
      </c>
      <c r="C74" s="208"/>
      <c r="D74" s="188" t="s">
        <v>3059</v>
      </c>
    </row>
    <row r="75" spans="1:4" s="197" customFormat="1" x14ac:dyDescent="0.25">
      <c r="A75" s="188" t="s">
        <v>2597</v>
      </c>
      <c r="B75" s="205" t="s">
        <v>2598</v>
      </c>
      <c r="C75" s="209"/>
      <c r="D75" s="188" t="s">
        <v>3060</v>
      </c>
    </row>
    <row r="76" spans="1:4" s="197" customFormat="1" x14ac:dyDescent="0.25">
      <c r="A76" s="188" t="s">
        <v>2589</v>
      </c>
      <c r="B76" s="204" t="s">
        <v>2600</v>
      </c>
      <c r="C76" s="212"/>
      <c r="D76" s="188" t="s">
        <v>3061</v>
      </c>
    </row>
    <row r="77" spans="1:4" s="197" customFormat="1" x14ac:dyDescent="0.25">
      <c r="A77" s="188" t="s">
        <v>2591</v>
      </c>
      <c r="B77" s="205" t="s">
        <v>2592</v>
      </c>
      <c r="C77" s="199"/>
      <c r="D77" s="197" t="s">
        <v>2646</v>
      </c>
    </row>
    <row r="78" spans="1:4" s="197" customFormat="1" x14ac:dyDescent="0.25">
      <c r="A78" s="188"/>
      <c r="B78" s="205"/>
    </row>
    <row r="79" spans="1:4" s="197" customFormat="1" x14ac:dyDescent="0.25">
      <c r="A79" s="180" t="s">
        <v>3018</v>
      </c>
      <c r="B79" s="202"/>
      <c r="C79" s="178"/>
      <c r="D79" s="178"/>
    </row>
    <row r="80" spans="1:4" s="197" customFormat="1" x14ac:dyDescent="0.25">
      <c r="A80" s="201" t="s">
        <v>2579</v>
      </c>
      <c r="B80" s="203" t="s">
        <v>2580</v>
      </c>
      <c r="C80" s="201" t="s">
        <v>2581</v>
      </c>
      <c r="D80" s="201" t="s">
        <v>2582</v>
      </c>
    </row>
    <row r="81" spans="1:4" s="197" customFormat="1" x14ac:dyDescent="0.25">
      <c r="A81" s="188" t="s">
        <v>2590</v>
      </c>
      <c r="B81" s="205" t="s">
        <v>2595</v>
      </c>
      <c r="C81" s="208"/>
      <c r="D81" s="197" t="s">
        <v>2964</v>
      </c>
    </row>
    <row r="82" spans="1:4" s="197" customFormat="1" x14ac:dyDescent="0.25">
      <c r="A82" s="188" t="s">
        <v>2605</v>
      </c>
      <c r="B82" s="204" t="s">
        <v>2601</v>
      </c>
      <c r="C82" s="213"/>
      <c r="D82" s="197" t="s">
        <v>2965</v>
      </c>
    </row>
    <row r="83" spans="1:4" s="197" customFormat="1" x14ac:dyDescent="0.25">
      <c r="A83" s="188" t="s">
        <v>2604</v>
      </c>
      <c r="B83" s="204" t="s">
        <v>2621</v>
      </c>
      <c r="C83" s="214"/>
      <c r="D83" s="197" t="s">
        <v>2966</v>
      </c>
    </row>
    <row r="84" spans="1:4" s="197" customFormat="1" x14ac:dyDescent="0.25">
      <c r="A84" s="188" t="s">
        <v>2591</v>
      </c>
      <c r="B84" s="205" t="s">
        <v>2592</v>
      </c>
      <c r="C84" s="199"/>
      <c r="D84" s="197" t="s">
        <v>2646</v>
      </c>
    </row>
    <row r="85" spans="1:4" s="188" customFormat="1" x14ac:dyDescent="0.25">
      <c r="B85" s="204"/>
    </row>
    <row r="86" spans="1:4" s="188" customFormat="1" x14ac:dyDescent="0.25">
      <c r="A86" s="180" t="s">
        <v>3409</v>
      </c>
      <c r="B86" s="202"/>
      <c r="C86" s="178"/>
      <c r="D86" s="178"/>
    </row>
    <row r="87" spans="1:4" s="188" customFormat="1" x14ac:dyDescent="0.25">
      <c r="A87" s="201" t="s">
        <v>2579</v>
      </c>
      <c r="B87" s="203" t="s">
        <v>2580</v>
      </c>
      <c r="C87" s="201" t="s">
        <v>2581</v>
      </c>
      <c r="D87" s="201" t="s">
        <v>2582</v>
      </c>
    </row>
    <row r="88" spans="1:4" s="188" customFormat="1" x14ac:dyDescent="0.25">
      <c r="A88" s="188" t="s">
        <v>2626</v>
      </c>
      <c r="B88" s="204" t="s">
        <v>2620</v>
      </c>
      <c r="C88" s="220"/>
      <c r="D88" s="188" t="s">
        <v>3274</v>
      </c>
    </row>
    <row r="89" spans="1:4" s="188" customFormat="1" x14ac:dyDescent="0.25">
      <c r="A89" s="188" t="s">
        <v>2597</v>
      </c>
      <c r="B89" s="205" t="s">
        <v>2598</v>
      </c>
      <c r="C89" s="209"/>
      <c r="D89" s="188" t="s">
        <v>3275</v>
      </c>
    </row>
    <row r="90" spans="1:4" s="188" customFormat="1" x14ac:dyDescent="0.25">
      <c r="B90" s="204"/>
    </row>
    <row r="91" spans="1:4" s="188" customFormat="1" x14ac:dyDescent="0.25">
      <c r="A91" s="180" t="s">
        <v>3276</v>
      </c>
      <c r="B91" s="202"/>
      <c r="C91" s="178"/>
      <c r="D91" s="178"/>
    </row>
    <row r="92" spans="1:4" s="188" customFormat="1" x14ac:dyDescent="0.25">
      <c r="A92" s="201" t="s">
        <v>2579</v>
      </c>
      <c r="B92" s="203" t="s">
        <v>2580</v>
      </c>
      <c r="C92" s="201" t="s">
        <v>2581</v>
      </c>
      <c r="D92" s="201" t="s">
        <v>2582</v>
      </c>
    </row>
    <row r="93" spans="1:4" s="188" customFormat="1" x14ac:dyDescent="0.25">
      <c r="A93" s="188" t="s">
        <v>2590</v>
      </c>
      <c r="B93" s="205" t="s">
        <v>2595</v>
      </c>
      <c r="C93" s="208"/>
      <c r="D93" s="188" t="s">
        <v>3277</v>
      </c>
    </row>
    <row r="94" spans="1:4" s="188" customFormat="1" x14ac:dyDescent="0.25">
      <c r="A94" s="188" t="s">
        <v>2604</v>
      </c>
      <c r="B94" s="204" t="s">
        <v>2621</v>
      </c>
      <c r="C94" s="214"/>
      <c r="D94" s="188" t="s">
        <v>3278</v>
      </c>
    </row>
    <row r="95" spans="1:4" s="188" customFormat="1" x14ac:dyDescent="0.25">
      <c r="A95" s="188" t="s">
        <v>2597</v>
      </c>
      <c r="B95" s="205" t="s">
        <v>2598</v>
      </c>
      <c r="C95" s="209"/>
      <c r="D95" s="188" t="s">
        <v>3279</v>
      </c>
    </row>
    <row r="96" spans="1:4" s="188" customFormat="1" x14ac:dyDescent="0.25">
      <c r="A96" s="188" t="s">
        <v>2605</v>
      </c>
      <c r="B96" s="204" t="s">
        <v>2601</v>
      </c>
      <c r="C96" s="213"/>
      <c r="D96" s="188" t="s">
        <v>3280</v>
      </c>
    </row>
    <row r="97" spans="1:4" s="188" customFormat="1" x14ac:dyDescent="0.25">
      <c r="B97" s="204"/>
    </row>
    <row r="98" spans="1:4" s="188" customFormat="1" x14ac:dyDescent="0.25">
      <c r="A98" s="180" t="s">
        <v>3281</v>
      </c>
      <c r="B98" s="202"/>
      <c r="C98" s="178"/>
      <c r="D98" s="178"/>
    </row>
    <row r="99" spans="1:4" s="188" customFormat="1" x14ac:dyDescent="0.25">
      <c r="A99" s="201" t="s">
        <v>2579</v>
      </c>
      <c r="B99" s="203" t="s">
        <v>2580</v>
      </c>
      <c r="C99" s="201" t="s">
        <v>2581</v>
      </c>
      <c r="D99" s="201" t="s">
        <v>2582</v>
      </c>
    </row>
    <row r="100" spans="1:4" s="188" customFormat="1" x14ac:dyDescent="0.25">
      <c r="A100" s="188" t="s">
        <v>2630</v>
      </c>
      <c r="B100" s="204" t="s">
        <v>2624</v>
      </c>
      <c r="C100" s="223"/>
      <c r="D100" s="188" t="s">
        <v>3282</v>
      </c>
    </row>
    <row r="101" spans="1:4" s="188" customFormat="1" x14ac:dyDescent="0.25">
      <c r="A101" s="188" t="s">
        <v>2606</v>
      </c>
      <c r="B101" s="204" t="s">
        <v>2602</v>
      </c>
      <c r="C101" s="215"/>
      <c r="D101" s="188" t="s">
        <v>3283</v>
      </c>
    </row>
    <row r="102" spans="1:4" s="188" customFormat="1" x14ac:dyDescent="0.25">
      <c r="B102" s="204"/>
    </row>
    <row r="103" spans="1:4" s="188" customFormat="1" x14ac:dyDescent="0.25">
      <c r="A103" s="180" t="s">
        <v>3284</v>
      </c>
      <c r="B103" s="202"/>
      <c r="C103" s="178"/>
      <c r="D103" s="178"/>
    </row>
    <row r="104" spans="1:4" s="188" customFormat="1" x14ac:dyDescent="0.25">
      <c r="A104" s="201" t="s">
        <v>2579</v>
      </c>
      <c r="B104" s="203" t="s">
        <v>2580</v>
      </c>
      <c r="C104" s="201" t="s">
        <v>2581</v>
      </c>
      <c r="D104" s="201" t="s">
        <v>2582</v>
      </c>
    </row>
    <row r="105" spans="1:4" s="188" customFormat="1" x14ac:dyDescent="0.25">
      <c r="A105" s="188" t="s">
        <v>2626</v>
      </c>
      <c r="B105" s="204" t="s">
        <v>2620</v>
      </c>
      <c r="C105" s="220"/>
      <c r="D105" s="188" t="s">
        <v>3285</v>
      </c>
    </row>
    <row r="106" spans="1:4" s="188" customFormat="1" x14ac:dyDescent="0.25">
      <c r="A106" s="188" t="s">
        <v>2605</v>
      </c>
      <c r="B106" s="204" t="s">
        <v>2601</v>
      </c>
      <c r="C106" s="213"/>
      <c r="D106" s="188" t="s">
        <v>3286</v>
      </c>
    </row>
    <row r="107" spans="1:4" s="188" customFormat="1" x14ac:dyDescent="0.25">
      <c r="A107" s="188" t="s">
        <v>2607</v>
      </c>
      <c r="B107" s="204" t="s">
        <v>2603</v>
      </c>
      <c r="C107" s="216"/>
      <c r="D107" s="188" t="s">
        <v>3287</v>
      </c>
    </row>
    <row r="108" spans="1:4" s="188" customFormat="1" x14ac:dyDescent="0.25">
      <c r="A108" s="188" t="s">
        <v>2597</v>
      </c>
      <c r="B108" s="205" t="s">
        <v>2598</v>
      </c>
      <c r="C108" s="209"/>
      <c r="D108" s="188" t="s">
        <v>3288</v>
      </c>
    </row>
    <row r="109" spans="1:4" s="188" customFormat="1" x14ac:dyDescent="0.25">
      <c r="A109" s="188" t="s">
        <v>2604</v>
      </c>
      <c r="B109" s="204" t="s">
        <v>2621</v>
      </c>
      <c r="C109" s="214"/>
      <c r="D109" s="188" t="s">
        <v>3289</v>
      </c>
    </row>
    <row r="110" spans="1:4" s="188" customFormat="1" x14ac:dyDescent="0.25">
      <c r="A110" s="188" t="s">
        <v>2584</v>
      </c>
      <c r="B110" s="205" t="s">
        <v>2594</v>
      </c>
      <c r="C110" s="207"/>
      <c r="D110" s="188" t="s">
        <v>3290</v>
      </c>
    </row>
    <row r="111" spans="1:4" s="188" customFormat="1" x14ac:dyDescent="0.25">
      <c r="A111" s="188" t="s">
        <v>2590</v>
      </c>
      <c r="B111" s="205" t="s">
        <v>2595</v>
      </c>
      <c r="C111" s="208"/>
      <c r="D111" s="188" t="s">
        <v>3291</v>
      </c>
    </row>
    <row r="112" spans="1:4" s="188" customFormat="1" x14ac:dyDescent="0.25">
      <c r="B112" s="204"/>
    </row>
    <row r="113" spans="1:4" s="188" customFormat="1" x14ac:dyDescent="0.25">
      <c r="A113" s="180" t="s">
        <v>2978</v>
      </c>
      <c r="B113" s="202"/>
      <c r="C113" s="178"/>
      <c r="D113" s="178"/>
    </row>
    <row r="114" spans="1:4" s="188" customFormat="1" x14ac:dyDescent="0.25">
      <c r="A114" s="201" t="s">
        <v>2579</v>
      </c>
      <c r="B114" s="203" t="s">
        <v>2580</v>
      </c>
      <c r="C114" s="201" t="s">
        <v>2581</v>
      </c>
      <c r="D114" s="201" t="s">
        <v>2582</v>
      </c>
    </row>
    <row r="115" spans="1:4" s="188" customFormat="1" x14ac:dyDescent="0.25">
      <c r="A115" s="188" t="s">
        <v>2605</v>
      </c>
      <c r="B115" s="204" t="s">
        <v>2601</v>
      </c>
      <c r="C115" s="213"/>
      <c r="D115" s="197" t="s">
        <v>2979</v>
      </c>
    </row>
    <row r="116" spans="1:4" s="188" customFormat="1" x14ac:dyDescent="0.25">
      <c r="A116" s="188" t="s">
        <v>2597</v>
      </c>
      <c r="B116" s="205" t="s">
        <v>2598</v>
      </c>
      <c r="C116" s="209"/>
      <c r="D116" s="197" t="s">
        <v>2980</v>
      </c>
    </row>
    <row r="117" spans="1:4" s="188" customFormat="1" x14ac:dyDescent="0.25">
      <c r="A117" s="188" t="s">
        <v>2591</v>
      </c>
      <c r="B117" s="205" t="s">
        <v>2592</v>
      </c>
      <c r="C117" s="199"/>
      <c r="D117" s="197" t="s">
        <v>2646</v>
      </c>
    </row>
    <row r="118" spans="1:4" s="188" customFormat="1" x14ac:dyDescent="0.25">
      <c r="B118" s="205"/>
      <c r="C118" s="197"/>
      <c r="D118" s="197"/>
    </row>
    <row r="119" spans="1:4" s="188" customFormat="1" x14ac:dyDescent="0.25">
      <c r="A119" s="180" t="s">
        <v>3019</v>
      </c>
      <c r="B119" s="202"/>
      <c r="C119" s="178"/>
      <c r="D119" s="178"/>
    </row>
    <row r="120" spans="1:4" s="188" customFormat="1" x14ac:dyDescent="0.25">
      <c r="A120" s="201" t="s">
        <v>2579</v>
      </c>
      <c r="B120" s="203" t="s">
        <v>2580</v>
      </c>
      <c r="C120" s="201" t="s">
        <v>2581</v>
      </c>
      <c r="D120" s="201" t="s">
        <v>2582</v>
      </c>
    </row>
    <row r="121" spans="1:4" s="188" customFormat="1" x14ac:dyDescent="0.25">
      <c r="A121" s="188" t="s">
        <v>2590</v>
      </c>
      <c r="B121" s="205" t="s">
        <v>2595</v>
      </c>
      <c r="C121" s="208"/>
      <c r="D121" s="197" t="s">
        <v>3020</v>
      </c>
    </row>
    <row r="122" spans="1:4" s="188" customFormat="1" x14ac:dyDescent="0.25">
      <c r="A122" s="188" t="s">
        <v>2630</v>
      </c>
      <c r="B122" s="204" t="s">
        <v>2624</v>
      </c>
      <c r="C122" s="223"/>
      <c r="D122" s="197" t="s">
        <v>3021</v>
      </c>
    </row>
    <row r="123" spans="1:4" s="188" customFormat="1" x14ac:dyDescent="0.25">
      <c r="A123" s="188" t="s">
        <v>2607</v>
      </c>
      <c r="B123" s="204" t="s">
        <v>2603</v>
      </c>
      <c r="C123" s="216"/>
      <c r="D123" s="197" t="s">
        <v>3022</v>
      </c>
    </row>
    <row r="124" spans="1:4" s="188" customFormat="1" x14ac:dyDescent="0.25">
      <c r="A124" s="188" t="s">
        <v>2591</v>
      </c>
      <c r="B124" s="205" t="s">
        <v>2592</v>
      </c>
      <c r="C124" s="199"/>
      <c r="D124" s="197" t="s">
        <v>2646</v>
      </c>
    </row>
    <row r="125" spans="1:4" s="188" customFormat="1" x14ac:dyDescent="0.25">
      <c r="B125" s="204"/>
    </row>
    <row r="126" spans="1:4" s="188" customFormat="1" x14ac:dyDescent="0.25">
      <c r="A126" s="180" t="s">
        <v>2648</v>
      </c>
      <c r="B126" s="202"/>
      <c r="C126" s="178"/>
      <c r="D126" s="178"/>
    </row>
    <row r="127" spans="1:4" s="188" customFormat="1" x14ac:dyDescent="0.25">
      <c r="A127" s="201" t="s">
        <v>2579</v>
      </c>
      <c r="B127" s="203" t="s">
        <v>2580</v>
      </c>
      <c r="C127" s="201" t="s">
        <v>2581</v>
      </c>
      <c r="D127" s="201" t="s">
        <v>2582</v>
      </c>
    </row>
    <row r="128" spans="1:4" s="188" customFormat="1" x14ac:dyDescent="0.25">
      <c r="A128" s="188" t="s">
        <v>2591</v>
      </c>
      <c r="B128" s="205" t="s">
        <v>2592</v>
      </c>
      <c r="C128" s="199"/>
      <c r="D128" s="188" t="s">
        <v>2649</v>
      </c>
    </row>
    <row r="129" spans="1:4" s="188" customFormat="1" x14ac:dyDescent="0.25">
      <c r="A129" s="188" t="s">
        <v>2605</v>
      </c>
      <c r="B129" s="204" t="s">
        <v>2601</v>
      </c>
      <c r="C129" s="213"/>
      <c r="D129" s="188" t="s">
        <v>2650</v>
      </c>
    </row>
    <row r="130" spans="1:4" s="188" customFormat="1" x14ac:dyDescent="0.25">
      <c r="A130" s="188" t="s">
        <v>2607</v>
      </c>
      <c r="B130" s="204" t="s">
        <v>2603</v>
      </c>
      <c r="C130" s="216"/>
      <c r="D130" s="188" t="s">
        <v>2753</v>
      </c>
    </row>
    <row r="131" spans="1:4" s="188" customFormat="1" x14ac:dyDescent="0.25">
      <c r="A131" s="188" t="s">
        <v>2606</v>
      </c>
      <c r="B131" s="204" t="s">
        <v>2602</v>
      </c>
      <c r="C131" s="215"/>
      <c r="D131" s="188" t="s">
        <v>2651</v>
      </c>
    </row>
    <row r="132" spans="1:4" s="188" customFormat="1" x14ac:dyDescent="0.25">
      <c r="A132" s="188" t="s">
        <v>2604</v>
      </c>
      <c r="B132" s="204" t="s">
        <v>2621</v>
      </c>
      <c r="C132" s="214"/>
      <c r="D132" s="188" t="s">
        <v>2652</v>
      </c>
    </row>
    <row r="133" spans="1:4" s="188" customFormat="1" x14ac:dyDescent="0.25">
      <c r="A133" s="188" t="s">
        <v>2584</v>
      </c>
      <c r="B133" s="205" t="s">
        <v>2594</v>
      </c>
      <c r="C133" s="207"/>
      <c r="D133" s="188" t="s">
        <v>2653</v>
      </c>
    </row>
    <row r="134" spans="1:4" s="188" customFormat="1" x14ac:dyDescent="0.25">
      <c r="A134" s="188" t="s">
        <v>2590</v>
      </c>
      <c r="B134" s="205" t="s">
        <v>2595</v>
      </c>
      <c r="C134" s="208"/>
      <c r="D134" s="188" t="s">
        <v>2654</v>
      </c>
    </row>
    <row r="135" spans="1:4" s="188" customFormat="1" x14ac:dyDescent="0.25">
      <c r="A135" s="188" t="s">
        <v>2597</v>
      </c>
      <c r="B135" s="205" t="s">
        <v>2598</v>
      </c>
      <c r="C135" s="209"/>
      <c r="D135" s="188" t="s">
        <v>2655</v>
      </c>
    </row>
    <row r="136" spans="1:4" s="188" customFormat="1" x14ac:dyDescent="0.25">
      <c r="A136" s="188" t="s">
        <v>2589</v>
      </c>
      <c r="B136" s="204" t="s">
        <v>2600</v>
      </c>
      <c r="C136" s="212"/>
      <c r="D136" s="188" t="s">
        <v>2656</v>
      </c>
    </row>
    <row r="137" spans="1:4" s="188" customFormat="1" x14ac:dyDescent="0.25">
      <c r="B137" s="204"/>
      <c r="C137" s="197"/>
    </row>
    <row r="138" spans="1:4" s="188" customFormat="1" x14ac:dyDescent="0.25">
      <c r="A138" s="180" t="s">
        <v>2647</v>
      </c>
      <c r="B138" s="202"/>
      <c r="C138" s="178"/>
      <c r="D138" s="178"/>
    </row>
    <row r="139" spans="1:4" s="188" customFormat="1" x14ac:dyDescent="0.25">
      <c r="A139" s="201" t="s">
        <v>2579</v>
      </c>
      <c r="B139" s="203" t="s">
        <v>2580</v>
      </c>
      <c r="C139" s="201" t="s">
        <v>2581</v>
      </c>
      <c r="D139" s="201" t="s">
        <v>2582</v>
      </c>
    </row>
    <row r="140" spans="1:4" s="188" customFormat="1" x14ac:dyDescent="0.25">
      <c r="A140" s="188" t="s">
        <v>2597</v>
      </c>
      <c r="B140" s="205" t="s">
        <v>2598</v>
      </c>
      <c r="C140" s="209"/>
      <c r="D140" s="188" t="s">
        <v>2771</v>
      </c>
    </row>
    <row r="141" spans="1:4" s="188" customFormat="1" x14ac:dyDescent="0.25">
      <c r="A141" s="188" t="s">
        <v>2604</v>
      </c>
      <c r="B141" s="204" t="s">
        <v>2621</v>
      </c>
      <c r="C141" s="214"/>
      <c r="D141" s="197" t="s">
        <v>2772</v>
      </c>
    </row>
    <row r="142" spans="1:4" s="188" customFormat="1" x14ac:dyDescent="0.25">
      <c r="A142" s="188" t="s">
        <v>2590</v>
      </c>
      <c r="B142" s="205" t="s">
        <v>2595</v>
      </c>
      <c r="C142" s="208"/>
      <c r="D142" s="188" t="s">
        <v>2762</v>
      </c>
    </row>
    <row r="143" spans="1:4" s="188" customFormat="1" x14ac:dyDescent="0.25">
      <c r="A143" s="188" t="s">
        <v>2605</v>
      </c>
      <c r="B143" s="204" t="s">
        <v>2601</v>
      </c>
      <c r="C143" s="213"/>
      <c r="D143" s="188" t="s">
        <v>2763</v>
      </c>
    </row>
    <row r="144" spans="1:4" s="188" customFormat="1" x14ac:dyDescent="0.25">
      <c r="A144" s="188" t="s">
        <v>2591</v>
      </c>
      <c r="B144" s="205" t="s">
        <v>2592</v>
      </c>
      <c r="C144" s="199"/>
      <c r="D144" s="197" t="s">
        <v>2646</v>
      </c>
    </row>
    <row r="145" spans="1:4" s="188" customFormat="1" x14ac:dyDescent="0.25">
      <c r="B145" s="204"/>
      <c r="C145" s="197"/>
    </row>
    <row r="146" spans="1:4" x14ac:dyDescent="0.25">
      <c r="A146" s="180" t="s">
        <v>2583</v>
      </c>
      <c r="B146" s="202"/>
      <c r="C146" s="178"/>
      <c r="D146" s="178"/>
    </row>
    <row r="147" spans="1:4" x14ac:dyDescent="0.25">
      <c r="A147" s="201" t="s">
        <v>2579</v>
      </c>
      <c r="B147" s="203" t="s">
        <v>2580</v>
      </c>
      <c r="C147" s="201" t="s">
        <v>2581</v>
      </c>
      <c r="D147" s="201" t="s">
        <v>2582</v>
      </c>
    </row>
    <row r="148" spans="1:4" x14ac:dyDescent="0.25">
      <c r="A148" s="188" t="s">
        <v>2604</v>
      </c>
      <c r="B148" s="204" t="s">
        <v>2621</v>
      </c>
      <c r="C148" s="214"/>
      <c r="D148" t="s">
        <v>2273</v>
      </c>
    </row>
    <row r="149" spans="1:4" x14ac:dyDescent="0.25">
      <c r="A149" t="s">
        <v>2584</v>
      </c>
      <c r="B149" s="205" t="s">
        <v>2594</v>
      </c>
      <c r="C149" s="207"/>
      <c r="D149" t="s">
        <v>2275</v>
      </c>
    </row>
    <row r="150" spans="1:4" x14ac:dyDescent="0.25">
      <c r="A150" t="s">
        <v>2590</v>
      </c>
      <c r="B150" s="205" t="s">
        <v>2595</v>
      </c>
      <c r="C150" s="208"/>
      <c r="D150" t="s">
        <v>2274</v>
      </c>
    </row>
    <row r="151" spans="1:4" x14ac:dyDescent="0.25">
      <c r="A151" t="s">
        <v>2589</v>
      </c>
      <c r="B151" s="204" t="s">
        <v>2600</v>
      </c>
      <c r="C151" s="210"/>
      <c r="D151" t="s">
        <v>2586</v>
      </c>
    </row>
    <row r="152" spans="1:4" x14ac:dyDescent="0.25">
      <c r="A152" s="188" t="s">
        <v>2605</v>
      </c>
      <c r="B152" s="204" t="s">
        <v>2601</v>
      </c>
      <c r="C152" s="213"/>
      <c r="D152" t="s">
        <v>2587</v>
      </c>
    </row>
    <row r="153" spans="1:4" x14ac:dyDescent="0.25">
      <c r="A153" t="s">
        <v>2591</v>
      </c>
      <c r="B153" s="205" t="s">
        <v>2592</v>
      </c>
      <c r="C153" s="199"/>
      <c r="D153" t="s">
        <v>2276</v>
      </c>
    </row>
    <row r="154" spans="1:4" x14ac:dyDescent="0.25">
      <c r="A154" t="s">
        <v>2597</v>
      </c>
      <c r="B154" s="205" t="s">
        <v>2598</v>
      </c>
      <c r="C154" s="209"/>
      <c r="D154" t="s">
        <v>2596</v>
      </c>
    </row>
    <row r="156" spans="1:4" x14ac:dyDescent="0.25">
      <c r="A156" s="180" t="s">
        <v>2631</v>
      </c>
      <c r="B156" s="202"/>
      <c r="C156" s="178"/>
      <c r="D156" s="178"/>
    </row>
    <row r="157" spans="1:4" x14ac:dyDescent="0.25">
      <c r="A157" s="201" t="s">
        <v>2579</v>
      </c>
      <c r="B157" s="203" t="s">
        <v>2580</v>
      </c>
      <c r="C157" s="201" t="s">
        <v>2581</v>
      </c>
      <c r="D157" s="201" t="s">
        <v>2582</v>
      </c>
    </row>
    <row r="158" spans="1:4" x14ac:dyDescent="0.25">
      <c r="A158" s="188" t="s">
        <v>2590</v>
      </c>
      <c r="B158" s="205" t="s">
        <v>2595</v>
      </c>
      <c r="C158" s="208"/>
      <c r="D158" t="s">
        <v>149</v>
      </c>
    </row>
    <row r="159" spans="1:4" x14ac:dyDescent="0.25">
      <c r="A159" s="188" t="s">
        <v>2578</v>
      </c>
      <c r="B159" s="206" t="s">
        <v>2585</v>
      </c>
      <c r="C159" s="200"/>
      <c r="D159" t="s">
        <v>2633</v>
      </c>
    </row>
    <row r="160" spans="1:4" x14ac:dyDescent="0.25">
      <c r="A160" s="188" t="s">
        <v>2630</v>
      </c>
      <c r="B160" s="204" t="s">
        <v>2624</v>
      </c>
      <c r="C160" s="223"/>
      <c r="D160" t="s">
        <v>2640</v>
      </c>
    </row>
    <row r="161" spans="1:4" x14ac:dyDescent="0.25">
      <c r="A161" s="188" t="s">
        <v>2597</v>
      </c>
      <c r="B161" s="205" t="s">
        <v>2598</v>
      </c>
      <c r="C161" s="209"/>
      <c r="D161" t="s">
        <v>2634</v>
      </c>
    </row>
    <row r="162" spans="1:4" x14ac:dyDescent="0.25">
      <c r="A162" s="188" t="s">
        <v>2606</v>
      </c>
      <c r="B162" s="204" t="s">
        <v>2602</v>
      </c>
      <c r="C162" s="215"/>
      <c r="D162" t="s">
        <v>2635</v>
      </c>
    </row>
    <row r="163" spans="1:4" x14ac:dyDescent="0.25">
      <c r="A163" s="188" t="s">
        <v>2605</v>
      </c>
      <c r="B163" s="204" t="s">
        <v>2601</v>
      </c>
      <c r="C163" s="213"/>
      <c r="D163" t="s">
        <v>2636</v>
      </c>
    </row>
    <row r="164" spans="1:4" x14ac:dyDescent="0.25">
      <c r="A164" s="188" t="s">
        <v>2625</v>
      </c>
      <c r="B164" s="204" t="s">
        <v>2622</v>
      </c>
      <c r="C164" s="222"/>
      <c r="D164" t="s">
        <v>2637</v>
      </c>
    </row>
    <row r="165" spans="1:4" x14ac:dyDescent="0.25">
      <c r="A165" s="188" t="s">
        <v>2591</v>
      </c>
      <c r="B165" s="205" t="s">
        <v>2592</v>
      </c>
      <c r="C165" s="199"/>
      <c r="D165" t="s">
        <v>2641</v>
      </c>
    </row>
    <row r="166" spans="1:4" x14ac:dyDescent="0.25">
      <c r="A166" s="188" t="s">
        <v>2604</v>
      </c>
      <c r="B166" s="204" t="s">
        <v>2621</v>
      </c>
      <c r="C166" s="214"/>
      <c r="D166" t="s">
        <v>2384</v>
      </c>
    </row>
    <row r="167" spans="1:4" x14ac:dyDescent="0.25">
      <c r="A167" s="188" t="s">
        <v>2607</v>
      </c>
      <c r="B167" s="204" t="s">
        <v>2603</v>
      </c>
      <c r="C167" s="216"/>
      <c r="D167" t="s">
        <v>3255</v>
      </c>
    </row>
    <row r="168" spans="1:4" x14ac:dyDescent="0.25">
      <c r="A168" s="188" t="s">
        <v>2584</v>
      </c>
      <c r="B168" s="205" t="s">
        <v>2594</v>
      </c>
      <c r="C168" s="207"/>
      <c r="D168" t="s">
        <v>2632</v>
      </c>
    </row>
    <row r="170" spans="1:4" x14ac:dyDescent="0.25">
      <c r="A170" s="180" t="s">
        <v>2657</v>
      </c>
      <c r="B170" s="202"/>
      <c r="C170" s="178"/>
      <c r="D170" s="178"/>
    </row>
    <row r="171" spans="1:4" x14ac:dyDescent="0.25">
      <c r="A171" s="201" t="s">
        <v>2579</v>
      </c>
      <c r="B171" s="203" t="s">
        <v>2580</v>
      </c>
      <c r="C171" s="201" t="s">
        <v>2581</v>
      </c>
      <c r="D171" s="201" t="s">
        <v>2582</v>
      </c>
    </row>
    <row r="172" spans="1:4" x14ac:dyDescent="0.25">
      <c r="A172" s="188" t="s">
        <v>2584</v>
      </c>
      <c r="B172" s="205" t="s">
        <v>2594</v>
      </c>
      <c r="C172" s="207"/>
      <c r="D172" s="188" t="s">
        <v>2857</v>
      </c>
    </row>
    <row r="173" spans="1:4" x14ac:dyDescent="0.25">
      <c r="A173" s="188" t="s">
        <v>2590</v>
      </c>
      <c r="B173" s="205" t="s">
        <v>2595</v>
      </c>
      <c r="C173" s="208"/>
      <c r="D173" s="188" t="s">
        <v>3155</v>
      </c>
    </row>
    <row r="174" spans="1:4" x14ac:dyDescent="0.25">
      <c r="A174" s="188" t="s">
        <v>2589</v>
      </c>
      <c r="B174" s="204" t="s">
        <v>2600</v>
      </c>
      <c r="C174" s="210"/>
      <c r="D174" s="188" t="s">
        <v>3156</v>
      </c>
    </row>
    <row r="175" spans="1:4" x14ac:dyDescent="0.25">
      <c r="A175" s="188" t="s">
        <v>2626</v>
      </c>
      <c r="B175" s="204" t="s">
        <v>2620</v>
      </c>
      <c r="C175" s="220"/>
      <c r="D175" s="188" t="s">
        <v>3157</v>
      </c>
    </row>
    <row r="176" spans="1:4" x14ac:dyDescent="0.25">
      <c r="A176" s="188" t="s">
        <v>2627</v>
      </c>
      <c r="B176" s="204" t="s">
        <v>2413</v>
      </c>
      <c r="C176" s="219"/>
      <c r="D176" s="188" t="s">
        <v>3158</v>
      </c>
    </row>
    <row r="177" spans="1:4" x14ac:dyDescent="0.25">
      <c r="A177" s="188" t="s">
        <v>2597</v>
      </c>
      <c r="B177" s="205" t="s">
        <v>2598</v>
      </c>
      <c r="C177" s="209"/>
      <c r="D177" s="188" t="s">
        <v>3159</v>
      </c>
    </row>
    <row r="178" spans="1:4" x14ac:dyDescent="0.25">
      <c r="A178" s="188" t="s">
        <v>2606</v>
      </c>
      <c r="B178" s="204" t="s">
        <v>2602</v>
      </c>
      <c r="C178" s="215"/>
      <c r="D178" s="188" t="s">
        <v>3160</v>
      </c>
    </row>
    <row r="179" spans="1:4" x14ac:dyDescent="0.25">
      <c r="A179" s="188" t="s">
        <v>2591</v>
      </c>
      <c r="B179" s="205" t="s">
        <v>2592</v>
      </c>
      <c r="C179" s="199"/>
      <c r="D179" s="188" t="s">
        <v>3161</v>
      </c>
    </row>
    <row r="180" spans="1:4" x14ac:dyDescent="0.25">
      <c r="A180" s="188" t="s">
        <v>2604</v>
      </c>
      <c r="B180" s="204" t="s">
        <v>2621</v>
      </c>
      <c r="C180" s="214"/>
      <c r="D180" s="188" t="s">
        <v>2658</v>
      </c>
    </row>
    <row r="181" spans="1:4" x14ac:dyDescent="0.25">
      <c r="A181" s="188" t="s">
        <v>2629</v>
      </c>
      <c r="B181" s="204" t="s">
        <v>2623</v>
      </c>
      <c r="C181" s="221"/>
      <c r="D181" s="188" t="s">
        <v>3162</v>
      </c>
    </row>
    <row r="182" spans="1:4" x14ac:dyDescent="0.25">
      <c r="A182" s="188" t="s">
        <v>2672</v>
      </c>
      <c r="B182" s="205" t="s">
        <v>2674</v>
      </c>
      <c r="C182" s="225"/>
      <c r="D182" s="188" t="s">
        <v>3163</v>
      </c>
    </row>
    <row r="183" spans="1:4" x14ac:dyDescent="0.25">
      <c r="A183" s="188" t="s">
        <v>2625</v>
      </c>
      <c r="B183" s="204" t="s">
        <v>2622</v>
      </c>
      <c r="C183" s="222"/>
      <c r="D183" s="188" t="s">
        <v>3164</v>
      </c>
    </row>
    <row r="184" spans="1:4" x14ac:dyDescent="0.25">
      <c r="A184" s="188" t="s">
        <v>2578</v>
      </c>
      <c r="B184" s="206" t="s">
        <v>2585</v>
      </c>
      <c r="C184" s="200"/>
      <c r="D184" s="188" t="s">
        <v>2659</v>
      </c>
    </row>
    <row r="185" spans="1:4" x14ac:dyDescent="0.25">
      <c r="A185" s="188" t="s">
        <v>2605</v>
      </c>
      <c r="B185" s="204" t="s">
        <v>2601</v>
      </c>
      <c r="C185" s="213"/>
      <c r="D185" s="188" t="s">
        <v>3165</v>
      </c>
    </row>
    <row r="186" spans="1:4" x14ac:dyDescent="0.25">
      <c r="A186" s="188" t="s">
        <v>2673</v>
      </c>
      <c r="B186" s="205">
        <v>740000</v>
      </c>
      <c r="C186" s="226"/>
      <c r="D186" s="188" t="s">
        <v>3166</v>
      </c>
    </row>
    <row r="187" spans="1:4" x14ac:dyDescent="0.25">
      <c r="A187" s="188" t="s">
        <v>2607</v>
      </c>
      <c r="B187" s="204" t="s">
        <v>2603</v>
      </c>
      <c r="C187" s="216"/>
      <c r="D187" s="188" t="s">
        <v>3167</v>
      </c>
    </row>
    <row r="188" spans="1:4" x14ac:dyDescent="0.25">
      <c r="A188" s="197" t="s">
        <v>2614</v>
      </c>
      <c r="B188" s="217" t="s">
        <v>2613</v>
      </c>
      <c r="C188" s="218"/>
      <c r="D188" s="188" t="s">
        <v>3168</v>
      </c>
    </row>
    <row r="189" spans="1:4" x14ac:dyDescent="0.25">
      <c r="A189" s="188" t="s">
        <v>2630</v>
      </c>
      <c r="B189" s="204" t="s">
        <v>2624</v>
      </c>
      <c r="C189" s="223"/>
      <c r="D189" s="188" t="s">
        <v>3169</v>
      </c>
    </row>
    <row r="190" spans="1:4" x14ac:dyDescent="0.25">
      <c r="A190" s="188" t="s">
        <v>2588</v>
      </c>
      <c r="B190" s="205" t="s">
        <v>2593</v>
      </c>
      <c r="C190" s="211"/>
      <c r="D190" s="188" t="s">
        <v>3170</v>
      </c>
    </row>
    <row r="191" spans="1:4" x14ac:dyDescent="0.25">
      <c r="A191" t="s">
        <v>3182</v>
      </c>
      <c r="B191" s="274" t="s">
        <v>3175</v>
      </c>
      <c r="C191" s="273"/>
      <c r="D191" s="188" t="s">
        <v>3171</v>
      </c>
    </row>
    <row r="192" spans="1:4" x14ac:dyDescent="0.25">
      <c r="A192" s="188" t="s">
        <v>3179</v>
      </c>
      <c r="B192" s="205" t="s">
        <v>3176</v>
      </c>
      <c r="C192" s="275"/>
      <c r="D192" s="188" t="s">
        <v>3172</v>
      </c>
    </row>
    <row r="193" spans="1:4" s="188" customFormat="1" x14ac:dyDescent="0.25">
      <c r="A193" s="188" t="s">
        <v>3180</v>
      </c>
      <c r="B193" s="188" t="s">
        <v>3177</v>
      </c>
      <c r="C193" s="276"/>
      <c r="D193" s="188" t="s">
        <v>3173</v>
      </c>
    </row>
    <row r="194" spans="1:4" s="188" customFormat="1" x14ac:dyDescent="0.25">
      <c r="A194" s="279" t="s">
        <v>3181</v>
      </c>
      <c r="B194" s="278" t="s">
        <v>3178</v>
      </c>
      <c r="C194" s="277"/>
      <c r="D194" s="188" t="s">
        <v>3174</v>
      </c>
    </row>
    <row r="195" spans="1:4" s="188" customFormat="1" x14ac:dyDescent="0.25">
      <c r="B195" s="204"/>
    </row>
    <row r="196" spans="1:4" s="188" customFormat="1" x14ac:dyDescent="0.25">
      <c r="A196" s="180" t="s">
        <v>2660</v>
      </c>
      <c r="B196" s="202"/>
      <c r="C196" s="178"/>
      <c r="D196" s="178"/>
    </row>
    <row r="197" spans="1:4" s="188" customFormat="1" x14ac:dyDescent="0.25">
      <c r="A197" s="201" t="s">
        <v>2579</v>
      </c>
      <c r="B197" s="203" t="s">
        <v>2580</v>
      </c>
      <c r="C197" s="201" t="s">
        <v>2581</v>
      </c>
      <c r="D197" s="201" t="s">
        <v>2582</v>
      </c>
    </row>
    <row r="198" spans="1:4" s="188" customFormat="1" x14ac:dyDescent="0.25">
      <c r="A198" s="188" t="s">
        <v>2591</v>
      </c>
      <c r="B198" s="205" t="s">
        <v>2592</v>
      </c>
      <c r="C198" s="199"/>
      <c r="D198" t="s">
        <v>130</v>
      </c>
    </row>
    <row r="199" spans="1:4" s="188" customFormat="1" x14ac:dyDescent="0.25">
      <c r="A199" s="188" t="s">
        <v>2597</v>
      </c>
      <c r="B199" s="205" t="s">
        <v>2598</v>
      </c>
      <c r="C199" s="209"/>
      <c r="D199" t="s">
        <v>129</v>
      </c>
    </row>
    <row r="200" spans="1:4" s="188" customFormat="1" x14ac:dyDescent="0.25">
      <c r="A200" s="188" t="s">
        <v>2604</v>
      </c>
      <c r="B200" s="204" t="s">
        <v>2621</v>
      </c>
      <c r="C200" s="214"/>
      <c r="D200" t="s">
        <v>128</v>
      </c>
    </row>
    <row r="201" spans="1:4" s="188" customFormat="1" x14ac:dyDescent="0.25">
      <c r="A201" s="188" t="s">
        <v>2605</v>
      </c>
      <c r="B201" s="204" t="s">
        <v>2601</v>
      </c>
      <c r="C201" s="213"/>
      <c r="D201" t="s">
        <v>126</v>
      </c>
    </row>
    <row r="202" spans="1:4" s="188" customFormat="1" x14ac:dyDescent="0.25">
      <c r="A202" s="188" t="s">
        <v>2590</v>
      </c>
      <c r="B202" s="205" t="s">
        <v>2595</v>
      </c>
      <c r="C202" s="208"/>
      <c r="D202" t="s">
        <v>125</v>
      </c>
    </row>
    <row r="203" spans="1:4" s="188" customFormat="1" x14ac:dyDescent="0.25">
      <c r="A203"/>
      <c r="B203" s="204"/>
      <c r="C203"/>
      <c r="D203"/>
    </row>
    <row r="204" spans="1:4" s="188" customFormat="1" x14ac:dyDescent="0.25">
      <c r="A204" s="180" t="s">
        <v>2661</v>
      </c>
      <c r="B204" s="202"/>
      <c r="C204" s="178"/>
      <c r="D204" s="178"/>
    </row>
    <row r="205" spans="1:4" s="188" customFormat="1" x14ac:dyDescent="0.25">
      <c r="A205" s="201" t="s">
        <v>2579</v>
      </c>
      <c r="B205" s="203" t="s">
        <v>2580</v>
      </c>
      <c r="C205" s="201" t="s">
        <v>2581</v>
      </c>
      <c r="D205" s="201" t="s">
        <v>2582</v>
      </c>
    </row>
    <row r="206" spans="1:4" s="188" customFormat="1" x14ac:dyDescent="0.25">
      <c r="A206" s="188" t="s">
        <v>2578</v>
      </c>
      <c r="B206" s="206" t="s">
        <v>2585</v>
      </c>
      <c r="C206" s="200"/>
      <c r="D206" t="s">
        <v>173</v>
      </c>
    </row>
    <row r="207" spans="1:4" s="188" customFormat="1" x14ac:dyDescent="0.25">
      <c r="A207" s="188" t="s">
        <v>2597</v>
      </c>
      <c r="B207" s="205" t="s">
        <v>2598</v>
      </c>
      <c r="C207" s="209"/>
      <c r="D207" t="s">
        <v>294</v>
      </c>
    </row>
    <row r="208" spans="1:4" s="188" customFormat="1" x14ac:dyDescent="0.25">
      <c r="A208" s="188" t="s">
        <v>2584</v>
      </c>
      <c r="B208" s="205" t="s">
        <v>2594</v>
      </c>
      <c r="C208" s="207"/>
      <c r="D208" t="s">
        <v>295</v>
      </c>
    </row>
    <row r="209" spans="1:4" s="188" customFormat="1" x14ac:dyDescent="0.25">
      <c r="A209"/>
      <c r="B209" s="204"/>
      <c r="C209"/>
      <c r="D209"/>
    </row>
    <row r="210" spans="1:4" s="188" customFormat="1" x14ac:dyDescent="0.25">
      <c r="A210" s="180" t="s">
        <v>2699</v>
      </c>
      <c r="B210" s="202"/>
      <c r="C210" s="178"/>
      <c r="D210" s="178"/>
    </row>
    <row r="211" spans="1:4" s="188" customFormat="1" x14ac:dyDescent="0.25">
      <c r="A211" s="201" t="s">
        <v>2579</v>
      </c>
      <c r="B211" s="203" t="s">
        <v>2580</v>
      </c>
      <c r="C211" s="201" t="s">
        <v>2581</v>
      </c>
      <c r="D211" s="201" t="s">
        <v>2582</v>
      </c>
    </row>
    <row r="212" spans="1:4" s="188" customFormat="1" x14ac:dyDescent="0.25">
      <c r="A212" s="188" t="s">
        <v>2589</v>
      </c>
      <c r="B212" s="204" t="s">
        <v>2600</v>
      </c>
      <c r="C212" s="210"/>
      <c r="D212" s="188" t="s">
        <v>2526</v>
      </c>
    </row>
    <row r="213" spans="1:4" s="188" customFormat="1" x14ac:dyDescent="0.25">
      <c r="A213" s="188" t="s">
        <v>2604</v>
      </c>
      <c r="B213" s="204" t="s">
        <v>2621</v>
      </c>
      <c r="C213" s="214"/>
      <c r="D213" s="188" t="s">
        <v>98</v>
      </c>
    </row>
    <row r="214" spans="1:4" s="188" customFormat="1" x14ac:dyDescent="0.25">
      <c r="A214" s="188" t="s">
        <v>2590</v>
      </c>
      <c r="B214" s="205" t="s">
        <v>2595</v>
      </c>
      <c r="C214" s="208"/>
      <c r="D214" s="188" t="s">
        <v>92</v>
      </c>
    </row>
    <row r="215" spans="1:4" s="188" customFormat="1" x14ac:dyDescent="0.25">
      <c r="A215" s="188" t="s">
        <v>2625</v>
      </c>
      <c r="B215" s="204" t="s">
        <v>2622</v>
      </c>
      <c r="C215" s="222"/>
      <c r="D215" s="188" t="s">
        <v>2700</v>
      </c>
    </row>
    <row r="216" spans="1:4" s="188" customFormat="1" x14ac:dyDescent="0.25">
      <c r="A216" s="188" t="s">
        <v>2605</v>
      </c>
      <c r="B216" s="204" t="s">
        <v>2601</v>
      </c>
      <c r="C216" s="213"/>
      <c r="D216" s="188" t="s">
        <v>2701</v>
      </c>
    </row>
    <row r="217" spans="1:4" s="188" customFormat="1" x14ac:dyDescent="0.25">
      <c r="A217" s="188" t="s">
        <v>2597</v>
      </c>
      <c r="B217" s="205" t="s">
        <v>2598</v>
      </c>
      <c r="C217" s="209"/>
      <c r="D217" s="188" t="s">
        <v>103</v>
      </c>
    </row>
    <row r="218" spans="1:4" s="188" customFormat="1" x14ac:dyDescent="0.25">
      <c r="A218" s="188" t="s">
        <v>2606</v>
      </c>
      <c r="B218" s="204" t="s">
        <v>2602</v>
      </c>
      <c r="C218" s="215"/>
      <c r="D218" s="188" t="s">
        <v>102</v>
      </c>
    </row>
    <row r="219" spans="1:4" s="188" customFormat="1" x14ac:dyDescent="0.25">
      <c r="A219" s="188" t="s">
        <v>2591</v>
      </c>
      <c r="B219" s="205" t="s">
        <v>2592</v>
      </c>
      <c r="C219" s="199"/>
      <c r="D219" s="188" t="s">
        <v>101</v>
      </c>
    </row>
    <row r="220" spans="1:4" s="188" customFormat="1" x14ac:dyDescent="0.25">
      <c r="A220" s="188" t="s">
        <v>2584</v>
      </c>
      <c r="B220" s="205" t="s">
        <v>2594</v>
      </c>
      <c r="C220" s="207"/>
      <c r="D220" s="188" t="s">
        <v>100</v>
      </c>
    </row>
    <row r="221" spans="1:4" s="188" customFormat="1" x14ac:dyDescent="0.25">
      <c r="B221" s="204"/>
    </row>
    <row r="222" spans="1:4" s="188" customFormat="1" x14ac:dyDescent="0.25">
      <c r="A222" s="180" t="s">
        <v>2704</v>
      </c>
      <c r="B222" s="202"/>
      <c r="C222" s="178"/>
      <c r="D222" s="178"/>
    </row>
    <row r="223" spans="1:4" s="188" customFormat="1" x14ac:dyDescent="0.25">
      <c r="A223" s="201" t="s">
        <v>2579</v>
      </c>
      <c r="B223" s="203" t="s">
        <v>2580</v>
      </c>
      <c r="C223" s="201" t="s">
        <v>2581</v>
      </c>
      <c r="D223" s="201" t="s">
        <v>2582</v>
      </c>
    </row>
    <row r="224" spans="1:4" s="188" customFormat="1" x14ac:dyDescent="0.25">
      <c r="A224" s="188" t="s">
        <v>2589</v>
      </c>
      <c r="B224" s="204" t="s">
        <v>2600</v>
      </c>
      <c r="C224" s="210"/>
      <c r="D224" s="188" t="s">
        <v>2526</v>
      </c>
    </row>
    <row r="225" spans="1:4" s="188" customFormat="1" x14ac:dyDescent="0.25">
      <c r="A225" s="188" t="s">
        <v>2607</v>
      </c>
      <c r="B225" s="204" t="s">
        <v>2603</v>
      </c>
      <c r="C225" s="216"/>
      <c r="D225" s="188" t="s">
        <v>2663</v>
      </c>
    </row>
    <row r="226" spans="1:4" s="188" customFormat="1" x14ac:dyDescent="0.25">
      <c r="A226" s="188" t="s">
        <v>2597</v>
      </c>
      <c r="B226" s="205" t="s">
        <v>2598</v>
      </c>
      <c r="C226" s="209"/>
      <c r="D226" s="188" t="s">
        <v>97</v>
      </c>
    </row>
    <row r="227" spans="1:4" s="188" customFormat="1" x14ac:dyDescent="0.25">
      <c r="A227" s="188" t="s">
        <v>2604</v>
      </c>
      <c r="B227" s="204" t="s">
        <v>2621</v>
      </c>
      <c r="C227" s="214"/>
      <c r="D227" s="188" t="s">
        <v>98</v>
      </c>
    </row>
    <row r="228" spans="1:4" s="188" customFormat="1" x14ac:dyDescent="0.25">
      <c r="A228" s="188" t="s">
        <v>2590</v>
      </c>
      <c r="B228" s="205" t="s">
        <v>2595</v>
      </c>
      <c r="C228" s="208"/>
      <c r="D228" s="188" t="s">
        <v>92</v>
      </c>
    </row>
    <row r="229" spans="1:4" s="188" customFormat="1" x14ac:dyDescent="0.25">
      <c r="A229" s="188" t="s">
        <v>2605</v>
      </c>
      <c r="B229" s="204" t="s">
        <v>2601</v>
      </c>
      <c r="C229" s="213"/>
      <c r="D229" s="188" t="s">
        <v>2702</v>
      </c>
    </row>
    <row r="230" spans="1:4" s="188" customFormat="1" x14ac:dyDescent="0.25">
      <c r="A230" s="188" t="s">
        <v>2584</v>
      </c>
      <c r="B230" s="205" t="s">
        <v>2594</v>
      </c>
      <c r="C230" s="207"/>
      <c r="D230" s="188" t="s">
        <v>469</v>
      </c>
    </row>
    <row r="231" spans="1:4" x14ac:dyDescent="0.25">
      <c r="A231" s="188" t="s">
        <v>2672</v>
      </c>
      <c r="B231" s="205" t="s">
        <v>2674</v>
      </c>
      <c r="C231" s="225"/>
      <c r="D231" s="188" t="s">
        <v>2671</v>
      </c>
    </row>
    <row r="232" spans="1:4" x14ac:dyDescent="0.25">
      <c r="A232" s="188" t="s">
        <v>2673</v>
      </c>
      <c r="B232" s="205">
        <v>740000</v>
      </c>
      <c r="C232" s="226"/>
      <c r="D232" s="188" t="s">
        <v>2523</v>
      </c>
    </row>
    <row r="233" spans="1:4" x14ac:dyDescent="0.25">
      <c r="A233" s="188" t="s">
        <v>2591</v>
      </c>
      <c r="B233" s="205" t="s">
        <v>2592</v>
      </c>
      <c r="C233" s="199"/>
      <c r="D233" s="188" t="s">
        <v>2703</v>
      </c>
    </row>
    <row r="234" spans="1:4" x14ac:dyDescent="0.25">
      <c r="A234" s="188"/>
      <c r="C234" s="188"/>
      <c r="D234" s="188"/>
    </row>
    <row r="235" spans="1:4" s="188" customFormat="1" x14ac:dyDescent="0.25">
      <c r="A235" s="180" t="s">
        <v>2705</v>
      </c>
      <c r="B235" s="202"/>
      <c r="C235" s="178"/>
      <c r="D235" s="178"/>
    </row>
    <row r="236" spans="1:4" x14ac:dyDescent="0.25">
      <c r="A236" s="201" t="s">
        <v>2579</v>
      </c>
      <c r="B236" s="203" t="s">
        <v>2580</v>
      </c>
      <c r="C236" s="201" t="s">
        <v>2581</v>
      </c>
      <c r="D236" s="201" t="s">
        <v>2582</v>
      </c>
    </row>
    <row r="237" spans="1:4" x14ac:dyDescent="0.25">
      <c r="A237" s="188" t="s">
        <v>2589</v>
      </c>
      <c r="B237" s="204" t="s">
        <v>2600</v>
      </c>
      <c r="C237" s="210"/>
      <c r="D237" s="188" t="s">
        <v>2526</v>
      </c>
    </row>
    <row r="238" spans="1:4" x14ac:dyDescent="0.25">
      <c r="A238" s="188" t="s">
        <v>2584</v>
      </c>
      <c r="B238" s="205" t="s">
        <v>2594</v>
      </c>
      <c r="C238" s="207"/>
      <c r="D238" s="188" t="s">
        <v>469</v>
      </c>
    </row>
    <row r="239" spans="1:4" x14ac:dyDescent="0.25">
      <c r="A239" s="188" t="s">
        <v>2607</v>
      </c>
      <c r="B239" s="204" t="s">
        <v>2603</v>
      </c>
      <c r="C239" s="216"/>
      <c r="D239" s="188" t="s">
        <v>2663</v>
      </c>
    </row>
    <row r="240" spans="1:4" x14ac:dyDescent="0.25">
      <c r="A240" s="188" t="s">
        <v>2597</v>
      </c>
      <c r="B240" s="205" t="s">
        <v>2598</v>
      </c>
      <c r="C240" s="209"/>
      <c r="D240" s="188" t="s">
        <v>97</v>
      </c>
    </row>
    <row r="241" spans="1:4" x14ac:dyDescent="0.25">
      <c r="A241" s="188" t="s">
        <v>2625</v>
      </c>
      <c r="B241" s="204" t="s">
        <v>2622</v>
      </c>
      <c r="C241" s="222"/>
      <c r="D241" s="188" t="s">
        <v>2698</v>
      </c>
    </row>
    <row r="242" spans="1:4" x14ac:dyDescent="0.25">
      <c r="A242" s="188" t="s">
        <v>2672</v>
      </c>
      <c r="B242" s="205" t="s">
        <v>2674</v>
      </c>
      <c r="C242" s="225"/>
      <c r="D242" s="188" t="s">
        <v>2671</v>
      </c>
    </row>
    <row r="243" spans="1:4" x14ac:dyDescent="0.25">
      <c r="A243" s="188" t="s">
        <v>2591</v>
      </c>
      <c r="B243" s="205" t="s">
        <v>2592</v>
      </c>
      <c r="C243" s="199"/>
      <c r="D243" s="188" t="s">
        <v>2703</v>
      </c>
    </row>
    <row r="244" spans="1:4" x14ac:dyDescent="0.25">
      <c r="A244" s="188" t="s">
        <v>2605</v>
      </c>
      <c r="B244" s="204" t="s">
        <v>2601</v>
      </c>
      <c r="C244" s="213"/>
      <c r="D244" s="188" t="s">
        <v>2702</v>
      </c>
    </row>
    <row r="245" spans="1:4" s="188" customFormat="1" x14ac:dyDescent="0.25">
      <c r="A245" s="188" t="s">
        <v>2590</v>
      </c>
      <c r="B245" s="205" t="s">
        <v>2595</v>
      </c>
      <c r="C245" s="208"/>
      <c r="D245" s="188" t="s">
        <v>92</v>
      </c>
    </row>
    <row r="246" spans="1:4" s="188" customFormat="1" x14ac:dyDescent="0.25">
      <c r="A246" s="188" t="s">
        <v>2604</v>
      </c>
      <c r="B246" s="204" t="s">
        <v>2621</v>
      </c>
      <c r="C246" s="214"/>
      <c r="D246" s="188" t="s">
        <v>98</v>
      </c>
    </row>
    <row r="247" spans="1:4" x14ac:dyDescent="0.25">
      <c r="A247" s="188"/>
      <c r="C247" s="188"/>
      <c r="D247" s="188"/>
    </row>
    <row r="248" spans="1:4" x14ac:dyDescent="0.25">
      <c r="A248" s="180" t="s">
        <v>2679</v>
      </c>
      <c r="B248" s="202"/>
      <c r="C248" s="178"/>
      <c r="D248" s="178"/>
    </row>
    <row r="249" spans="1:4" x14ac:dyDescent="0.25">
      <c r="A249" s="201" t="s">
        <v>2579</v>
      </c>
      <c r="B249" s="203" t="s">
        <v>2580</v>
      </c>
      <c r="C249" s="201" t="s">
        <v>2581</v>
      </c>
      <c r="D249" s="201" t="s">
        <v>2582</v>
      </c>
    </row>
    <row r="250" spans="1:4" x14ac:dyDescent="0.25">
      <c r="A250" s="188" t="s">
        <v>2589</v>
      </c>
      <c r="B250" s="204" t="s">
        <v>2600</v>
      </c>
      <c r="C250" s="210"/>
      <c r="D250" s="188" t="s">
        <v>459</v>
      </c>
    </row>
    <row r="251" spans="1:4" s="188" customFormat="1" x14ac:dyDescent="0.25">
      <c r="A251" s="188" t="s">
        <v>2630</v>
      </c>
      <c r="B251" s="204" t="s">
        <v>2624</v>
      </c>
      <c r="C251" s="223"/>
      <c r="D251" t="s">
        <v>2662</v>
      </c>
    </row>
    <row r="252" spans="1:4" x14ac:dyDescent="0.25">
      <c r="A252" s="188" t="s">
        <v>2629</v>
      </c>
      <c r="B252" s="204" t="s">
        <v>2623</v>
      </c>
      <c r="C252" s="221"/>
      <c r="D252" s="188" t="s">
        <v>2525</v>
      </c>
    </row>
    <row r="253" spans="1:4" x14ac:dyDescent="0.25">
      <c r="A253" s="188" t="s">
        <v>2597</v>
      </c>
      <c r="B253" s="205" t="s">
        <v>2598</v>
      </c>
      <c r="C253" s="209"/>
      <c r="D253" t="s">
        <v>97</v>
      </c>
    </row>
    <row r="254" spans="1:4" x14ac:dyDescent="0.25">
      <c r="A254" s="188" t="s">
        <v>2604</v>
      </c>
      <c r="B254" s="204" t="s">
        <v>2621</v>
      </c>
      <c r="C254" s="214"/>
      <c r="D254" t="s">
        <v>2669</v>
      </c>
    </row>
    <row r="255" spans="1:4" x14ac:dyDescent="0.25">
      <c r="A255" s="188" t="s">
        <v>2625</v>
      </c>
      <c r="B255" s="204" t="s">
        <v>2622</v>
      </c>
      <c r="C255" s="222"/>
      <c r="D255" t="s">
        <v>2670</v>
      </c>
    </row>
    <row r="256" spans="1:4" x14ac:dyDescent="0.25">
      <c r="A256" s="188" t="s">
        <v>2578</v>
      </c>
      <c r="B256" s="206" t="s">
        <v>2585</v>
      </c>
      <c r="C256" s="200"/>
      <c r="D256" t="s">
        <v>94</v>
      </c>
    </row>
    <row r="257" spans="1:4" x14ac:dyDescent="0.25">
      <c r="A257" s="188" t="s">
        <v>2606</v>
      </c>
      <c r="B257" s="204" t="s">
        <v>2602</v>
      </c>
      <c r="C257" s="215"/>
      <c r="D257" t="s">
        <v>93</v>
      </c>
    </row>
    <row r="258" spans="1:4" x14ac:dyDescent="0.25">
      <c r="A258" s="188" t="s">
        <v>2591</v>
      </c>
      <c r="B258" s="205" t="s">
        <v>2592</v>
      </c>
      <c r="C258" s="199"/>
      <c r="D258" t="s">
        <v>2716</v>
      </c>
    </row>
    <row r="259" spans="1:4" x14ac:dyDescent="0.25">
      <c r="A259" s="188" t="s">
        <v>2590</v>
      </c>
      <c r="B259" s="205" t="s">
        <v>2595</v>
      </c>
      <c r="C259" s="208"/>
      <c r="D259" t="s">
        <v>92</v>
      </c>
    </row>
    <row r="260" spans="1:4" x14ac:dyDescent="0.25">
      <c r="A260" s="197" t="s">
        <v>2614</v>
      </c>
      <c r="B260" s="217" t="s">
        <v>2613</v>
      </c>
      <c r="C260" s="218"/>
      <c r="D260" t="s">
        <v>466</v>
      </c>
    </row>
    <row r="261" spans="1:4" x14ac:dyDescent="0.25">
      <c r="A261" s="188" t="s">
        <v>2584</v>
      </c>
      <c r="B261" s="205" t="s">
        <v>2594</v>
      </c>
      <c r="C261" s="207"/>
      <c r="D261" t="s">
        <v>469</v>
      </c>
    </row>
    <row r="262" spans="1:4" x14ac:dyDescent="0.25">
      <c r="A262" s="188" t="s">
        <v>2673</v>
      </c>
      <c r="B262" s="205">
        <v>740000</v>
      </c>
      <c r="C262" s="226"/>
      <c r="D262" s="188" t="s">
        <v>2523</v>
      </c>
    </row>
    <row r="263" spans="1:4" x14ac:dyDescent="0.25">
      <c r="A263" s="188"/>
      <c r="B263" s="188"/>
      <c r="C263" s="188"/>
      <c r="D263" s="188"/>
    </row>
    <row r="264" spans="1:4" x14ac:dyDescent="0.25">
      <c r="A264" s="180" t="s">
        <v>2846</v>
      </c>
      <c r="B264" s="202"/>
      <c r="C264" s="178"/>
      <c r="D264" s="178"/>
    </row>
    <row r="265" spans="1:4" x14ac:dyDescent="0.25">
      <c r="A265" s="201" t="s">
        <v>2579</v>
      </c>
      <c r="B265" s="203" t="s">
        <v>2580</v>
      </c>
      <c r="C265" s="201" t="s">
        <v>2581</v>
      </c>
      <c r="D265" s="201" t="s">
        <v>2582</v>
      </c>
    </row>
    <row r="266" spans="1:4" x14ac:dyDescent="0.25">
      <c r="A266" s="188" t="s">
        <v>2589</v>
      </c>
      <c r="B266" s="204" t="s">
        <v>2600</v>
      </c>
      <c r="C266" s="210"/>
      <c r="D266" s="188" t="s">
        <v>2526</v>
      </c>
    </row>
    <row r="267" spans="1:4" x14ac:dyDescent="0.25">
      <c r="A267" s="188" t="s">
        <v>2604</v>
      </c>
      <c r="B267" s="204" t="s">
        <v>2621</v>
      </c>
      <c r="C267" s="214"/>
      <c r="D267" s="188" t="s">
        <v>98</v>
      </c>
    </row>
    <row r="268" spans="1:4" x14ac:dyDescent="0.25">
      <c r="A268" s="188" t="s">
        <v>2607</v>
      </c>
      <c r="B268" s="204" t="s">
        <v>2603</v>
      </c>
      <c r="C268" s="216"/>
      <c r="D268" s="188" t="s">
        <v>2663</v>
      </c>
    </row>
    <row r="269" spans="1:4" x14ac:dyDescent="0.25">
      <c r="A269" s="188" t="s">
        <v>2629</v>
      </c>
      <c r="B269" s="204" t="s">
        <v>2623</v>
      </c>
      <c r="C269" s="221"/>
      <c r="D269" s="188" t="s">
        <v>2525</v>
      </c>
    </row>
    <row r="270" spans="1:4" x14ac:dyDescent="0.25">
      <c r="A270" s="188" t="s">
        <v>2630</v>
      </c>
      <c r="B270" s="204" t="s">
        <v>2624</v>
      </c>
      <c r="C270" s="223"/>
      <c r="D270" s="188" t="s">
        <v>2662</v>
      </c>
    </row>
    <row r="271" spans="1:4" x14ac:dyDescent="0.25">
      <c r="A271" s="188" t="s">
        <v>2597</v>
      </c>
      <c r="B271" s="205" t="s">
        <v>2598</v>
      </c>
      <c r="C271" s="209"/>
      <c r="D271" s="188" t="s">
        <v>97</v>
      </c>
    </row>
    <row r="272" spans="1:4" x14ac:dyDescent="0.25">
      <c r="A272" s="188" t="s">
        <v>2606</v>
      </c>
      <c r="B272" s="204" t="s">
        <v>2602</v>
      </c>
      <c r="C272" s="215"/>
      <c r="D272" s="188" t="s">
        <v>2718</v>
      </c>
    </row>
    <row r="273" spans="1:4" x14ac:dyDescent="0.25">
      <c r="A273" s="188" t="s">
        <v>2584</v>
      </c>
      <c r="B273" s="205" t="s">
        <v>2594</v>
      </c>
      <c r="C273" s="207"/>
      <c r="D273" s="188" t="s">
        <v>2717</v>
      </c>
    </row>
    <row r="274" spans="1:4" x14ac:dyDescent="0.25">
      <c r="A274" s="188" t="s">
        <v>2590</v>
      </c>
      <c r="B274" s="205" t="s">
        <v>2595</v>
      </c>
      <c r="C274" s="208"/>
      <c r="D274" s="188" t="s">
        <v>92</v>
      </c>
    </row>
    <row r="275" spans="1:4" x14ac:dyDescent="0.25">
      <c r="A275" s="188" t="s">
        <v>2591</v>
      </c>
      <c r="B275" s="205" t="s">
        <v>2592</v>
      </c>
      <c r="C275" s="199"/>
      <c r="D275" s="188" t="s">
        <v>2716</v>
      </c>
    </row>
    <row r="276" spans="1:4" x14ac:dyDescent="0.25">
      <c r="A276" s="188" t="s">
        <v>2673</v>
      </c>
      <c r="B276" s="205">
        <v>740000</v>
      </c>
      <c r="C276" s="226"/>
      <c r="D276" s="188" t="s">
        <v>2523</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6"/>
  <sheetViews>
    <sheetView workbookViewId="0">
      <selection activeCell="B7" sqref="B7"/>
    </sheetView>
  </sheetViews>
  <sheetFormatPr defaultColWidth="8.85546875" defaultRowHeight="15" x14ac:dyDescent="0.25"/>
  <cols>
    <col min="1" max="1" width="46.7109375" style="8" customWidth="1"/>
    <col min="2" max="2" width="28.140625" style="8" customWidth="1"/>
    <col min="3" max="3" width="68" style="8" customWidth="1"/>
    <col min="4" max="16384" width="8.85546875" style="8"/>
  </cols>
  <sheetData>
    <row r="1" spans="1:3" x14ac:dyDescent="0.25">
      <c r="A1" s="48" t="s">
        <v>74</v>
      </c>
      <c r="B1" s="48" t="s">
        <v>75</v>
      </c>
    </row>
    <row r="2" spans="1:3" ht="60" x14ac:dyDescent="0.25">
      <c r="A2" s="188" t="s">
        <v>143</v>
      </c>
      <c r="B2" s="188" t="s">
        <v>3032</v>
      </c>
      <c r="C2" s="256" t="s">
        <v>3043</v>
      </c>
    </row>
    <row r="3" spans="1:3" x14ac:dyDescent="0.25">
      <c r="A3" s="188" t="s">
        <v>3489</v>
      </c>
      <c r="B3" s="188" t="s">
        <v>3273</v>
      </c>
    </row>
    <row r="4" spans="1:3" x14ac:dyDescent="0.25">
      <c r="A4" s="457" t="s">
        <v>3493</v>
      </c>
      <c r="B4" s="188" t="s">
        <v>3495</v>
      </c>
    </row>
    <row r="5" spans="1:3" x14ac:dyDescent="0.25">
      <c r="A5" s="457" t="s">
        <v>3494</v>
      </c>
      <c r="B5" s="188" t="s">
        <v>3496</v>
      </c>
    </row>
    <row r="6" spans="1:3" x14ac:dyDescent="0.25">
      <c r="A6" s="8" t="s">
        <v>3537</v>
      </c>
      <c r="B6" s="8" t="s">
        <v>3538</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5546875" defaultRowHeight="15" x14ac:dyDescent="0.25"/>
  <cols>
    <col min="1" max="1" width="49.28515625" style="4" customWidth="1"/>
    <col min="2" max="2" width="10.42578125" style="4" customWidth="1"/>
    <col min="3" max="3" width="12.85546875" style="4" customWidth="1"/>
    <col min="4" max="4" width="13.7109375" style="4" customWidth="1"/>
    <col min="5" max="5" width="20.7109375" style="4" customWidth="1"/>
    <col min="6" max="6" width="8.85546875" style="8"/>
    <col min="7" max="7" width="14" style="8" customWidth="1"/>
    <col min="8" max="9" width="8.85546875" style="8"/>
    <col min="10" max="10" width="9.5703125" style="8" bestFit="1" customWidth="1"/>
    <col min="11" max="13" width="8.85546875" style="8"/>
    <col min="14" max="15" width="12.140625" style="8" bestFit="1" customWidth="1"/>
    <col min="16" max="16" width="12.5703125" style="8" bestFit="1" customWidth="1"/>
    <col min="17" max="16384" width="8.85546875" style="8"/>
  </cols>
  <sheetData>
    <row r="1" spans="1:8" s="4" customFormat="1" x14ac:dyDescent="0.25">
      <c r="A1" s="260"/>
      <c r="B1" s="261"/>
      <c r="C1" s="261"/>
      <c r="D1" s="261"/>
      <c r="E1" s="260"/>
    </row>
    <row r="2" spans="1:8" ht="15.75" x14ac:dyDescent="0.25">
      <c r="A2" s="464" t="s">
        <v>504</v>
      </c>
      <c r="B2" s="464"/>
      <c r="C2" s="286"/>
      <c r="D2" s="286"/>
      <c r="E2" s="286"/>
      <c r="F2" s="286"/>
      <c r="G2" s="286"/>
      <c r="H2" s="431" t="s">
        <v>505</v>
      </c>
    </row>
    <row r="3" spans="1:8" ht="15.75" x14ac:dyDescent="0.25">
      <c r="A3" s="286" t="s">
        <v>750</v>
      </c>
      <c r="B3" s="286"/>
      <c r="C3" s="286"/>
      <c r="D3" s="286"/>
      <c r="E3" s="286"/>
      <c r="F3" s="286"/>
      <c r="G3" s="286"/>
      <c r="H3" s="431" t="s">
        <v>3405</v>
      </c>
    </row>
    <row r="4" spans="1:8" x14ac:dyDescent="0.25">
      <c r="A4" s="288"/>
      <c r="B4" s="288"/>
      <c r="C4" s="288"/>
      <c r="D4" s="288"/>
      <c r="E4" s="288"/>
      <c r="F4" s="288"/>
      <c r="G4" s="287"/>
      <c r="H4" s="431" t="s">
        <v>506</v>
      </c>
    </row>
    <row r="5" spans="1:8" x14ac:dyDescent="0.25">
      <c r="A5" s="288"/>
      <c r="B5" s="288"/>
      <c r="C5" s="288"/>
      <c r="D5" s="288"/>
      <c r="E5" s="288"/>
      <c r="F5" s="288"/>
      <c r="G5" s="288"/>
      <c r="H5" s="288"/>
    </row>
    <row r="6" spans="1:8" x14ac:dyDescent="0.25">
      <c r="A6" s="465" t="s">
        <v>507</v>
      </c>
      <c r="B6" s="370" t="s">
        <v>508</v>
      </c>
      <c r="C6" s="370" t="s">
        <v>509</v>
      </c>
      <c r="D6" s="370" t="s">
        <v>510</v>
      </c>
      <c r="E6" s="370" t="s">
        <v>511</v>
      </c>
      <c r="F6" s="370" t="s">
        <v>512</v>
      </c>
      <c r="G6" s="370" t="s">
        <v>513</v>
      </c>
      <c r="H6" s="370" t="s">
        <v>514</v>
      </c>
    </row>
    <row r="7" spans="1:8" ht="15.75" thickBot="1" x14ac:dyDescent="0.3">
      <c r="A7" s="466"/>
      <c r="B7" s="467" t="s">
        <v>515</v>
      </c>
      <c r="C7" s="468"/>
      <c r="D7" s="468"/>
      <c r="E7" s="468"/>
      <c r="F7" s="468"/>
      <c r="G7" s="468"/>
      <c r="H7" s="469"/>
    </row>
    <row r="8" spans="1:8" ht="15.75" thickTop="1" x14ac:dyDescent="0.25">
      <c r="A8" s="371" t="s">
        <v>516</v>
      </c>
      <c r="B8" s="372">
        <v>5932599.6289760331</v>
      </c>
      <c r="C8" s="372">
        <v>11733.375501038239</v>
      </c>
      <c r="D8" s="372">
        <v>256.12078517135075</v>
      </c>
      <c r="E8" s="372">
        <v>16601.736021301014</v>
      </c>
      <c r="F8" s="372">
        <v>64984.511311122282</v>
      </c>
      <c r="G8" s="372">
        <v>7190.5073165207414</v>
      </c>
      <c r="H8" s="372">
        <v>12364.091048770906</v>
      </c>
    </row>
    <row r="9" spans="1:8" x14ac:dyDescent="0.25">
      <c r="A9" s="373" t="s">
        <v>517</v>
      </c>
      <c r="B9" s="372">
        <v>5895355.24157112</v>
      </c>
      <c r="C9" s="372">
        <v>471.45668024581687</v>
      </c>
      <c r="D9" s="372">
        <v>256.02211621946361</v>
      </c>
      <c r="E9" s="372">
        <v>16392.841699559172</v>
      </c>
      <c r="F9" s="372">
        <v>64879.039506516223</v>
      </c>
      <c r="G9" s="372">
        <v>6834.5332094970663</v>
      </c>
      <c r="H9" s="372">
        <v>12298.979757295287</v>
      </c>
    </row>
    <row r="10" spans="1:8" x14ac:dyDescent="0.25">
      <c r="A10" s="374" t="s">
        <v>518</v>
      </c>
      <c r="B10" s="372">
        <v>2536779.2265180089</v>
      </c>
      <c r="C10" s="372">
        <v>38.041270916860228</v>
      </c>
      <c r="D10" s="372">
        <v>101.32393509195673</v>
      </c>
      <c r="E10" s="372">
        <v>3546.3367720364731</v>
      </c>
      <c r="F10" s="372">
        <v>794.66570664443441</v>
      </c>
      <c r="G10" s="372">
        <v>197.74109991391563</v>
      </c>
      <c r="H10" s="372">
        <v>9554.1507363760447</v>
      </c>
    </row>
    <row r="11" spans="1:8" x14ac:dyDescent="0.25">
      <c r="A11" s="375" t="s">
        <v>519</v>
      </c>
      <c r="B11" s="372">
        <v>2400057.4856406469</v>
      </c>
      <c r="C11" s="372">
        <v>34.823479419570468</v>
      </c>
      <c r="D11" s="372">
        <v>100.86538569159121</v>
      </c>
      <c r="E11" s="376">
        <v>3434.4290996747714</v>
      </c>
      <c r="F11" s="376">
        <v>581.83867235005948</v>
      </c>
      <c r="G11" s="376">
        <v>43.701395420034459</v>
      </c>
      <c r="H11" s="376">
        <v>9439.0432746602182</v>
      </c>
    </row>
    <row r="12" spans="1:8" x14ac:dyDescent="0.25">
      <c r="A12" s="375" t="s">
        <v>520</v>
      </c>
      <c r="B12" s="372">
        <v>89593.949221728457</v>
      </c>
      <c r="C12" s="372">
        <v>1.65477355037977</v>
      </c>
      <c r="D12" s="372">
        <v>0.25058877413691999</v>
      </c>
      <c r="E12" s="376">
        <v>111.9076723617019</v>
      </c>
      <c r="F12" s="376">
        <v>212.82703429437495</v>
      </c>
      <c r="G12" s="376">
        <v>154.03970449388117</v>
      </c>
      <c r="H12" s="376">
        <v>115.10746171582606</v>
      </c>
    </row>
    <row r="13" spans="1:8" x14ac:dyDescent="0.25">
      <c r="A13" s="375" t="s">
        <v>522</v>
      </c>
      <c r="B13" s="372">
        <v>47127.791655633242</v>
      </c>
      <c r="C13" s="372">
        <v>1.5630179469099901</v>
      </c>
      <c r="D13" s="372">
        <v>0.20796062622860001</v>
      </c>
      <c r="E13" s="376" t="s">
        <v>523</v>
      </c>
      <c r="F13" s="376" t="s">
        <v>523</v>
      </c>
      <c r="G13" s="376" t="s">
        <v>523</v>
      </c>
      <c r="H13" s="376" t="s">
        <v>523</v>
      </c>
    </row>
    <row r="14" spans="1:8" x14ac:dyDescent="0.25">
      <c r="A14" s="377" t="s">
        <v>524</v>
      </c>
      <c r="B14" s="372">
        <v>715881.23822130868</v>
      </c>
      <c r="C14" s="372">
        <v>66.332427151355944</v>
      </c>
      <c r="D14" s="372">
        <v>9.3750160318137894</v>
      </c>
      <c r="E14" s="372">
        <v>1515.3616266750041</v>
      </c>
      <c r="F14" s="372">
        <v>1044.8381666781022</v>
      </c>
      <c r="G14" s="372">
        <v>120.23413844415886</v>
      </c>
      <c r="H14" s="372">
        <v>1574.0871153371656</v>
      </c>
    </row>
    <row r="15" spans="1:8" x14ac:dyDescent="0.25">
      <c r="A15" s="375" t="s">
        <v>525</v>
      </c>
      <c r="B15" s="372">
        <v>14558.872168514019</v>
      </c>
      <c r="C15" s="372">
        <v>0.26506107425178999</v>
      </c>
      <c r="D15" s="372">
        <v>3.4431093875209998E-2</v>
      </c>
      <c r="E15" s="376" t="s">
        <v>523</v>
      </c>
      <c r="F15" s="376" t="s">
        <v>523</v>
      </c>
      <c r="G15" s="376" t="s">
        <v>523</v>
      </c>
      <c r="H15" s="376" t="s">
        <v>523</v>
      </c>
    </row>
    <row r="16" spans="1:8" x14ac:dyDescent="0.25">
      <c r="A16" s="375" t="s">
        <v>526</v>
      </c>
      <c r="B16" s="372">
        <v>4324.0266958123129</v>
      </c>
      <c r="C16" s="372">
        <v>0.21993490848121999</v>
      </c>
      <c r="D16" s="372">
        <v>3.1755858181610003E-2</v>
      </c>
      <c r="E16" s="376" t="s">
        <v>523</v>
      </c>
      <c r="F16" s="376" t="s">
        <v>523</v>
      </c>
      <c r="G16" s="376" t="s">
        <v>523</v>
      </c>
      <c r="H16" s="376" t="s">
        <v>523</v>
      </c>
    </row>
    <row r="17" spans="1:8" x14ac:dyDescent="0.25">
      <c r="A17" s="375" t="s">
        <v>527</v>
      </c>
      <c r="B17" s="372">
        <v>68062.59585493186</v>
      </c>
      <c r="C17" s="372">
        <v>2.1634295884067098</v>
      </c>
      <c r="D17" s="372">
        <v>0.32207738930322999</v>
      </c>
      <c r="E17" s="376" t="s">
        <v>523</v>
      </c>
      <c r="F17" s="376" t="s">
        <v>523</v>
      </c>
      <c r="G17" s="376" t="s">
        <v>523</v>
      </c>
      <c r="H17" s="376" t="s">
        <v>523</v>
      </c>
    </row>
    <row r="18" spans="1:8" x14ac:dyDescent="0.25">
      <c r="A18" s="375" t="s">
        <v>528</v>
      </c>
      <c r="B18" s="372">
        <v>42643.232056364206</v>
      </c>
      <c r="C18" s="372">
        <v>2.9129032519703002</v>
      </c>
      <c r="D18" s="372">
        <v>0.49111046929190999</v>
      </c>
      <c r="E18" s="376" t="s">
        <v>523</v>
      </c>
      <c r="F18" s="376" t="s">
        <v>523</v>
      </c>
      <c r="G18" s="376" t="s">
        <v>523</v>
      </c>
      <c r="H18" s="376" t="s">
        <v>523</v>
      </c>
    </row>
    <row r="19" spans="1:8" x14ac:dyDescent="0.25">
      <c r="A19" s="375" t="s">
        <v>529</v>
      </c>
      <c r="B19" s="372">
        <v>32687.652624332597</v>
      </c>
      <c r="C19" s="372">
        <v>2.1724960612470801</v>
      </c>
      <c r="D19" s="372">
        <v>0.32965613051379999</v>
      </c>
      <c r="E19" s="376" t="s">
        <v>523</v>
      </c>
      <c r="F19" s="376" t="s">
        <v>523</v>
      </c>
      <c r="G19" s="376" t="s">
        <v>523</v>
      </c>
      <c r="H19" s="376" t="s">
        <v>523</v>
      </c>
    </row>
    <row r="20" spans="1:8" x14ac:dyDescent="0.25">
      <c r="A20" s="375" t="s">
        <v>530</v>
      </c>
      <c r="B20" s="372">
        <v>38327.06069611937</v>
      </c>
      <c r="C20" s="372">
        <v>2.7616536525147199</v>
      </c>
      <c r="D20" s="372">
        <v>0.41262766327205003</v>
      </c>
      <c r="E20" s="376" t="s">
        <v>523</v>
      </c>
      <c r="F20" s="376" t="s">
        <v>523</v>
      </c>
      <c r="G20" s="376" t="s">
        <v>523</v>
      </c>
      <c r="H20" s="376" t="s">
        <v>523</v>
      </c>
    </row>
    <row r="21" spans="1:8" x14ac:dyDescent="0.25">
      <c r="A21" s="378" t="s">
        <v>3363</v>
      </c>
      <c r="B21" s="372">
        <v>515277.79812523432</v>
      </c>
      <c r="C21" s="372">
        <v>55.836948614484129</v>
      </c>
      <c r="D21" s="372">
        <v>7.7533574273759802</v>
      </c>
      <c r="E21" s="376">
        <v>1515.3616266750041</v>
      </c>
      <c r="F21" s="376">
        <v>1044.8381666781022</v>
      </c>
      <c r="G21" s="376">
        <v>120.23413844415886</v>
      </c>
      <c r="H21" s="376">
        <v>1574.0871153371656</v>
      </c>
    </row>
    <row r="22" spans="1:8" x14ac:dyDescent="0.25">
      <c r="A22" s="377" t="s">
        <v>531</v>
      </c>
      <c r="B22" s="372">
        <v>1831014.9512207536</v>
      </c>
      <c r="C22" s="372">
        <v>157.60957929075553</v>
      </c>
      <c r="D22" s="372">
        <v>138.66194983315438</v>
      </c>
      <c r="E22" s="372">
        <v>10294.630529494003</v>
      </c>
      <c r="F22" s="372">
        <v>58614.797849139453</v>
      </c>
      <c r="G22" s="372">
        <v>5723.5980346497408</v>
      </c>
      <c r="H22" s="372">
        <v>618.63077203361581</v>
      </c>
    </row>
    <row r="23" spans="1:8" x14ac:dyDescent="0.25">
      <c r="A23" s="375" t="s">
        <v>532</v>
      </c>
      <c r="B23" s="372">
        <v>171223.03700227189</v>
      </c>
      <c r="C23" s="372">
        <v>2.0771880881664</v>
      </c>
      <c r="D23" s="372">
        <v>5.2994341437007098</v>
      </c>
      <c r="E23" s="376">
        <v>40.811932568812999</v>
      </c>
      <c r="F23" s="376">
        <v>207.24271059858924</v>
      </c>
      <c r="G23" s="376">
        <v>20.972782413204179</v>
      </c>
      <c r="H23" s="376">
        <v>7.9863698191035404</v>
      </c>
    </row>
    <row r="24" spans="1:8" x14ac:dyDescent="0.25">
      <c r="A24" s="375" t="s">
        <v>533</v>
      </c>
      <c r="B24" s="372">
        <v>1543321.2357623461</v>
      </c>
      <c r="C24" s="372">
        <v>96.244370350390938</v>
      </c>
      <c r="D24" s="372">
        <v>107.93538834374699</v>
      </c>
      <c r="E24" s="376">
        <v>7564.0039070770663</v>
      </c>
      <c r="F24" s="376">
        <v>38851.488066997837</v>
      </c>
      <c r="G24" s="376">
        <v>3123.5335919534832</v>
      </c>
      <c r="H24" s="376">
        <v>155.69594484037685</v>
      </c>
    </row>
    <row r="25" spans="1:8" x14ac:dyDescent="0.25">
      <c r="A25" s="375" t="s">
        <v>534</v>
      </c>
      <c r="B25" s="372">
        <v>46055.912865416663</v>
      </c>
      <c r="C25" s="372">
        <v>3.5201759225</v>
      </c>
      <c r="D25" s="372">
        <v>1.1264562951999999</v>
      </c>
      <c r="E25" s="376">
        <v>504.06504986911966</v>
      </c>
      <c r="F25" s="376">
        <v>79.731529299018959</v>
      </c>
      <c r="G25" s="376">
        <v>38.628071801561717</v>
      </c>
      <c r="H25" s="376">
        <v>59.549191471448658</v>
      </c>
    </row>
    <row r="26" spans="1:8" x14ac:dyDescent="0.25">
      <c r="A26" s="375" t="s">
        <v>535</v>
      </c>
      <c r="B26" s="372">
        <v>38024.133926124283</v>
      </c>
      <c r="C26" s="372">
        <v>16.188389581899191</v>
      </c>
      <c r="D26" s="372">
        <v>0.73365765457023002</v>
      </c>
      <c r="E26" s="376">
        <v>564.78322714808633</v>
      </c>
      <c r="F26" s="376">
        <v>1625.6330147817607</v>
      </c>
      <c r="G26" s="376">
        <v>797.79002364334588</v>
      </c>
      <c r="H26" s="376">
        <v>168.62503652225149</v>
      </c>
    </row>
    <row r="27" spans="1:8" ht="15.75" thickBot="1" x14ac:dyDescent="0.3">
      <c r="A27" s="375" t="s">
        <v>536</v>
      </c>
      <c r="B27" s="372">
        <v>32390.631664594664</v>
      </c>
      <c r="C27" s="372">
        <v>39.579455347798998</v>
      </c>
      <c r="D27" s="372">
        <v>23.567013395936449</v>
      </c>
      <c r="E27" s="376">
        <v>1620.9664128309175</v>
      </c>
      <c r="F27" s="376">
        <v>17850.702527462247</v>
      </c>
      <c r="G27" s="376">
        <v>1742.6735648381459</v>
      </c>
      <c r="H27" s="376">
        <v>226.77422938043526</v>
      </c>
    </row>
    <row r="28" spans="1:8" ht="15.75" thickTop="1" x14ac:dyDescent="0.25">
      <c r="A28" s="379" t="s">
        <v>537</v>
      </c>
      <c r="B28" s="372">
        <v>586319.50932829198</v>
      </c>
      <c r="C28" s="372">
        <v>205.35377590972996</v>
      </c>
      <c r="D28" s="372">
        <v>4.1010308449579398</v>
      </c>
      <c r="E28" s="372">
        <v>908.26373148672474</v>
      </c>
      <c r="F28" s="372">
        <v>3021.6454373622296</v>
      </c>
      <c r="G28" s="372">
        <v>551.67725417600798</v>
      </c>
      <c r="H28" s="372">
        <v>527.57585355553215</v>
      </c>
    </row>
    <row r="29" spans="1:8" x14ac:dyDescent="0.25">
      <c r="A29" s="375" t="s">
        <v>538</v>
      </c>
      <c r="B29" s="372">
        <v>227130.37102570775</v>
      </c>
      <c r="C29" s="372">
        <v>43.127101050750518</v>
      </c>
      <c r="D29" s="372">
        <v>1.16099880972741</v>
      </c>
      <c r="E29" s="376">
        <v>490.17465541376572</v>
      </c>
      <c r="F29" s="376">
        <v>165.62633435353089</v>
      </c>
      <c r="G29" s="376">
        <v>33.353786412534873</v>
      </c>
      <c r="H29" s="376">
        <v>369.97578072655716</v>
      </c>
    </row>
    <row r="30" spans="1:8" x14ac:dyDescent="0.25">
      <c r="A30" s="375" t="s">
        <v>539</v>
      </c>
      <c r="B30" s="372">
        <v>358897.51072027022</v>
      </c>
      <c r="C30" s="372">
        <v>162.20807697148538</v>
      </c>
      <c r="D30" s="372">
        <v>2.9373316220328798</v>
      </c>
      <c r="E30" s="376">
        <v>418.08907607295907</v>
      </c>
      <c r="F30" s="376">
        <v>2856.0191030086989</v>
      </c>
      <c r="G30" s="376">
        <v>518.3234677634731</v>
      </c>
      <c r="H30" s="376">
        <v>157.60007282897502</v>
      </c>
    </row>
    <row r="31" spans="1:8" x14ac:dyDescent="0.25">
      <c r="A31" s="375" t="s">
        <v>540</v>
      </c>
      <c r="B31" s="372">
        <v>291.62758231404649</v>
      </c>
      <c r="C31" s="372">
        <v>1.8597887494070001E-2</v>
      </c>
      <c r="D31" s="372">
        <v>2.7004131976500001E-3</v>
      </c>
      <c r="E31" s="376" t="s">
        <v>523</v>
      </c>
      <c r="F31" s="376" t="s">
        <v>523</v>
      </c>
      <c r="G31" s="376" t="s">
        <v>523</v>
      </c>
      <c r="H31" s="376" t="s">
        <v>523</v>
      </c>
    </row>
    <row r="32" spans="1:8" x14ac:dyDescent="0.25">
      <c r="A32" s="377" t="s">
        <v>3364</v>
      </c>
      <c r="B32" s="372">
        <v>225360.31628275706</v>
      </c>
      <c r="C32" s="372">
        <v>4.1196269771152103</v>
      </c>
      <c r="D32" s="372">
        <v>2.5601844175807398</v>
      </c>
      <c r="E32" s="372">
        <v>128.24903986696705</v>
      </c>
      <c r="F32" s="372">
        <v>1403.092346692003</v>
      </c>
      <c r="G32" s="372">
        <v>241.28268231324299</v>
      </c>
      <c r="H32" s="372">
        <v>24.535279992929539</v>
      </c>
    </row>
    <row r="33" spans="1:8" x14ac:dyDescent="0.25">
      <c r="A33" s="375" t="s">
        <v>541</v>
      </c>
      <c r="B33" s="372">
        <v>197727.56395066719</v>
      </c>
      <c r="C33" s="372">
        <v>3.63136019854521</v>
      </c>
      <c r="D33" s="372">
        <v>1.7785747835824199</v>
      </c>
      <c r="E33" s="376">
        <v>128.24903986696705</v>
      </c>
      <c r="F33" s="376">
        <v>1403.092346692003</v>
      </c>
      <c r="G33" s="376">
        <v>241.28268231324299</v>
      </c>
      <c r="H33" s="376">
        <v>24.535279992929539</v>
      </c>
    </row>
    <row r="34" spans="1:8" x14ac:dyDescent="0.25">
      <c r="A34" s="375" t="s">
        <v>542</v>
      </c>
      <c r="B34" s="372">
        <v>27632.752332089869</v>
      </c>
      <c r="C34" s="372">
        <v>0.48826677857</v>
      </c>
      <c r="D34" s="372">
        <v>0.78160963399831995</v>
      </c>
      <c r="E34" s="376" t="s">
        <v>521</v>
      </c>
      <c r="F34" s="376" t="s">
        <v>521</v>
      </c>
      <c r="G34" s="376" t="s">
        <v>521</v>
      </c>
      <c r="H34" s="376" t="s">
        <v>521</v>
      </c>
    </row>
    <row r="35" spans="1:8" x14ac:dyDescent="0.25">
      <c r="A35" s="380" t="s">
        <v>543</v>
      </c>
      <c r="B35" s="372">
        <v>37244.387404913439</v>
      </c>
      <c r="C35" s="372">
        <v>11261.918820792424</v>
      </c>
      <c r="D35" s="372">
        <v>9.8668951887160003E-2</v>
      </c>
      <c r="E35" s="372">
        <v>208.89432174184356</v>
      </c>
      <c r="F35" s="372">
        <v>105.47180460606191</v>
      </c>
      <c r="G35" s="372">
        <v>355.97410702367489</v>
      </c>
      <c r="H35" s="372">
        <v>65.111291475618813</v>
      </c>
    </row>
    <row r="36" spans="1:8" x14ac:dyDescent="0.25">
      <c r="A36" s="377" t="s">
        <v>545</v>
      </c>
      <c r="B36" s="372" t="s">
        <v>3262</v>
      </c>
      <c r="C36" s="372">
        <v>2828.7193306107342</v>
      </c>
      <c r="D36" s="372" t="s">
        <v>521</v>
      </c>
      <c r="E36" s="372" t="s">
        <v>521</v>
      </c>
      <c r="F36" s="372" t="s">
        <v>521</v>
      </c>
      <c r="G36" s="372" t="s">
        <v>521</v>
      </c>
      <c r="H36" s="372" t="s">
        <v>521</v>
      </c>
    </row>
    <row r="37" spans="1:8" x14ac:dyDescent="0.25">
      <c r="A37" s="375" t="s">
        <v>547</v>
      </c>
      <c r="B37" s="372" t="s">
        <v>548</v>
      </c>
      <c r="C37" s="372">
        <v>2828.7193306107342</v>
      </c>
      <c r="D37" s="376" t="s">
        <v>521</v>
      </c>
      <c r="E37" s="376" t="s">
        <v>521</v>
      </c>
      <c r="F37" s="376" t="s">
        <v>521</v>
      </c>
      <c r="G37" s="376" t="s">
        <v>521</v>
      </c>
      <c r="H37" s="381" t="s">
        <v>196</v>
      </c>
    </row>
    <row r="38" spans="1:8" x14ac:dyDescent="0.25">
      <c r="A38" s="375" t="s">
        <v>549</v>
      </c>
      <c r="B38" s="372" t="s">
        <v>523</v>
      </c>
      <c r="C38" s="372" t="s">
        <v>523</v>
      </c>
      <c r="D38" s="376" t="s">
        <v>521</v>
      </c>
      <c r="E38" s="376" t="s">
        <v>521</v>
      </c>
      <c r="F38" s="376" t="s">
        <v>521</v>
      </c>
      <c r="G38" s="376" t="s">
        <v>521</v>
      </c>
      <c r="H38" s="376" t="s">
        <v>521</v>
      </c>
    </row>
    <row r="39" spans="1:8" x14ac:dyDescent="0.25">
      <c r="A39" s="375" t="s">
        <v>3365</v>
      </c>
      <c r="B39" s="372" t="s">
        <v>550</v>
      </c>
      <c r="C39" s="372" t="s">
        <v>550</v>
      </c>
      <c r="D39" s="376" t="s">
        <v>521</v>
      </c>
      <c r="E39" s="372" t="s">
        <v>521</v>
      </c>
      <c r="F39" s="372" t="s">
        <v>521</v>
      </c>
      <c r="G39" s="372" t="s">
        <v>521</v>
      </c>
      <c r="H39" s="372" t="s">
        <v>521</v>
      </c>
    </row>
    <row r="40" spans="1:8" x14ac:dyDescent="0.25">
      <c r="A40" s="377" t="s">
        <v>551</v>
      </c>
      <c r="B40" s="372">
        <v>37244.387404913439</v>
      </c>
      <c r="C40" s="372">
        <v>8433.1994901816888</v>
      </c>
      <c r="D40" s="372">
        <v>9.8668951887160003E-2</v>
      </c>
      <c r="E40" s="372">
        <v>208.89432174184356</v>
      </c>
      <c r="F40" s="372">
        <v>105.47180460606191</v>
      </c>
      <c r="G40" s="372">
        <v>355.97410702367489</v>
      </c>
      <c r="H40" s="372">
        <v>65.111291475618813</v>
      </c>
    </row>
    <row r="41" spans="1:8" x14ac:dyDescent="0.25">
      <c r="A41" s="375" t="s">
        <v>552</v>
      </c>
      <c r="B41" s="372">
        <v>12063.700405245312</v>
      </c>
      <c r="C41" s="372">
        <v>1817.0207526802458</v>
      </c>
      <c r="D41" s="372">
        <v>3.5386466609699997E-2</v>
      </c>
      <c r="E41" s="376" t="s">
        <v>523</v>
      </c>
      <c r="F41" s="376" t="s">
        <v>523</v>
      </c>
      <c r="G41" s="376" t="s">
        <v>523</v>
      </c>
      <c r="H41" s="376" t="s">
        <v>523</v>
      </c>
    </row>
    <row r="42" spans="1:8" x14ac:dyDescent="0.25">
      <c r="A42" s="375" t="s">
        <v>553</v>
      </c>
      <c r="B42" s="372">
        <v>25180.686999668131</v>
      </c>
      <c r="C42" s="372">
        <v>6616.1787375014428</v>
      </c>
      <c r="D42" s="381" t="s">
        <v>196</v>
      </c>
      <c r="E42" s="381" t="s">
        <v>196</v>
      </c>
      <c r="F42" s="381" t="s">
        <v>196</v>
      </c>
      <c r="G42" s="376" t="s">
        <v>523</v>
      </c>
      <c r="H42" s="376" t="s">
        <v>523</v>
      </c>
    </row>
    <row r="43" spans="1:8" x14ac:dyDescent="0.25">
      <c r="A43" s="375" t="s">
        <v>554</v>
      </c>
      <c r="B43" s="372" t="s">
        <v>523</v>
      </c>
      <c r="C43" s="372" t="s">
        <v>523</v>
      </c>
      <c r="D43" s="372">
        <v>6.3282485277459999E-2</v>
      </c>
      <c r="E43" s="376" t="s">
        <v>523</v>
      </c>
      <c r="F43" s="376" t="s">
        <v>523</v>
      </c>
      <c r="G43" s="376" t="s">
        <v>523</v>
      </c>
      <c r="H43" s="376" t="s">
        <v>523</v>
      </c>
    </row>
    <row r="44" spans="1:8" x14ac:dyDescent="0.25">
      <c r="A44" s="375" t="s">
        <v>3366</v>
      </c>
      <c r="B44" s="372" t="s">
        <v>550</v>
      </c>
      <c r="C44" s="372" t="s">
        <v>550</v>
      </c>
      <c r="D44" s="372" t="s">
        <v>550</v>
      </c>
      <c r="E44" s="372">
        <v>208.89432174184356</v>
      </c>
      <c r="F44" s="372">
        <v>105.47180460606191</v>
      </c>
      <c r="G44" s="372">
        <v>355.97410702367489</v>
      </c>
      <c r="H44" s="372">
        <v>65.111291475618813</v>
      </c>
    </row>
    <row r="45" spans="1:8" x14ac:dyDescent="0.25">
      <c r="A45" s="382" t="s">
        <v>3263</v>
      </c>
      <c r="B45" s="372" t="s">
        <v>555</v>
      </c>
      <c r="C45" s="381" t="s">
        <v>196</v>
      </c>
      <c r="D45" s="381" t="s">
        <v>196</v>
      </c>
      <c r="E45" s="381" t="s">
        <v>196</v>
      </c>
      <c r="F45" s="381" t="s">
        <v>196</v>
      </c>
      <c r="G45" s="381" t="s">
        <v>196</v>
      </c>
      <c r="H45" s="381" t="s">
        <v>196</v>
      </c>
    </row>
    <row r="46" spans="1:8" x14ac:dyDescent="0.25">
      <c r="A46" s="377" t="s">
        <v>3367</v>
      </c>
      <c r="B46" s="372" t="s">
        <v>523</v>
      </c>
      <c r="C46" s="381" t="s">
        <v>196</v>
      </c>
      <c r="D46" s="381" t="s">
        <v>196</v>
      </c>
      <c r="E46" s="381" t="s">
        <v>196</v>
      </c>
      <c r="F46" s="381" t="s">
        <v>196</v>
      </c>
      <c r="G46" s="381" t="s">
        <v>196</v>
      </c>
      <c r="H46" s="381" t="s">
        <v>196</v>
      </c>
    </row>
    <row r="47" spans="1:8" x14ac:dyDescent="0.25">
      <c r="A47" s="377" t="s">
        <v>556</v>
      </c>
      <c r="B47" s="372" t="s">
        <v>523</v>
      </c>
      <c r="C47" s="381" t="s">
        <v>196</v>
      </c>
      <c r="D47" s="381" t="s">
        <v>196</v>
      </c>
      <c r="E47" s="381" t="s">
        <v>196</v>
      </c>
      <c r="F47" s="381" t="s">
        <v>196</v>
      </c>
      <c r="G47" s="381" t="s">
        <v>196</v>
      </c>
      <c r="H47" s="381" t="s">
        <v>196</v>
      </c>
    </row>
    <row r="48" spans="1:8" x14ac:dyDescent="0.25">
      <c r="A48" s="374" t="s">
        <v>557</v>
      </c>
      <c r="B48" s="372" t="s">
        <v>555</v>
      </c>
      <c r="C48" s="381" t="s">
        <v>196</v>
      </c>
      <c r="D48" s="381" t="s">
        <v>196</v>
      </c>
      <c r="E48" s="381" t="s">
        <v>196</v>
      </c>
      <c r="F48" s="381" t="s">
        <v>196</v>
      </c>
      <c r="G48" s="381" t="s">
        <v>196</v>
      </c>
      <c r="H48" s="381" t="s">
        <v>196</v>
      </c>
    </row>
    <row r="49" spans="1:8" x14ac:dyDescent="0.25">
      <c r="A49" s="382" t="s">
        <v>3264</v>
      </c>
      <c r="B49" s="381" t="s">
        <v>196</v>
      </c>
      <c r="C49" s="381" t="s">
        <v>196</v>
      </c>
      <c r="D49" s="381" t="s">
        <v>196</v>
      </c>
      <c r="E49" s="381" t="s">
        <v>196</v>
      </c>
      <c r="F49" s="381" t="s">
        <v>196</v>
      </c>
      <c r="G49" s="381" t="s">
        <v>196</v>
      </c>
      <c r="H49" s="381" t="s">
        <v>196</v>
      </c>
    </row>
    <row r="50" spans="1:8" x14ac:dyDescent="0.25">
      <c r="A50" s="374" t="s">
        <v>558</v>
      </c>
      <c r="B50" s="372">
        <v>113232.30135064154</v>
      </c>
      <c r="C50" s="372">
        <v>5.2928930187330101</v>
      </c>
      <c r="D50" s="372">
        <v>3.2815608782569399</v>
      </c>
      <c r="E50" s="372">
        <v>1704.0134032501867</v>
      </c>
      <c r="F50" s="372">
        <v>132.66675861432418</v>
      </c>
      <c r="G50" s="372">
        <v>53.948263992089871</v>
      </c>
      <c r="H50" s="372" t="s">
        <v>548</v>
      </c>
    </row>
    <row r="51" spans="1:8" x14ac:dyDescent="0.25">
      <c r="A51" s="383" t="s">
        <v>559</v>
      </c>
      <c r="B51" s="372">
        <v>60125.445140869939</v>
      </c>
      <c r="C51" s="372" t="s">
        <v>583</v>
      </c>
      <c r="D51" s="372">
        <v>1.9373340798485601</v>
      </c>
      <c r="E51" s="376">
        <v>242.16675998106996</v>
      </c>
      <c r="F51" s="376">
        <v>100.74137215212509</v>
      </c>
      <c r="G51" s="376">
        <v>15.11120582281877</v>
      </c>
      <c r="H51" s="376" t="s">
        <v>548</v>
      </c>
    </row>
    <row r="52" spans="1:8" x14ac:dyDescent="0.25">
      <c r="A52" s="383" t="s">
        <v>560</v>
      </c>
      <c r="B52" s="372">
        <v>53106.856209771599</v>
      </c>
      <c r="C52" s="372">
        <v>5.2928930187330101</v>
      </c>
      <c r="D52" s="372">
        <v>1.34422679840838</v>
      </c>
      <c r="E52" s="376">
        <v>1461.8466432691168</v>
      </c>
      <c r="F52" s="376">
        <v>31.9253864621991</v>
      </c>
      <c r="G52" s="376">
        <v>38.837058169271103</v>
      </c>
      <c r="H52" s="376" t="s">
        <v>548</v>
      </c>
    </row>
    <row r="53" spans="1:8" x14ac:dyDescent="0.25">
      <c r="A53" s="374" t="s">
        <v>561</v>
      </c>
      <c r="B53" s="372" t="s">
        <v>523</v>
      </c>
      <c r="C53" s="372" t="s">
        <v>523</v>
      </c>
      <c r="D53" s="372" t="s">
        <v>523</v>
      </c>
      <c r="E53" s="376" t="s">
        <v>523</v>
      </c>
      <c r="F53" s="376" t="s">
        <v>523</v>
      </c>
      <c r="G53" s="376" t="s">
        <v>523</v>
      </c>
      <c r="H53" s="376" t="s">
        <v>548</v>
      </c>
    </row>
    <row r="54" spans="1:8" x14ac:dyDescent="0.25">
      <c r="A54" s="384" t="s">
        <v>3265</v>
      </c>
      <c r="B54" s="372">
        <v>230699.51036740557</v>
      </c>
      <c r="C54" s="381" t="s">
        <v>196</v>
      </c>
      <c r="D54" s="381" t="s">
        <v>196</v>
      </c>
      <c r="E54" s="381" t="s">
        <v>196</v>
      </c>
      <c r="F54" s="381" t="s">
        <v>196</v>
      </c>
      <c r="G54" s="381" t="s">
        <v>196</v>
      </c>
      <c r="H54" s="381" t="s">
        <v>196</v>
      </c>
    </row>
    <row r="55" spans="1:8" x14ac:dyDescent="0.25">
      <c r="A55" s="289" t="s">
        <v>3266</v>
      </c>
      <c r="B55" s="372" t="s">
        <v>583</v>
      </c>
      <c r="C55" s="381" t="s">
        <v>196</v>
      </c>
      <c r="D55" s="381" t="s">
        <v>196</v>
      </c>
      <c r="E55" s="381" t="s">
        <v>196</v>
      </c>
      <c r="F55" s="381" t="s">
        <v>196</v>
      </c>
      <c r="G55" s="381" t="s">
        <v>196</v>
      </c>
      <c r="H55" s="381" t="s">
        <v>196</v>
      </c>
    </row>
    <row r="56" spans="1:8" x14ac:dyDescent="0.25">
      <c r="A56" s="385" t="s">
        <v>562</v>
      </c>
      <c r="B56" s="376" t="s">
        <v>521</v>
      </c>
      <c r="C56" s="381" t="s">
        <v>196</v>
      </c>
      <c r="D56" s="381" t="s">
        <v>196</v>
      </c>
      <c r="E56" s="381" t="s">
        <v>196</v>
      </c>
      <c r="F56" s="381" t="s">
        <v>196</v>
      </c>
      <c r="G56" s="381" t="s">
        <v>196</v>
      </c>
      <c r="H56" s="381" t="s">
        <v>196</v>
      </c>
    </row>
    <row r="57" spans="1:8" x14ac:dyDescent="0.25">
      <c r="A57" s="385" t="s">
        <v>563</v>
      </c>
      <c r="B57" s="376" t="s">
        <v>521</v>
      </c>
      <c r="C57" s="381" t="s">
        <v>196</v>
      </c>
      <c r="D57" s="381" t="s">
        <v>196</v>
      </c>
      <c r="E57" s="381" t="s">
        <v>196</v>
      </c>
      <c r="F57" s="381" t="s">
        <v>196</v>
      </c>
      <c r="G57" s="381" t="s">
        <v>196</v>
      </c>
      <c r="H57" s="381" t="s">
        <v>196</v>
      </c>
    </row>
    <row r="58" spans="1:8" x14ac:dyDescent="0.25">
      <c r="C58" s="6"/>
      <c r="D58" s="6"/>
    </row>
    <row r="59" spans="1:8" x14ac:dyDescent="0.25">
      <c r="A59" s="65" t="s">
        <v>564</v>
      </c>
      <c r="B59" s="66">
        <f>B8+B50</f>
        <v>6045831.9303266751</v>
      </c>
      <c r="C59" s="66">
        <f t="shared" ref="C59:G59" si="0">C8+C50</f>
        <v>11738.668394056973</v>
      </c>
      <c r="D59" s="66">
        <f t="shared" si="0"/>
        <v>259.40234604960767</v>
      </c>
      <c r="E59" s="66">
        <f t="shared" si="0"/>
        <v>18305.749424551203</v>
      </c>
      <c r="F59" s="66">
        <f t="shared" si="0"/>
        <v>65117.178069736605</v>
      </c>
      <c r="G59" s="66">
        <f t="shared" si="0"/>
        <v>7244.4555805128311</v>
      </c>
      <c r="H59" s="66">
        <f>H8</f>
        <v>12364.091048770906</v>
      </c>
    </row>
    <row r="60" spans="1:8" x14ac:dyDescent="0.25">
      <c r="A60" s="65" t="s">
        <v>98</v>
      </c>
      <c r="B60" s="66">
        <f>B11</f>
        <v>2400057.4856406469</v>
      </c>
      <c r="C60" s="66">
        <f t="shared" ref="C60:H60" si="1">C11</f>
        <v>34.823479419570468</v>
      </c>
      <c r="D60" s="66">
        <f t="shared" si="1"/>
        <v>100.86538569159121</v>
      </c>
      <c r="E60" s="66">
        <f t="shared" si="1"/>
        <v>3434.4290996747714</v>
      </c>
      <c r="F60" s="66">
        <f t="shared" si="1"/>
        <v>581.83867235005948</v>
      </c>
      <c r="G60" s="66">
        <f t="shared" si="1"/>
        <v>43.701395420034459</v>
      </c>
      <c r="H60" s="66">
        <f t="shared" si="1"/>
        <v>9439.0432746602182</v>
      </c>
    </row>
    <row r="61" spans="1:8" x14ac:dyDescent="0.25">
      <c r="A61" s="65" t="s">
        <v>4</v>
      </c>
      <c r="B61" s="66">
        <f>SUM(B22,B50)-G293</f>
        <v>1911856.6209068005</v>
      </c>
      <c r="C61" s="66">
        <f t="shared" ref="C61:H61" si="2">SUM(C22,C50)</f>
        <v>162.90247230948853</v>
      </c>
      <c r="D61" s="66">
        <f t="shared" si="2"/>
        <v>141.94351071141131</v>
      </c>
      <c r="E61" s="66">
        <f t="shared" si="2"/>
        <v>11998.643932744189</v>
      </c>
      <c r="F61" s="66">
        <f t="shared" si="2"/>
        <v>58747.464607753776</v>
      </c>
      <c r="G61" s="66">
        <f t="shared" si="2"/>
        <v>5777.5462986418306</v>
      </c>
      <c r="H61" s="66">
        <f t="shared" si="2"/>
        <v>618.63077203361581</v>
      </c>
    </row>
    <row r="62" spans="1:8" x14ac:dyDescent="0.25">
      <c r="A62" s="65" t="s">
        <v>2475</v>
      </c>
      <c r="B62" s="66">
        <f>SUM(B29:B30)</f>
        <v>586027.88174597803</v>
      </c>
      <c r="C62" s="66">
        <f t="shared" ref="C62:H62" si="3">SUM(C29:C30)</f>
        <v>205.33517802223591</v>
      </c>
      <c r="D62" s="66">
        <f t="shared" si="3"/>
        <v>4.0983304317602895</v>
      </c>
      <c r="E62" s="66">
        <f t="shared" si="3"/>
        <v>908.26373148672474</v>
      </c>
      <c r="F62" s="66">
        <f t="shared" si="3"/>
        <v>3021.64543736223</v>
      </c>
      <c r="G62" s="66">
        <f t="shared" si="3"/>
        <v>551.67725417600798</v>
      </c>
      <c r="H62" s="66">
        <f t="shared" si="3"/>
        <v>527.57585355553215</v>
      </c>
    </row>
    <row r="63" spans="1:8" x14ac:dyDescent="0.25">
      <c r="A63" s="65" t="s">
        <v>9</v>
      </c>
      <c r="B63" s="66">
        <f>SUM(B12:B14,B35,B45,B32)+G293-G374</f>
        <v>1134885.2223943246</v>
      </c>
      <c r="C63" s="66">
        <f>SUM(C12:C14,C35,C45,C32)-H374</f>
        <v>11335.583471714261</v>
      </c>
      <c r="D63" s="66">
        <f>SUM(D12:D14,D35,D45,D32)-I374</f>
        <v>11.193742820309819</v>
      </c>
      <c r="E63" s="66">
        <f t="shared" ref="E63:H63" si="4">SUM(E12:E14,E35,E45,E32)</f>
        <v>1964.4126606455166</v>
      </c>
      <c r="F63" s="66">
        <f t="shared" si="4"/>
        <v>2766.2293522705422</v>
      </c>
      <c r="G63" s="66">
        <f t="shared" si="4"/>
        <v>871.53063227495795</v>
      </c>
      <c r="H63" s="66">
        <f t="shared" si="4"/>
        <v>1778.8411485215402</v>
      </c>
    </row>
    <row r="64" spans="1:8" x14ac:dyDescent="0.25">
      <c r="A64" s="65" t="s">
        <v>139</v>
      </c>
      <c r="B64" s="66">
        <f>B31</f>
        <v>291.62758231404649</v>
      </c>
      <c r="C64" s="66">
        <f t="shared" ref="C64:H64" si="5">C31</f>
        <v>1.8597887494070001E-2</v>
      </c>
      <c r="D64" s="66">
        <f t="shared" si="5"/>
        <v>2.7004131976500001E-3</v>
      </c>
      <c r="E64" s="66" t="str">
        <f t="shared" si="5"/>
        <v>IE</v>
      </c>
      <c r="F64" s="66" t="str">
        <f t="shared" si="5"/>
        <v>IE</v>
      </c>
      <c r="G64" s="66" t="str">
        <f t="shared" si="5"/>
        <v>IE</v>
      </c>
      <c r="H64" s="66" t="str">
        <f t="shared" si="5"/>
        <v>IE</v>
      </c>
    </row>
    <row r="65" spans="1:10" x14ac:dyDescent="0.25">
      <c r="A65" s="65" t="s">
        <v>3257</v>
      </c>
      <c r="B65" s="66">
        <f>G374</f>
        <v>12713.092056610814</v>
      </c>
      <c r="C65" s="66">
        <f t="shared" ref="C65:D65" si="6">H374</f>
        <v>5.1947039253499999E-3</v>
      </c>
      <c r="D65" s="66">
        <f t="shared" si="6"/>
        <v>1.29867598133739</v>
      </c>
      <c r="E65" s="66"/>
      <c r="F65" s="66"/>
      <c r="G65" s="66"/>
      <c r="H65" s="66"/>
    </row>
    <row r="66" spans="1:10" ht="60" x14ac:dyDescent="0.25">
      <c r="A66" s="4" t="s">
        <v>3258</v>
      </c>
      <c r="B66" s="6"/>
      <c r="C66" s="6"/>
      <c r="D66" s="6"/>
      <c r="E66" s="6"/>
      <c r="F66" s="6"/>
      <c r="G66" s="6"/>
      <c r="H66" s="6"/>
    </row>
    <row r="67" spans="1:10" ht="15.75" thickBot="1" x14ac:dyDescent="0.3">
      <c r="B67" s="99"/>
      <c r="C67" s="99"/>
      <c r="D67" s="99"/>
      <c r="E67" s="99"/>
      <c r="F67" s="99"/>
      <c r="G67" s="99"/>
      <c r="H67" s="99"/>
    </row>
    <row r="68" spans="1:10" ht="15.75" x14ac:dyDescent="0.25">
      <c r="A68" s="470" t="s">
        <v>565</v>
      </c>
      <c r="B68" s="471"/>
      <c r="C68" s="290"/>
      <c r="D68" s="290"/>
      <c r="E68" s="290"/>
      <c r="F68" s="290"/>
      <c r="G68" s="290"/>
      <c r="H68" s="290"/>
      <c r="I68" s="69"/>
      <c r="J68" s="432" t="s">
        <v>505</v>
      </c>
    </row>
    <row r="69" spans="1:10" ht="15.75" x14ac:dyDescent="0.25">
      <c r="A69" s="291" t="s">
        <v>566</v>
      </c>
      <c r="B69" s="292"/>
      <c r="C69" s="293"/>
      <c r="D69" s="293"/>
      <c r="E69" s="293"/>
      <c r="F69" s="293"/>
      <c r="G69" s="293"/>
      <c r="H69" s="293"/>
      <c r="I69" s="69"/>
      <c r="J69" s="432" t="s">
        <v>3405</v>
      </c>
    </row>
    <row r="70" spans="1:10" ht="15.75" x14ac:dyDescent="0.25">
      <c r="A70" s="63"/>
      <c r="B70" s="67"/>
      <c r="C70" s="68"/>
      <c r="D70" s="68"/>
      <c r="E70" s="68"/>
      <c r="F70" s="68"/>
      <c r="G70" s="68"/>
      <c r="H70" s="64"/>
      <c r="I70" s="69"/>
      <c r="J70" s="432" t="s">
        <v>506</v>
      </c>
    </row>
    <row r="71" spans="1:10" x14ac:dyDescent="0.25">
      <c r="A71" s="472" t="s">
        <v>507</v>
      </c>
      <c r="B71" s="475" t="s">
        <v>567</v>
      </c>
      <c r="C71" s="476"/>
      <c r="D71" s="475" t="s">
        <v>568</v>
      </c>
      <c r="E71" s="477"/>
      <c r="F71" s="478"/>
      <c r="G71" s="475" t="s">
        <v>569</v>
      </c>
      <c r="H71" s="479"/>
      <c r="I71" s="479"/>
      <c r="J71" s="476"/>
    </row>
    <row r="72" spans="1:10" x14ac:dyDescent="0.25">
      <c r="A72" s="473"/>
      <c r="B72" s="480" t="s">
        <v>570</v>
      </c>
      <c r="C72" s="481"/>
      <c r="D72" s="484" t="s">
        <v>571</v>
      </c>
      <c r="E72" s="480" t="s">
        <v>509</v>
      </c>
      <c r="F72" s="481" t="s">
        <v>510</v>
      </c>
      <c r="G72" s="484" t="s">
        <v>572</v>
      </c>
      <c r="H72" s="484" t="s">
        <v>509</v>
      </c>
      <c r="I72" s="484" t="s">
        <v>510</v>
      </c>
      <c r="J72" s="366" t="s">
        <v>508</v>
      </c>
    </row>
    <row r="73" spans="1:10" x14ac:dyDescent="0.25">
      <c r="A73" s="473"/>
      <c r="B73" s="482"/>
      <c r="C73" s="483"/>
      <c r="D73" s="485"/>
      <c r="E73" s="482"/>
      <c r="F73" s="483"/>
      <c r="G73" s="486"/>
      <c r="H73" s="485"/>
      <c r="I73" s="485"/>
      <c r="J73" s="366" t="s">
        <v>573</v>
      </c>
    </row>
    <row r="74" spans="1:10" ht="15.75" thickBot="1" x14ac:dyDescent="0.3">
      <c r="A74" s="474"/>
      <c r="B74" s="369" t="s">
        <v>574</v>
      </c>
      <c r="C74" s="70" t="s">
        <v>575</v>
      </c>
      <c r="D74" s="70" t="s">
        <v>576</v>
      </c>
      <c r="E74" s="492" t="s">
        <v>577</v>
      </c>
      <c r="F74" s="493"/>
      <c r="G74" s="492" t="s">
        <v>515</v>
      </c>
      <c r="H74" s="490"/>
      <c r="I74" s="490"/>
      <c r="J74" s="491"/>
    </row>
    <row r="75" spans="1:10" ht="15.75" thickTop="1" x14ac:dyDescent="0.25">
      <c r="A75" s="71" t="s">
        <v>578</v>
      </c>
      <c r="B75" s="386">
        <v>91137862.196821675</v>
      </c>
      <c r="C75" s="386" t="s">
        <v>579</v>
      </c>
      <c r="D75" s="381" t="s">
        <v>196</v>
      </c>
      <c r="E75" s="381" t="s">
        <v>196</v>
      </c>
      <c r="F75" s="381" t="s">
        <v>196</v>
      </c>
      <c r="G75" s="386">
        <v>5895355.24157112</v>
      </c>
      <c r="H75" s="386">
        <v>471.45668024581687</v>
      </c>
      <c r="I75" s="386">
        <v>256.02211621946361</v>
      </c>
      <c r="J75" s="386" t="s">
        <v>583</v>
      </c>
    </row>
    <row r="76" spans="1:10" x14ac:dyDescent="0.25">
      <c r="A76" s="387" t="s">
        <v>580</v>
      </c>
      <c r="B76" s="386">
        <v>41043265.44914683</v>
      </c>
      <c r="C76" s="386" t="s">
        <v>579</v>
      </c>
      <c r="D76" s="386">
        <v>62.84904662471471</v>
      </c>
      <c r="E76" s="386">
        <v>4.4582659657373203</v>
      </c>
      <c r="F76" s="386">
        <v>3.4887046842559699</v>
      </c>
      <c r="G76" s="386">
        <v>2579530.1038439716</v>
      </c>
      <c r="H76" s="386">
        <v>182.9817934746539</v>
      </c>
      <c r="I76" s="386">
        <v>143.18783242959987</v>
      </c>
      <c r="J76" s="386" t="s">
        <v>521</v>
      </c>
    </row>
    <row r="77" spans="1:10" x14ac:dyDescent="0.25">
      <c r="A77" s="387" t="s">
        <v>581</v>
      </c>
      <c r="B77" s="386">
        <v>23547856.46013758</v>
      </c>
      <c r="C77" s="386" t="s">
        <v>579</v>
      </c>
      <c r="D77" s="386">
        <v>90.390222007608685</v>
      </c>
      <c r="E77" s="386">
        <v>1.3293847084140999</v>
      </c>
      <c r="F77" s="386">
        <v>4.0838943275543604</v>
      </c>
      <c r="G77" s="386">
        <v>2128495.9732351382</v>
      </c>
      <c r="H77" s="386">
        <v>31.304160294037182</v>
      </c>
      <c r="I77" s="386">
        <v>96.166957423620119</v>
      </c>
      <c r="J77" s="386" t="s">
        <v>521</v>
      </c>
    </row>
    <row r="78" spans="1:10" x14ac:dyDescent="0.25">
      <c r="A78" s="387" t="s">
        <v>582</v>
      </c>
      <c r="B78" s="386">
        <v>23571618.577340122</v>
      </c>
      <c r="C78" s="386" t="s">
        <v>579</v>
      </c>
      <c r="D78" s="386">
        <v>49.812237156145379</v>
      </c>
      <c r="E78" s="386">
        <v>3.11233754212514</v>
      </c>
      <c r="F78" s="386">
        <v>0.33678108860792</v>
      </c>
      <c r="G78" s="386">
        <v>1174155.0547286684</v>
      </c>
      <c r="H78" s="386">
        <v>73.362833426910115</v>
      </c>
      <c r="I78" s="386">
        <v>7.9384753647272399</v>
      </c>
      <c r="J78" s="386" t="s">
        <v>521</v>
      </c>
    </row>
    <row r="79" spans="1:10" x14ac:dyDescent="0.25">
      <c r="A79" s="387" t="s">
        <v>3368</v>
      </c>
      <c r="B79" s="386">
        <v>354960.13390164654</v>
      </c>
      <c r="C79" s="386" t="s">
        <v>579</v>
      </c>
      <c r="D79" s="386">
        <v>37.1143362454117</v>
      </c>
      <c r="E79" s="386">
        <v>1.46346122542E-2</v>
      </c>
      <c r="F79" s="386">
        <v>3.6586530635500401</v>
      </c>
      <c r="G79" s="386">
        <v>13174.10976334207</v>
      </c>
      <c r="H79" s="386">
        <v>5.1947039253499999E-3</v>
      </c>
      <c r="I79" s="386">
        <v>1.29867598133739</v>
      </c>
      <c r="J79" s="386" t="s">
        <v>583</v>
      </c>
    </row>
    <row r="80" spans="1:10" x14ac:dyDescent="0.25">
      <c r="A80" s="387" t="s">
        <v>3369</v>
      </c>
      <c r="B80" s="386" t="s">
        <v>550</v>
      </c>
      <c r="C80" s="386" t="s">
        <v>579</v>
      </c>
      <c r="D80" s="386" t="s">
        <v>550</v>
      </c>
      <c r="E80" s="386" t="s">
        <v>550</v>
      </c>
      <c r="F80" s="386" t="s">
        <v>550</v>
      </c>
      <c r="G80" s="386" t="s">
        <v>550</v>
      </c>
      <c r="H80" s="386" t="s">
        <v>550</v>
      </c>
      <c r="I80" s="386" t="s">
        <v>550</v>
      </c>
      <c r="J80" s="386" t="s">
        <v>550</v>
      </c>
    </row>
    <row r="81" spans="1:10" x14ac:dyDescent="0.25">
      <c r="A81" s="387" t="s">
        <v>3370</v>
      </c>
      <c r="B81" s="386">
        <v>2620161.5762954974</v>
      </c>
      <c r="C81" s="386" t="s">
        <v>579</v>
      </c>
      <c r="D81" s="386">
        <v>88.047818292785962</v>
      </c>
      <c r="E81" s="386">
        <v>70.149375522924387</v>
      </c>
      <c r="F81" s="386">
        <v>2.8357697812987901</v>
      </c>
      <c r="G81" s="381" t="s">
        <v>196</v>
      </c>
      <c r="H81" s="386">
        <v>183.80269834629033</v>
      </c>
      <c r="I81" s="386">
        <v>7.4301750201789796</v>
      </c>
      <c r="J81" s="386" t="s">
        <v>521</v>
      </c>
    </row>
    <row r="82" spans="1:10" x14ac:dyDescent="0.25">
      <c r="A82" s="388" t="s">
        <v>584</v>
      </c>
      <c r="B82" s="386">
        <v>32389766.968968615</v>
      </c>
      <c r="C82" s="386" t="s">
        <v>579</v>
      </c>
      <c r="D82" s="381" t="s">
        <v>196</v>
      </c>
      <c r="E82" s="381" t="s">
        <v>196</v>
      </c>
      <c r="F82" s="381" t="s">
        <v>196</v>
      </c>
      <c r="G82" s="386">
        <v>2536779.2265180089</v>
      </c>
      <c r="H82" s="386">
        <v>38.041270916860228</v>
      </c>
      <c r="I82" s="386">
        <v>101.32393509195673</v>
      </c>
      <c r="J82" s="386" t="s">
        <v>583</v>
      </c>
    </row>
    <row r="83" spans="1:10" x14ac:dyDescent="0.25">
      <c r="A83" s="389" t="s">
        <v>580</v>
      </c>
      <c r="B83" s="386">
        <v>1341824.3940511984</v>
      </c>
      <c r="C83" s="386" t="s">
        <v>579</v>
      </c>
      <c r="D83" s="386">
        <v>75.791010443823595</v>
      </c>
      <c r="E83" s="386">
        <v>0.72442924400886</v>
      </c>
      <c r="F83" s="386">
        <v>0.32133945451558998</v>
      </c>
      <c r="G83" s="386">
        <v>101698.22666331165</v>
      </c>
      <c r="H83" s="386">
        <v>0.97205683137514998</v>
      </c>
      <c r="I83" s="386">
        <v>0.43118111884012</v>
      </c>
      <c r="J83" s="386" t="s">
        <v>521</v>
      </c>
    </row>
    <row r="84" spans="1:10" x14ac:dyDescent="0.25">
      <c r="A84" s="389" t="s">
        <v>581</v>
      </c>
      <c r="B84" s="386">
        <v>21970021.331539605</v>
      </c>
      <c r="C84" s="386" t="s">
        <v>579</v>
      </c>
      <c r="D84" s="386">
        <v>90.620563081369596</v>
      </c>
      <c r="E84" s="386">
        <v>0.73461217854264005</v>
      </c>
      <c r="F84" s="386">
        <v>4.2883790815637504</v>
      </c>
      <c r="G84" s="386">
        <v>1990935.7039738202</v>
      </c>
      <c r="H84" s="386">
        <v>16.139445232990571</v>
      </c>
      <c r="I84" s="386">
        <v>94.215779899683724</v>
      </c>
      <c r="J84" s="386" t="s">
        <v>521</v>
      </c>
    </row>
    <row r="85" spans="1:10" x14ac:dyDescent="0.25">
      <c r="A85" s="389" t="s">
        <v>582</v>
      </c>
      <c r="B85" s="386">
        <v>8829876.3098276611</v>
      </c>
      <c r="C85" s="386" t="s">
        <v>579</v>
      </c>
      <c r="D85" s="386">
        <v>50.248073994006518</v>
      </c>
      <c r="E85" s="386">
        <v>2.3689668073318502</v>
      </c>
      <c r="F85" s="386">
        <v>0.75481115226358997</v>
      </c>
      <c r="G85" s="386">
        <v>443684.27817414561</v>
      </c>
      <c r="H85" s="386">
        <v>20.9176838908276</v>
      </c>
      <c r="I85" s="386">
        <v>6.6648891117659703</v>
      </c>
      <c r="J85" s="386" t="s">
        <v>521</v>
      </c>
    </row>
    <row r="86" spans="1:10" x14ac:dyDescent="0.25">
      <c r="A86" s="389" t="s">
        <v>3368</v>
      </c>
      <c r="B86" s="386">
        <v>52888.087323471489</v>
      </c>
      <c r="C86" s="386" t="s">
        <v>579</v>
      </c>
      <c r="D86" s="386">
        <v>8.7168534553273496</v>
      </c>
      <c r="E86" s="386" t="s">
        <v>3267</v>
      </c>
      <c r="F86" s="386" t="s">
        <v>3267</v>
      </c>
      <c r="G86" s="386">
        <v>461.01770673125719</v>
      </c>
      <c r="H86" s="386" t="s">
        <v>3267</v>
      </c>
      <c r="I86" s="386" t="s">
        <v>3267</v>
      </c>
      <c r="J86" s="386" t="s">
        <v>583</v>
      </c>
    </row>
    <row r="87" spans="1:10" x14ac:dyDescent="0.25">
      <c r="A87" s="389" t="s">
        <v>3369</v>
      </c>
      <c r="B87" s="386" t="s">
        <v>550</v>
      </c>
      <c r="C87" s="386" t="s">
        <v>579</v>
      </c>
      <c r="D87" s="386" t="s">
        <v>550</v>
      </c>
      <c r="E87" s="386" t="s">
        <v>550</v>
      </c>
      <c r="F87" s="386" t="s">
        <v>550</v>
      </c>
      <c r="G87" s="386" t="s">
        <v>550</v>
      </c>
      <c r="H87" s="386" t="s">
        <v>550</v>
      </c>
      <c r="I87" s="386" t="s">
        <v>550</v>
      </c>
      <c r="J87" s="386" t="s">
        <v>550</v>
      </c>
    </row>
    <row r="88" spans="1:10" x14ac:dyDescent="0.25">
      <c r="A88" s="389" t="s">
        <v>3370</v>
      </c>
      <c r="B88" s="386">
        <v>195156.84622667928</v>
      </c>
      <c r="C88" s="386" t="s">
        <v>579</v>
      </c>
      <c r="D88" s="386">
        <v>97.735736802039924</v>
      </c>
      <c r="E88" s="386">
        <v>6.192435418265E-2</v>
      </c>
      <c r="F88" s="386">
        <v>6.192435418265E-2</v>
      </c>
      <c r="G88" s="386">
        <v>19073.798157926904</v>
      </c>
      <c r="H88" s="386">
        <v>1.2084961666909999E-2</v>
      </c>
      <c r="I88" s="386">
        <v>1.2084961666909999E-2</v>
      </c>
      <c r="J88" s="386" t="s">
        <v>521</v>
      </c>
    </row>
    <row r="89" spans="1:10" x14ac:dyDescent="0.25">
      <c r="A89" s="390" t="s">
        <v>3371</v>
      </c>
      <c r="B89" s="386">
        <v>29762022.261531696</v>
      </c>
      <c r="C89" s="386" t="s">
        <v>579</v>
      </c>
      <c r="D89" s="381" t="s">
        <v>196</v>
      </c>
      <c r="E89" s="381" t="s">
        <v>196</v>
      </c>
      <c r="F89" s="381" t="s">
        <v>196</v>
      </c>
      <c r="G89" s="386">
        <v>2400057.4856406469</v>
      </c>
      <c r="H89" s="386">
        <v>34.823479419570468</v>
      </c>
      <c r="I89" s="386">
        <v>100.86538569159121</v>
      </c>
      <c r="J89" s="386" t="s">
        <v>583</v>
      </c>
    </row>
    <row r="90" spans="1:10" x14ac:dyDescent="0.25">
      <c r="A90" s="389" t="s">
        <v>580</v>
      </c>
      <c r="B90" s="386">
        <v>1289345.7754762077</v>
      </c>
      <c r="C90" s="386" t="s">
        <v>579</v>
      </c>
      <c r="D90" s="386">
        <v>75.981710695644367</v>
      </c>
      <c r="E90" s="386">
        <v>0.66331306705496995</v>
      </c>
      <c r="F90" s="386">
        <v>0.25283307148143003</v>
      </c>
      <c r="G90" s="386">
        <v>97966.697698884454</v>
      </c>
      <c r="H90" s="386">
        <v>0.85523990082548995</v>
      </c>
      <c r="I90" s="386">
        <v>0.32598925261525002</v>
      </c>
      <c r="J90" s="386" t="s">
        <v>521</v>
      </c>
    </row>
    <row r="91" spans="1:10" x14ac:dyDescent="0.25">
      <c r="A91" s="389" t="s">
        <v>581</v>
      </c>
      <c r="B91" s="386">
        <v>21878947.484241422</v>
      </c>
      <c r="C91" s="386" t="s">
        <v>579</v>
      </c>
      <c r="D91" s="386">
        <v>90.624623010701626</v>
      </c>
      <c r="E91" s="386">
        <v>0.69812515865578995</v>
      </c>
      <c r="F91" s="386">
        <v>4.3002982540659396</v>
      </c>
      <c r="G91" s="386">
        <v>1982771.3676303178</v>
      </c>
      <c r="H91" s="386">
        <v>15.27424368365784</v>
      </c>
      <c r="I91" s="386">
        <v>94.085999667283815</v>
      </c>
      <c r="J91" s="386" t="s">
        <v>521</v>
      </c>
    </row>
    <row r="92" spans="1:10" x14ac:dyDescent="0.25">
      <c r="A92" s="389" t="s">
        <v>582</v>
      </c>
      <c r="B92" s="386">
        <v>6345684.0682639154</v>
      </c>
      <c r="C92" s="386" t="s">
        <v>579</v>
      </c>
      <c r="D92" s="386">
        <v>50.248073994006518</v>
      </c>
      <c r="E92" s="386">
        <v>2.9440341927598199</v>
      </c>
      <c r="F92" s="386">
        <v>1.01506972939916</v>
      </c>
      <c r="G92" s="386">
        <v>318858.40260471357</v>
      </c>
      <c r="H92" s="386">
        <v>18.681910873420229</v>
      </c>
      <c r="I92" s="386">
        <v>6.4413118100252298</v>
      </c>
      <c r="J92" s="386" t="s">
        <v>521</v>
      </c>
    </row>
    <row r="93" spans="1:10" x14ac:dyDescent="0.25">
      <c r="A93" s="389" t="s">
        <v>3368</v>
      </c>
      <c r="B93" s="386">
        <v>52888.087323471489</v>
      </c>
      <c r="C93" s="386" t="s">
        <v>579</v>
      </c>
      <c r="D93" s="386">
        <v>8.7168534553273496</v>
      </c>
      <c r="E93" s="386" t="s">
        <v>555</v>
      </c>
      <c r="F93" s="386" t="s">
        <v>555</v>
      </c>
      <c r="G93" s="386">
        <v>461.01770673125719</v>
      </c>
      <c r="H93" s="386" t="s">
        <v>555</v>
      </c>
      <c r="I93" s="386" t="s">
        <v>555</v>
      </c>
      <c r="J93" s="386" t="s">
        <v>521</v>
      </c>
    </row>
    <row r="94" spans="1:10" x14ac:dyDescent="0.25">
      <c r="A94" s="389" t="s">
        <v>3369</v>
      </c>
      <c r="B94" s="386" t="s">
        <v>550</v>
      </c>
      <c r="C94" s="386" t="s">
        <v>579</v>
      </c>
      <c r="D94" s="386" t="s">
        <v>550</v>
      </c>
      <c r="E94" s="386" t="s">
        <v>550</v>
      </c>
      <c r="F94" s="386" t="s">
        <v>550</v>
      </c>
      <c r="G94" s="386" t="s">
        <v>550</v>
      </c>
      <c r="H94" s="386" t="s">
        <v>550</v>
      </c>
      <c r="I94" s="386" t="s">
        <v>550</v>
      </c>
      <c r="J94" s="386" t="s">
        <v>550</v>
      </c>
    </row>
    <row r="95" spans="1:10" x14ac:dyDescent="0.25">
      <c r="A95" s="389" t="s">
        <v>3370</v>
      </c>
      <c r="B95" s="386">
        <v>195156.84622667928</v>
      </c>
      <c r="C95" s="386" t="s">
        <v>579</v>
      </c>
      <c r="D95" s="386">
        <v>97.735736802039924</v>
      </c>
      <c r="E95" s="386">
        <v>6.192435418265E-2</v>
      </c>
      <c r="F95" s="386">
        <v>6.192435418265E-2</v>
      </c>
      <c r="G95" s="386">
        <v>19073.798157926904</v>
      </c>
      <c r="H95" s="386">
        <v>1.2084961666909999E-2</v>
      </c>
      <c r="I95" s="386">
        <v>1.2084961666909999E-2</v>
      </c>
      <c r="J95" s="386" t="s">
        <v>521</v>
      </c>
    </row>
    <row r="96" spans="1:10" x14ac:dyDescent="0.25">
      <c r="A96" s="391" t="s">
        <v>585</v>
      </c>
      <c r="B96" s="386">
        <v>29762022.261531696</v>
      </c>
      <c r="C96" s="386" t="s">
        <v>579</v>
      </c>
      <c r="D96" s="381" t="s">
        <v>196</v>
      </c>
      <c r="E96" s="381" t="s">
        <v>196</v>
      </c>
      <c r="F96" s="381" t="s">
        <v>196</v>
      </c>
      <c r="G96" s="386">
        <v>2400057.4856406469</v>
      </c>
      <c r="H96" s="386">
        <v>34.823479419570468</v>
      </c>
      <c r="I96" s="386">
        <v>100.86538569159121</v>
      </c>
      <c r="J96" s="386" t="s">
        <v>583</v>
      </c>
    </row>
    <row r="97" spans="1:10" x14ac:dyDescent="0.25">
      <c r="A97" s="392" t="s">
        <v>586</v>
      </c>
      <c r="B97" s="376">
        <v>1289345.7754762077</v>
      </c>
      <c r="C97" s="386" t="s">
        <v>579</v>
      </c>
      <c r="D97" s="386">
        <v>75.981710695644367</v>
      </c>
      <c r="E97" s="386">
        <v>0.66331306705496995</v>
      </c>
      <c r="F97" s="386">
        <v>0.25283307148143003</v>
      </c>
      <c r="G97" s="376">
        <v>97966.697698884454</v>
      </c>
      <c r="H97" s="376">
        <v>0.85523990082548995</v>
      </c>
      <c r="I97" s="376">
        <v>0.32598925261525002</v>
      </c>
      <c r="J97" s="376" t="s">
        <v>521</v>
      </c>
    </row>
    <row r="98" spans="1:10" x14ac:dyDescent="0.25">
      <c r="A98" s="392" t="s">
        <v>587</v>
      </c>
      <c r="B98" s="376">
        <v>21878947.484241422</v>
      </c>
      <c r="C98" s="386" t="s">
        <v>579</v>
      </c>
      <c r="D98" s="386">
        <v>90.624623010701626</v>
      </c>
      <c r="E98" s="386">
        <v>0.69812515865578995</v>
      </c>
      <c r="F98" s="386">
        <v>4.3002982540659396</v>
      </c>
      <c r="G98" s="376">
        <v>1982771.3676303178</v>
      </c>
      <c r="H98" s="376">
        <v>15.27424368365784</v>
      </c>
      <c r="I98" s="376">
        <v>94.085999667283815</v>
      </c>
      <c r="J98" s="376" t="s">
        <v>521</v>
      </c>
    </row>
    <row r="99" spans="1:10" x14ac:dyDescent="0.25">
      <c r="A99" s="392" t="s">
        <v>588</v>
      </c>
      <c r="B99" s="376">
        <v>6345684.0682639154</v>
      </c>
      <c r="C99" s="386" t="s">
        <v>579</v>
      </c>
      <c r="D99" s="386">
        <v>50.248073994006518</v>
      </c>
      <c r="E99" s="386">
        <v>2.9440341927598199</v>
      </c>
      <c r="F99" s="386">
        <v>1.01506972939916</v>
      </c>
      <c r="G99" s="376">
        <v>318858.40260471357</v>
      </c>
      <c r="H99" s="376">
        <v>18.681910873420229</v>
      </c>
      <c r="I99" s="376">
        <v>6.4413118100252298</v>
      </c>
      <c r="J99" s="376" t="s">
        <v>521</v>
      </c>
    </row>
    <row r="100" spans="1:10" x14ac:dyDescent="0.25">
      <c r="A100" s="392" t="s">
        <v>589</v>
      </c>
      <c r="B100" s="376">
        <v>52888.087323471489</v>
      </c>
      <c r="C100" s="386" t="s">
        <v>579</v>
      </c>
      <c r="D100" s="386">
        <v>8.7168534553273496</v>
      </c>
      <c r="E100" s="386" t="s">
        <v>521</v>
      </c>
      <c r="F100" s="386" t="s">
        <v>521</v>
      </c>
      <c r="G100" s="376">
        <v>461.01770673125719</v>
      </c>
      <c r="H100" s="376" t="s">
        <v>521</v>
      </c>
      <c r="I100" s="376" t="s">
        <v>521</v>
      </c>
      <c r="J100" s="376" t="s">
        <v>521</v>
      </c>
    </row>
    <row r="101" spans="1:10" x14ac:dyDescent="0.25">
      <c r="A101" s="392" t="s">
        <v>590</v>
      </c>
      <c r="B101" s="376" t="s">
        <v>550</v>
      </c>
      <c r="C101" s="386" t="s">
        <v>579</v>
      </c>
      <c r="D101" s="386" t="s">
        <v>550</v>
      </c>
      <c r="E101" s="386" t="s">
        <v>550</v>
      </c>
      <c r="F101" s="386" t="s">
        <v>550</v>
      </c>
      <c r="G101" s="376" t="s">
        <v>550</v>
      </c>
      <c r="H101" s="376" t="s">
        <v>550</v>
      </c>
      <c r="I101" s="376" t="s">
        <v>550</v>
      </c>
      <c r="J101" s="376" t="s">
        <v>550</v>
      </c>
    </row>
    <row r="102" spans="1:10" x14ac:dyDescent="0.25">
      <c r="A102" s="392" t="s">
        <v>97</v>
      </c>
      <c r="B102" s="376">
        <v>195156.84622667928</v>
      </c>
      <c r="C102" s="386" t="s">
        <v>579</v>
      </c>
      <c r="D102" s="386">
        <v>97.735736802039924</v>
      </c>
      <c r="E102" s="386">
        <v>6.192435418265E-2</v>
      </c>
      <c r="F102" s="386">
        <v>6.192435418265E-2</v>
      </c>
      <c r="G102" s="376">
        <v>19073.798157926904</v>
      </c>
      <c r="H102" s="376">
        <v>1.2084961666909999E-2</v>
      </c>
      <c r="I102" s="376">
        <v>1.2084961666909999E-2</v>
      </c>
      <c r="J102" s="376" t="s">
        <v>521</v>
      </c>
    </row>
    <row r="103" spans="1:10" x14ac:dyDescent="0.25">
      <c r="A103" s="391" t="s">
        <v>591</v>
      </c>
      <c r="B103" s="386" t="s">
        <v>3268</v>
      </c>
      <c r="C103" s="386" t="s">
        <v>579</v>
      </c>
      <c r="D103" s="381" t="s">
        <v>196</v>
      </c>
      <c r="E103" s="381" t="s">
        <v>196</v>
      </c>
      <c r="F103" s="381" t="s">
        <v>196</v>
      </c>
      <c r="G103" s="386" t="s">
        <v>3268</v>
      </c>
      <c r="H103" s="386" t="s">
        <v>595</v>
      </c>
      <c r="I103" s="386" t="s">
        <v>595</v>
      </c>
      <c r="J103" s="386" t="s">
        <v>583</v>
      </c>
    </row>
    <row r="104" spans="1:10" x14ac:dyDescent="0.25">
      <c r="A104" s="392" t="s">
        <v>586</v>
      </c>
      <c r="B104" s="376" t="s">
        <v>523</v>
      </c>
      <c r="C104" s="386" t="s">
        <v>579</v>
      </c>
      <c r="D104" s="386" t="s">
        <v>555</v>
      </c>
      <c r="E104" s="386" t="s">
        <v>523</v>
      </c>
      <c r="F104" s="386" t="s">
        <v>523</v>
      </c>
      <c r="G104" s="376" t="s">
        <v>523</v>
      </c>
      <c r="H104" s="376" t="s">
        <v>523</v>
      </c>
      <c r="I104" s="376" t="s">
        <v>523</v>
      </c>
      <c r="J104" s="376" t="s">
        <v>521</v>
      </c>
    </row>
    <row r="105" spans="1:10" x14ac:dyDescent="0.25">
      <c r="A105" s="392" t="s">
        <v>587</v>
      </c>
      <c r="B105" s="376" t="s">
        <v>523</v>
      </c>
      <c r="C105" s="386" t="s">
        <v>579</v>
      </c>
      <c r="D105" s="386" t="s">
        <v>555</v>
      </c>
      <c r="E105" s="386" t="s">
        <v>523</v>
      </c>
      <c r="F105" s="386" t="s">
        <v>523</v>
      </c>
      <c r="G105" s="376" t="s">
        <v>523</v>
      </c>
      <c r="H105" s="376" t="s">
        <v>523</v>
      </c>
      <c r="I105" s="376" t="s">
        <v>523</v>
      </c>
      <c r="J105" s="376" t="s">
        <v>521</v>
      </c>
    </row>
    <row r="106" spans="1:10" x14ac:dyDescent="0.25">
      <c r="A106" s="392" t="s">
        <v>588</v>
      </c>
      <c r="B106" s="376" t="s">
        <v>523</v>
      </c>
      <c r="C106" s="386" t="s">
        <v>579</v>
      </c>
      <c r="D106" s="386" t="s">
        <v>555</v>
      </c>
      <c r="E106" s="386" t="s">
        <v>523</v>
      </c>
      <c r="F106" s="386" t="s">
        <v>523</v>
      </c>
      <c r="G106" s="376" t="s">
        <v>523</v>
      </c>
      <c r="H106" s="376" t="s">
        <v>523</v>
      </c>
      <c r="I106" s="376" t="s">
        <v>523</v>
      </c>
      <c r="J106" s="376" t="s">
        <v>521</v>
      </c>
    </row>
    <row r="107" spans="1:10" x14ac:dyDescent="0.25">
      <c r="A107" s="392" t="s">
        <v>589</v>
      </c>
      <c r="B107" s="376" t="s">
        <v>523</v>
      </c>
      <c r="C107" s="386" t="s">
        <v>579</v>
      </c>
      <c r="D107" s="386" t="s">
        <v>555</v>
      </c>
      <c r="E107" s="386" t="s">
        <v>523</v>
      </c>
      <c r="F107" s="386" t="s">
        <v>523</v>
      </c>
      <c r="G107" s="376" t="s">
        <v>523</v>
      </c>
      <c r="H107" s="376" t="s">
        <v>523</v>
      </c>
      <c r="I107" s="376" t="s">
        <v>523</v>
      </c>
      <c r="J107" s="376" t="s">
        <v>521</v>
      </c>
    </row>
    <row r="108" spans="1:10" x14ac:dyDescent="0.25">
      <c r="A108" s="392" t="s">
        <v>590</v>
      </c>
      <c r="B108" s="376" t="s">
        <v>550</v>
      </c>
      <c r="C108" s="386" t="s">
        <v>579</v>
      </c>
      <c r="D108" s="386" t="s">
        <v>550</v>
      </c>
      <c r="E108" s="386" t="s">
        <v>550</v>
      </c>
      <c r="F108" s="386" t="s">
        <v>550</v>
      </c>
      <c r="G108" s="376" t="s">
        <v>550</v>
      </c>
      <c r="H108" s="376" t="s">
        <v>550</v>
      </c>
      <c r="I108" s="376" t="s">
        <v>550</v>
      </c>
      <c r="J108" s="376" t="s">
        <v>550</v>
      </c>
    </row>
    <row r="109" spans="1:10" x14ac:dyDescent="0.25">
      <c r="A109" s="392" t="s">
        <v>97</v>
      </c>
      <c r="B109" s="376" t="s">
        <v>523</v>
      </c>
      <c r="C109" s="386" t="s">
        <v>579</v>
      </c>
      <c r="D109" s="386" t="s">
        <v>555</v>
      </c>
      <c r="E109" s="386" t="s">
        <v>523</v>
      </c>
      <c r="F109" s="386" t="s">
        <v>523</v>
      </c>
      <c r="G109" s="376" t="s">
        <v>523</v>
      </c>
      <c r="H109" s="376" t="s">
        <v>523</v>
      </c>
      <c r="I109" s="376" t="s">
        <v>523</v>
      </c>
      <c r="J109" s="376" t="s">
        <v>521</v>
      </c>
    </row>
    <row r="110" spans="1:10" x14ac:dyDescent="0.25">
      <c r="A110" s="391" t="s">
        <v>592</v>
      </c>
      <c r="B110" s="386" t="s">
        <v>3268</v>
      </c>
      <c r="C110" s="386" t="s">
        <v>579</v>
      </c>
      <c r="D110" s="381" t="s">
        <v>196</v>
      </c>
      <c r="E110" s="381" t="s">
        <v>196</v>
      </c>
      <c r="F110" s="381" t="s">
        <v>196</v>
      </c>
      <c r="G110" s="386" t="s">
        <v>595</v>
      </c>
      <c r="H110" s="386" t="s">
        <v>3268</v>
      </c>
      <c r="I110" s="386" t="s">
        <v>595</v>
      </c>
      <c r="J110" s="386" t="s">
        <v>583</v>
      </c>
    </row>
    <row r="111" spans="1:10" x14ac:dyDescent="0.25">
      <c r="A111" s="392" t="s">
        <v>586</v>
      </c>
      <c r="B111" s="376" t="s">
        <v>523</v>
      </c>
      <c r="C111" s="386" t="s">
        <v>579</v>
      </c>
      <c r="D111" s="386" t="s">
        <v>555</v>
      </c>
      <c r="E111" s="386" t="s">
        <v>523</v>
      </c>
      <c r="F111" s="386" t="s">
        <v>523</v>
      </c>
      <c r="G111" s="376" t="s">
        <v>523</v>
      </c>
      <c r="H111" s="376" t="s">
        <v>523</v>
      </c>
      <c r="I111" s="376" t="s">
        <v>523</v>
      </c>
      <c r="J111" s="376" t="s">
        <v>521</v>
      </c>
    </row>
    <row r="112" spans="1:10" x14ac:dyDescent="0.25">
      <c r="A112" s="392" t="s">
        <v>587</v>
      </c>
      <c r="B112" s="376" t="s">
        <v>523</v>
      </c>
      <c r="C112" s="386" t="s">
        <v>579</v>
      </c>
      <c r="D112" s="386" t="s">
        <v>555</v>
      </c>
      <c r="E112" s="386" t="s">
        <v>523</v>
      </c>
      <c r="F112" s="386" t="s">
        <v>523</v>
      </c>
      <c r="G112" s="376" t="s">
        <v>523</v>
      </c>
      <c r="H112" s="376" t="s">
        <v>523</v>
      </c>
      <c r="I112" s="376" t="s">
        <v>523</v>
      </c>
      <c r="J112" s="376" t="s">
        <v>521</v>
      </c>
    </row>
    <row r="113" spans="1:10" x14ac:dyDescent="0.25">
      <c r="A113" s="392" t="s">
        <v>588</v>
      </c>
      <c r="B113" s="376" t="s">
        <v>523</v>
      </c>
      <c r="C113" s="386" t="s">
        <v>579</v>
      </c>
      <c r="D113" s="386" t="s">
        <v>555</v>
      </c>
      <c r="E113" s="386" t="s">
        <v>523</v>
      </c>
      <c r="F113" s="386" t="s">
        <v>523</v>
      </c>
      <c r="G113" s="376" t="s">
        <v>523</v>
      </c>
      <c r="H113" s="376" t="s">
        <v>523</v>
      </c>
      <c r="I113" s="376" t="s">
        <v>523</v>
      </c>
      <c r="J113" s="376" t="s">
        <v>521</v>
      </c>
    </row>
    <row r="114" spans="1:10" x14ac:dyDescent="0.25">
      <c r="A114" s="392" t="s">
        <v>589</v>
      </c>
      <c r="B114" s="376" t="s">
        <v>523</v>
      </c>
      <c r="C114" s="386" t="s">
        <v>579</v>
      </c>
      <c r="D114" s="386" t="s">
        <v>555</v>
      </c>
      <c r="E114" s="386" t="s">
        <v>523</v>
      </c>
      <c r="F114" s="386" t="s">
        <v>523</v>
      </c>
      <c r="G114" s="376" t="s">
        <v>523</v>
      </c>
      <c r="H114" s="376" t="s">
        <v>523</v>
      </c>
      <c r="I114" s="376" t="s">
        <v>523</v>
      </c>
      <c r="J114" s="376" t="s">
        <v>521</v>
      </c>
    </row>
    <row r="115" spans="1:10" x14ac:dyDescent="0.25">
      <c r="A115" s="392" t="s">
        <v>590</v>
      </c>
      <c r="B115" s="376" t="s">
        <v>550</v>
      </c>
      <c r="C115" s="386" t="s">
        <v>579</v>
      </c>
      <c r="D115" s="386" t="s">
        <v>550</v>
      </c>
      <c r="E115" s="386" t="s">
        <v>550</v>
      </c>
      <c r="F115" s="386" t="s">
        <v>550</v>
      </c>
      <c r="G115" s="376" t="s">
        <v>550</v>
      </c>
      <c r="H115" s="376" t="s">
        <v>550</v>
      </c>
      <c r="I115" s="376" t="s">
        <v>550</v>
      </c>
      <c r="J115" s="376" t="s">
        <v>550</v>
      </c>
    </row>
    <row r="116" spans="1:10" x14ac:dyDescent="0.25">
      <c r="A116" s="392" t="s">
        <v>97</v>
      </c>
      <c r="B116" s="376" t="s">
        <v>523</v>
      </c>
      <c r="C116" s="386" t="s">
        <v>579</v>
      </c>
      <c r="D116" s="386" t="s">
        <v>555</v>
      </c>
      <c r="E116" s="386" t="s">
        <v>523</v>
      </c>
      <c r="F116" s="386" t="s">
        <v>523</v>
      </c>
      <c r="G116" s="376" t="s">
        <v>523</v>
      </c>
      <c r="H116" s="376" t="s">
        <v>523</v>
      </c>
      <c r="I116" s="376" t="s">
        <v>523</v>
      </c>
      <c r="J116" s="376" t="s">
        <v>521</v>
      </c>
    </row>
    <row r="117" spans="1:10" x14ac:dyDescent="0.25">
      <c r="A117" s="393" t="s">
        <v>520</v>
      </c>
      <c r="B117" s="386">
        <v>1762804.2815129245</v>
      </c>
      <c r="C117" s="386" t="s">
        <v>579</v>
      </c>
      <c r="D117" s="381" t="s">
        <v>196</v>
      </c>
      <c r="E117" s="381" t="s">
        <v>196</v>
      </c>
      <c r="F117" s="381" t="s">
        <v>196</v>
      </c>
      <c r="G117" s="386">
        <v>89593.949221728457</v>
      </c>
      <c r="H117" s="386">
        <v>1.65477355037977</v>
      </c>
      <c r="I117" s="386">
        <v>0.25058877413691999</v>
      </c>
      <c r="J117" s="386" t="s">
        <v>583</v>
      </c>
    </row>
    <row r="118" spans="1:10" x14ac:dyDescent="0.25">
      <c r="A118" s="389" t="s">
        <v>580</v>
      </c>
      <c r="B118" s="376">
        <v>47606.342155162827</v>
      </c>
      <c r="C118" s="386" t="s">
        <v>579</v>
      </c>
      <c r="D118" s="386">
        <v>71.105701059850205</v>
      </c>
      <c r="E118" s="386">
        <v>2.22599096016092</v>
      </c>
      <c r="F118" s="386">
        <v>2.0044709460968599</v>
      </c>
      <c r="G118" s="376">
        <v>3385.0823338379528</v>
      </c>
      <c r="H118" s="376">
        <v>0.10597128728372</v>
      </c>
      <c r="I118" s="376">
        <v>9.5425529699969994E-2</v>
      </c>
      <c r="J118" s="376" t="s">
        <v>521</v>
      </c>
    </row>
    <row r="119" spans="1:10" x14ac:dyDescent="0.25">
      <c r="A119" s="389" t="s">
        <v>581</v>
      </c>
      <c r="B119" s="376">
        <v>595.8276365188334</v>
      </c>
      <c r="C119" s="386" t="s">
        <v>579</v>
      </c>
      <c r="D119" s="386">
        <v>89.645233903118736</v>
      </c>
      <c r="E119" s="386">
        <v>9.5000000000018208</v>
      </c>
      <c r="F119" s="386">
        <v>1.42500000000111</v>
      </c>
      <c r="G119" s="376">
        <v>53.413107841673231</v>
      </c>
      <c r="H119" s="376">
        <v>5.6603625469299999E-3</v>
      </c>
      <c r="I119" s="376">
        <v>8.4905438204000002E-4</v>
      </c>
      <c r="J119" s="376" t="s">
        <v>521</v>
      </c>
    </row>
    <row r="120" spans="1:10" x14ac:dyDescent="0.25">
      <c r="A120" s="389" t="s">
        <v>582</v>
      </c>
      <c r="B120" s="376">
        <v>1714602.1117212428</v>
      </c>
      <c r="C120" s="386" t="s">
        <v>579</v>
      </c>
      <c r="D120" s="386">
        <v>50.248073994006511</v>
      </c>
      <c r="E120" s="386">
        <v>0.9</v>
      </c>
      <c r="F120" s="386">
        <v>0.09</v>
      </c>
      <c r="G120" s="376">
        <v>86155.453780048832</v>
      </c>
      <c r="H120" s="376">
        <v>1.54314190054912</v>
      </c>
      <c r="I120" s="376">
        <v>0.15431419005491001</v>
      </c>
      <c r="J120" s="376" t="s">
        <v>521</v>
      </c>
    </row>
    <row r="121" spans="1:10" x14ac:dyDescent="0.25">
      <c r="A121" s="389" t="s">
        <v>3368</v>
      </c>
      <c r="B121" s="376" t="s">
        <v>550</v>
      </c>
      <c r="C121" s="386" t="s">
        <v>579</v>
      </c>
      <c r="D121" s="386" t="s">
        <v>550</v>
      </c>
      <c r="E121" s="386" t="s">
        <v>550</v>
      </c>
      <c r="F121" s="386" t="s">
        <v>550</v>
      </c>
      <c r="G121" s="376" t="s">
        <v>550</v>
      </c>
      <c r="H121" s="376" t="s">
        <v>550</v>
      </c>
      <c r="I121" s="376" t="s">
        <v>550</v>
      </c>
      <c r="J121" s="376" t="s">
        <v>550</v>
      </c>
    </row>
    <row r="122" spans="1:10" x14ac:dyDescent="0.25">
      <c r="A122" s="389" t="s">
        <v>3369</v>
      </c>
      <c r="B122" s="376" t="s">
        <v>550</v>
      </c>
      <c r="C122" s="386" t="s">
        <v>579</v>
      </c>
      <c r="D122" s="386" t="s">
        <v>550</v>
      </c>
      <c r="E122" s="386" t="s">
        <v>550</v>
      </c>
      <c r="F122" s="386" t="s">
        <v>550</v>
      </c>
      <c r="G122" s="376" t="s">
        <v>550</v>
      </c>
      <c r="H122" s="376" t="s">
        <v>550</v>
      </c>
      <c r="I122" s="376" t="s">
        <v>550</v>
      </c>
      <c r="J122" s="376" t="s">
        <v>550</v>
      </c>
    </row>
    <row r="123" spans="1:10" x14ac:dyDescent="0.25">
      <c r="A123" s="389" t="s">
        <v>3370</v>
      </c>
      <c r="B123" s="376" t="s">
        <v>523</v>
      </c>
      <c r="C123" s="386" t="s">
        <v>579</v>
      </c>
      <c r="D123" s="386" t="s">
        <v>555</v>
      </c>
      <c r="E123" s="386" t="s">
        <v>523</v>
      </c>
      <c r="F123" s="386" t="s">
        <v>523</v>
      </c>
      <c r="G123" s="376" t="s">
        <v>523</v>
      </c>
      <c r="H123" s="376" t="s">
        <v>523</v>
      </c>
      <c r="I123" s="376" t="s">
        <v>523</v>
      </c>
      <c r="J123" s="376" t="s">
        <v>521</v>
      </c>
    </row>
    <row r="124" spans="1:10" x14ac:dyDescent="0.25">
      <c r="A124" s="394" t="s">
        <v>3372</v>
      </c>
      <c r="B124" s="386">
        <v>864940.42592399509</v>
      </c>
      <c r="C124" s="386" t="s">
        <v>579</v>
      </c>
      <c r="D124" s="381" t="s">
        <v>196</v>
      </c>
      <c r="E124" s="381" t="s">
        <v>196</v>
      </c>
      <c r="F124" s="381" t="s">
        <v>196</v>
      </c>
      <c r="G124" s="386">
        <v>47127.791655633242</v>
      </c>
      <c r="H124" s="386">
        <v>1.5630179469099901</v>
      </c>
      <c r="I124" s="386">
        <v>0.20796062622860001</v>
      </c>
      <c r="J124" s="386" t="s">
        <v>583</v>
      </c>
    </row>
    <row r="125" spans="1:10" x14ac:dyDescent="0.25">
      <c r="A125" s="387" t="s">
        <v>580</v>
      </c>
      <c r="B125" s="386">
        <v>4872.2764198279274</v>
      </c>
      <c r="C125" s="386" t="s">
        <v>579</v>
      </c>
      <c r="D125" s="386">
        <v>71.105701059850205</v>
      </c>
      <c r="E125" s="386">
        <v>2.2259909601604702</v>
      </c>
      <c r="F125" s="386">
        <v>2.0044709460972898</v>
      </c>
      <c r="G125" s="386">
        <v>346.44663058924181</v>
      </c>
      <c r="H125" s="386">
        <v>1.0845643265939999E-2</v>
      </c>
      <c r="I125" s="386">
        <v>9.7663365249000007E-3</v>
      </c>
      <c r="J125" s="386" t="s">
        <v>521</v>
      </c>
    </row>
    <row r="126" spans="1:10" x14ac:dyDescent="0.25">
      <c r="A126" s="387" t="s">
        <v>581</v>
      </c>
      <c r="B126" s="386">
        <v>90478.019661663464</v>
      </c>
      <c r="C126" s="386" t="s">
        <v>579</v>
      </c>
      <c r="D126" s="386">
        <v>89.645233903118736</v>
      </c>
      <c r="E126" s="386">
        <v>9.4999999999999698</v>
      </c>
      <c r="F126" s="386">
        <v>1.425</v>
      </c>
      <c r="G126" s="386">
        <v>8110.9232356607972</v>
      </c>
      <c r="H126" s="386">
        <v>0.85954118678580005</v>
      </c>
      <c r="I126" s="386">
        <v>0.12893117801786999</v>
      </c>
      <c r="J126" s="386" t="s">
        <v>521</v>
      </c>
    </row>
    <row r="127" spans="1:10" x14ac:dyDescent="0.25">
      <c r="A127" s="387" t="s">
        <v>582</v>
      </c>
      <c r="B127" s="386">
        <v>769590.12984250369</v>
      </c>
      <c r="C127" s="386" t="s">
        <v>579</v>
      </c>
      <c r="D127" s="386">
        <v>50.248073994006511</v>
      </c>
      <c r="E127" s="386">
        <v>0.9</v>
      </c>
      <c r="F127" s="386">
        <v>9.0000000000010003E-2</v>
      </c>
      <c r="G127" s="386">
        <v>38670.421789383203</v>
      </c>
      <c r="H127" s="386">
        <v>0.69263111685824996</v>
      </c>
      <c r="I127" s="386">
        <v>6.9263111685830006E-2</v>
      </c>
      <c r="J127" s="386" t="s">
        <v>521</v>
      </c>
    </row>
    <row r="128" spans="1:10" x14ac:dyDescent="0.25">
      <c r="A128" s="387" t="s">
        <v>3368</v>
      </c>
      <c r="B128" s="386" t="s">
        <v>550</v>
      </c>
      <c r="C128" s="386" t="s">
        <v>579</v>
      </c>
      <c r="D128" s="386" t="s">
        <v>550</v>
      </c>
      <c r="E128" s="386" t="s">
        <v>550</v>
      </c>
      <c r="F128" s="386" t="s">
        <v>550</v>
      </c>
      <c r="G128" s="386" t="s">
        <v>550</v>
      </c>
      <c r="H128" s="386" t="s">
        <v>550</v>
      </c>
      <c r="I128" s="386" t="s">
        <v>550</v>
      </c>
      <c r="J128" s="386" t="s">
        <v>550</v>
      </c>
    </row>
    <row r="129" spans="1:10" x14ac:dyDescent="0.25">
      <c r="A129" s="387" t="s">
        <v>3369</v>
      </c>
      <c r="B129" s="386" t="s">
        <v>550</v>
      </c>
      <c r="C129" s="386" t="s">
        <v>579</v>
      </c>
      <c r="D129" s="386" t="s">
        <v>550</v>
      </c>
      <c r="E129" s="386" t="s">
        <v>550</v>
      </c>
      <c r="F129" s="386" t="s">
        <v>550</v>
      </c>
      <c r="G129" s="386" t="s">
        <v>550</v>
      </c>
      <c r="H129" s="386" t="s">
        <v>550</v>
      </c>
      <c r="I129" s="386" t="s">
        <v>550</v>
      </c>
      <c r="J129" s="386" t="s">
        <v>550</v>
      </c>
    </row>
    <row r="130" spans="1:10" x14ac:dyDescent="0.25">
      <c r="A130" s="387" t="s">
        <v>3370</v>
      </c>
      <c r="B130" s="386" t="s">
        <v>523</v>
      </c>
      <c r="C130" s="386" t="s">
        <v>579</v>
      </c>
      <c r="D130" s="386" t="s">
        <v>555</v>
      </c>
      <c r="E130" s="386" t="s">
        <v>523</v>
      </c>
      <c r="F130" s="386" t="s">
        <v>523</v>
      </c>
      <c r="G130" s="386" t="s">
        <v>523</v>
      </c>
      <c r="H130" s="386" t="s">
        <v>523</v>
      </c>
      <c r="I130" s="386" t="s">
        <v>523</v>
      </c>
      <c r="J130" s="386" t="s">
        <v>521</v>
      </c>
    </row>
    <row r="131" spans="1:10" x14ac:dyDescent="0.25">
      <c r="A131" s="391" t="s">
        <v>593</v>
      </c>
      <c r="B131" s="386">
        <v>864940.42592399509</v>
      </c>
      <c r="C131" s="386" t="s">
        <v>579</v>
      </c>
      <c r="D131" s="381" t="s">
        <v>196</v>
      </c>
      <c r="E131" s="381" t="s">
        <v>196</v>
      </c>
      <c r="F131" s="381" t="s">
        <v>196</v>
      </c>
      <c r="G131" s="386">
        <v>47127.791655633242</v>
      </c>
      <c r="H131" s="386">
        <v>1.5630179469099901</v>
      </c>
      <c r="I131" s="386">
        <v>0.20796062622860001</v>
      </c>
      <c r="J131" s="386" t="s">
        <v>583</v>
      </c>
    </row>
    <row r="132" spans="1:10" x14ac:dyDescent="0.25">
      <c r="A132" s="392" t="s">
        <v>586</v>
      </c>
      <c r="B132" s="376">
        <v>4872.2764198279274</v>
      </c>
      <c r="C132" s="386" t="s">
        <v>579</v>
      </c>
      <c r="D132" s="386">
        <v>71.105701059850205</v>
      </c>
      <c r="E132" s="386">
        <v>2.2259909601604702</v>
      </c>
      <c r="F132" s="386">
        <v>2.0044709460972898</v>
      </c>
      <c r="G132" s="376">
        <v>346.44663058924181</v>
      </c>
      <c r="H132" s="376">
        <v>1.0845643265939999E-2</v>
      </c>
      <c r="I132" s="376">
        <v>9.7663365249000007E-3</v>
      </c>
      <c r="J132" s="376" t="s">
        <v>521</v>
      </c>
    </row>
    <row r="133" spans="1:10" x14ac:dyDescent="0.25">
      <c r="A133" s="392" t="s">
        <v>587</v>
      </c>
      <c r="B133" s="376">
        <v>90478.019661663464</v>
      </c>
      <c r="C133" s="386" t="s">
        <v>579</v>
      </c>
      <c r="D133" s="386">
        <v>89.645233903118736</v>
      </c>
      <c r="E133" s="386">
        <v>9.4999999999999698</v>
      </c>
      <c r="F133" s="386">
        <v>1.425</v>
      </c>
      <c r="G133" s="376">
        <v>8110.9232356607972</v>
      </c>
      <c r="H133" s="376">
        <v>0.85954118678580005</v>
      </c>
      <c r="I133" s="376">
        <v>0.12893117801786999</v>
      </c>
      <c r="J133" s="376" t="s">
        <v>521</v>
      </c>
    </row>
    <row r="134" spans="1:10" x14ac:dyDescent="0.25">
      <c r="A134" s="392" t="s">
        <v>588</v>
      </c>
      <c r="B134" s="376">
        <v>769590.12984250369</v>
      </c>
      <c r="C134" s="386" t="s">
        <v>579</v>
      </c>
      <c r="D134" s="386">
        <v>50.248073994006511</v>
      </c>
      <c r="E134" s="386">
        <v>0.9</v>
      </c>
      <c r="F134" s="386">
        <v>9.0000000000010003E-2</v>
      </c>
      <c r="G134" s="376">
        <v>38670.421789383203</v>
      </c>
      <c r="H134" s="376">
        <v>0.69263111685824996</v>
      </c>
      <c r="I134" s="376">
        <v>6.9263111685830006E-2</v>
      </c>
      <c r="J134" s="376" t="s">
        <v>521</v>
      </c>
    </row>
    <row r="135" spans="1:10" x14ac:dyDescent="0.25">
      <c r="A135" s="392" t="s">
        <v>589</v>
      </c>
      <c r="B135" s="376" t="s">
        <v>550</v>
      </c>
      <c r="C135" s="386" t="s">
        <v>579</v>
      </c>
      <c r="D135" s="386" t="s">
        <v>550</v>
      </c>
      <c r="E135" s="386" t="s">
        <v>550</v>
      </c>
      <c r="F135" s="386" t="s">
        <v>550</v>
      </c>
      <c r="G135" s="376" t="s">
        <v>550</v>
      </c>
      <c r="H135" s="376" t="s">
        <v>550</v>
      </c>
      <c r="I135" s="376" t="s">
        <v>550</v>
      </c>
      <c r="J135" s="376" t="s">
        <v>550</v>
      </c>
    </row>
    <row r="136" spans="1:10" x14ac:dyDescent="0.25">
      <c r="A136" s="392" t="s">
        <v>590</v>
      </c>
      <c r="B136" s="376" t="s">
        <v>550</v>
      </c>
      <c r="C136" s="386" t="s">
        <v>579</v>
      </c>
      <c r="D136" s="386" t="s">
        <v>550</v>
      </c>
      <c r="E136" s="386" t="s">
        <v>550</v>
      </c>
      <c r="F136" s="386" t="s">
        <v>550</v>
      </c>
      <c r="G136" s="376" t="s">
        <v>550</v>
      </c>
      <c r="H136" s="376" t="s">
        <v>550</v>
      </c>
      <c r="I136" s="376" t="s">
        <v>550</v>
      </c>
      <c r="J136" s="376" t="s">
        <v>550</v>
      </c>
    </row>
    <row r="137" spans="1:10" x14ac:dyDescent="0.25">
      <c r="A137" s="392" t="s">
        <v>97</v>
      </c>
      <c r="B137" s="376" t="s">
        <v>523</v>
      </c>
      <c r="C137" s="386" t="s">
        <v>579</v>
      </c>
      <c r="D137" s="386" t="s">
        <v>555</v>
      </c>
      <c r="E137" s="386" t="s">
        <v>523</v>
      </c>
      <c r="F137" s="386" t="s">
        <v>523</v>
      </c>
      <c r="G137" s="376" t="s">
        <v>523</v>
      </c>
      <c r="H137" s="376" t="s">
        <v>523</v>
      </c>
      <c r="I137" s="376" t="s">
        <v>523</v>
      </c>
      <c r="J137" s="376" t="s">
        <v>521</v>
      </c>
    </row>
    <row r="138" spans="1:10" x14ac:dyDescent="0.25">
      <c r="A138" s="391" t="s">
        <v>594</v>
      </c>
      <c r="B138" s="386" t="s">
        <v>595</v>
      </c>
      <c r="C138" s="386" t="s">
        <v>579</v>
      </c>
      <c r="D138" s="381" t="s">
        <v>196</v>
      </c>
      <c r="E138" s="381" t="s">
        <v>196</v>
      </c>
      <c r="F138" s="381" t="s">
        <v>196</v>
      </c>
      <c r="G138" s="386" t="s">
        <v>595</v>
      </c>
      <c r="H138" s="386" t="s">
        <v>595</v>
      </c>
      <c r="I138" s="386" t="s">
        <v>595</v>
      </c>
      <c r="J138" s="386" t="s">
        <v>583</v>
      </c>
    </row>
    <row r="139" spans="1:10" x14ac:dyDescent="0.25">
      <c r="A139" s="392" t="s">
        <v>586</v>
      </c>
      <c r="B139" s="376" t="s">
        <v>523</v>
      </c>
      <c r="C139" s="386" t="s">
        <v>579</v>
      </c>
      <c r="D139" s="386" t="s">
        <v>555</v>
      </c>
      <c r="E139" s="386" t="s">
        <v>523</v>
      </c>
      <c r="F139" s="386" t="s">
        <v>523</v>
      </c>
      <c r="G139" s="376" t="s">
        <v>523</v>
      </c>
      <c r="H139" s="376" t="s">
        <v>523</v>
      </c>
      <c r="I139" s="376" t="s">
        <v>523</v>
      </c>
      <c r="J139" s="376" t="s">
        <v>521</v>
      </c>
    </row>
    <row r="140" spans="1:10" x14ac:dyDescent="0.25">
      <c r="A140" s="392" t="s">
        <v>587</v>
      </c>
      <c r="B140" s="376" t="s">
        <v>523</v>
      </c>
      <c r="C140" s="386" t="s">
        <v>579</v>
      </c>
      <c r="D140" s="386" t="s">
        <v>555</v>
      </c>
      <c r="E140" s="386" t="s">
        <v>523</v>
      </c>
      <c r="F140" s="386" t="s">
        <v>523</v>
      </c>
      <c r="G140" s="376" t="s">
        <v>523</v>
      </c>
      <c r="H140" s="376" t="s">
        <v>523</v>
      </c>
      <c r="I140" s="376" t="s">
        <v>523</v>
      </c>
      <c r="J140" s="376" t="s">
        <v>521</v>
      </c>
    </row>
    <row r="141" spans="1:10" x14ac:dyDescent="0.25">
      <c r="A141" s="392" t="s">
        <v>588</v>
      </c>
      <c r="B141" s="376" t="s">
        <v>523</v>
      </c>
      <c r="C141" s="386" t="s">
        <v>579</v>
      </c>
      <c r="D141" s="386" t="s">
        <v>555</v>
      </c>
      <c r="E141" s="386" t="s">
        <v>523</v>
      </c>
      <c r="F141" s="386" t="s">
        <v>523</v>
      </c>
      <c r="G141" s="376" t="s">
        <v>523</v>
      </c>
      <c r="H141" s="376" t="s">
        <v>523</v>
      </c>
      <c r="I141" s="376" t="s">
        <v>523</v>
      </c>
      <c r="J141" s="376" t="s">
        <v>521</v>
      </c>
    </row>
    <row r="142" spans="1:10" x14ac:dyDescent="0.25">
      <c r="A142" s="392" t="s">
        <v>589</v>
      </c>
      <c r="B142" s="376" t="s">
        <v>550</v>
      </c>
      <c r="C142" s="386" t="s">
        <v>579</v>
      </c>
      <c r="D142" s="386" t="s">
        <v>550</v>
      </c>
      <c r="E142" s="386" t="s">
        <v>550</v>
      </c>
      <c r="F142" s="386" t="s">
        <v>550</v>
      </c>
      <c r="G142" s="376" t="s">
        <v>550</v>
      </c>
      <c r="H142" s="376" t="s">
        <v>550</v>
      </c>
      <c r="I142" s="376" t="s">
        <v>550</v>
      </c>
      <c r="J142" s="376" t="s">
        <v>550</v>
      </c>
    </row>
    <row r="143" spans="1:10" x14ac:dyDescent="0.25">
      <c r="A143" s="392" t="s">
        <v>590</v>
      </c>
      <c r="B143" s="376" t="s">
        <v>550</v>
      </c>
      <c r="C143" s="386" t="s">
        <v>579</v>
      </c>
      <c r="D143" s="386" t="s">
        <v>550</v>
      </c>
      <c r="E143" s="386" t="s">
        <v>550</v>
      </c>
      <c r="F143" s="386" t="s">
        <v>550</v>
      </c>
      <c r="G143" s="376" t="s">
        <v>550</v>
      </c>
      <c r="H143" s="376" t="s">
        <v>550</v>
      </c>
      <c r="I143" s="376" t="s">
        <v>550</v>
      </c>
      <c r="J143" s="376" t="s">
        <v>550</v>
      </c>
    </row>
    <row r="144" spans="1:10" x14ac:dyDescent="0.25">
      <c r="A144" s="392" t="s">
        <v>97</v>
      </c>
      <c r="B144" s="376" t="s">
        <v>523</v>
      </c>
      <c r="C144" s="386" t="s">
        <v>579</v>
      </c>
      <c r="D144" s="386" t="s">
        <v>555</v>
      </c>
      <c r="E144" s="386" t="s">
        <v>523</v>
      </c>
      <c r="F144" s="386" t="s">
        <v>523</v>
      </c>
      <c r="G144" s="376" t="s">
        <v>523</v>
      </c>
      <c r="H144" s="376" t="s">
        <v>523</v>
      </c>
      <c r="I144" s="376" t="s">
        <v>523</v>
      </c>
      <c r="J144" s="376" t="s">
        <v>521</v>
      </c>
    </row>
    <row r="145" spans="1:10" x14ac:dyDescent="0.25">
      <c r="A145" s="391" t="s">
        <v>596</v>
      </c>
      <c r="B145" s="386" t="s">
        <v>595</v>
      </c>
      <c r="C145" s="386" t="s">
        <v>579</v>
      </c>
      <c r="D145" s="381" t="s">
        <v>196</v>
      </c>
      <c r="E145" s="381" t="s">
        <v>196</v>
      </c>
      <c r="F145" s="381" t="s">
        <v>196</v>
      </c>
      <c r="G145" s="386" t="s">
        <v>595</v>
      </c>
      <c r="H145" s="386" t="s">
        <v>595</v>
      </c>
      <c r="I145" s="386" t="s">
        <v>595</v>
      </c>
      <c r="J145" s="386" t="s">
        <v>583</v>
      </c>
    </row>
    <row r="146" spans="1:10" x14ac:dyDescent="0.25">
      <c r="A146" s="392" t="s">
        <v>586</v>
      </c>
      <c r="B146" s="376" t="s">
        <v>523</v>
      </c>
      <c r="C146" s="386" t="s">
        <v>579</v>
      </c>
      <c r="D146" s="386" t="s">
        <v>555</v>
      </c>
      <c r="E146" s="386" t="s">
        <v>523</v>
      </c>
      <c r="F146" s="386" t="s">
        <v>523</v>
      </c>
      <c r="G146" s="376" t="s">
        <v>523</v>
      </c>
      <c r="H146" s="376" t="s">
        <v>523</v>
      </c>
      <c r="I146" s="376" t="s">
        <v>523</v>
      </c>
      <c r="J146" s="376" t="s">
        <v>521</v>
      </c>
    </row>
    <row r="147" spans="1:10" x14ac:dyDescent="0.25">
      <c r="A147" s="392" t="s">
        <v>587</v>
      </c>
      <c r="B147" s="376" t="s">
        <v>523</v>
      </c>
      <c r="C147" s="386" t="s">
        <v>579</v>
      </c>
      <c r="D147" s="386" t="s">
        <v>555</v>
      </c>
      <c r="E147" s="386" t="s">
        <v>523</v>
      </c>
      <c r="F147" s="386" t="s">
        <v>523</v>
      </c>
      <c r="G147" s="376" t="s">
        <v>523</v>
      </c>
      <c r="H147" s="376" t="s">
        <v>523</v>
      </c>
      <c r="I147" s="376" t="s">
        <v>523</v>
      </c>
      <c r="J147" s="376" t="s">
        <v>521</v>
      </c>
    </row>
    <row r="148" spans="1:10" x14ac:dyDescent="0.25">
      <c r="A148" s="392" t="s">
        <v>588</v>
      </c>
      <c r="B148" s="376" t="s">
        <v>523</v>
      </c>
      <c r="C148" s="386" t="s">
        <v>579</v>
      </c>
      <c r="D148" s="386" t="s">
        <v>555</v>
      </c>
      <c r="E148" s="386" t="s">
        <v>523</v>
      </c>
      <c r="F148" s="386" t="s">
        <v>523</v>
      </c>
      <c r="G148" s="376" t="s">
        <v>523</v>
      </c>
      <c r="H148" s="376" t="s">
        <v>523</v>
      </c>
      <c r="I148" s="376" t="s">
        <v>523</v>
      </c>
      <c r="J148" s="376" t="s">
        <v>521</v>
      </c>
    </row>
    <row r="149" spans="1:10" x14ac:dyDescent="0.25">
      <c r="A149" s="392" t="s">
        <v>589</v>
      </c>
      <c r="B149" s="376" t="s">
        <v>550</v>
      </c>
      <c r="C149" s="386" t="s">
        <v>579</v>
      </c>
      <c r="D149" s="386" t="s">
        <v>550</v>
      </c>
      <c r="E149" s="386" t="s">
        <v>550</v>
      </c>
      <c r="F149" s="386" t="s">
        <v>550</v>
      </c>
      <c r="G149" s="376" t="s">
        <v>550</v>
      </c>
      <c r="H149" s="376" t="s">
        <v>550</v>
      </c>
      <c r="I149" s="376" t="s">
        <v>550</v>
      </c>
      <c r="J149" s="376" t="s">
        <v>550</v>
      </c>
    </row>
    <row r="150" spans="1:10" x14ac:dyDescent="0.25">
      <c r="A150" s="392" t="s">
        <v>590</v>
      </c>
      <c r="B150" s="376" t="s">
        <v>550</v>
      </c>
      <c r="C150" s="386" t="s">
        <v>579</v>
      </c>
      <c r="D150" s="386" t="s">
        <v>550</v>
      </c>
      <c r="E150" s="386" t="s">
        <v>550</v>
      </c>
      <c r="F150" s="386" t="s">
        <v>550</v>
      </c>
      <c r="G150" s="376" t="s">
        <v>550</v>
      </c>
      <c r="H150" s="376" t="s">
        <v>550</v>
      </c>
      <c r="I150" s="376" t="s">
        <v>550</v>
      </c>
      <c r="J150" s="376" t="s">
        <v>550</v>
      </c>
    </row>
    <row r="151" spans="1:10" x14ac:dyDescent="0.25">
      <c r="A151" s="392" t="s">
        <v>97</v>
      </c>
      <c r="B151" s="376" t="s">
        <v>523</v>
      </c>
      <c r="C151" s="386" t="s">
        <v>579</v>
      </c>
      <c r="D151" s="386" t="s">
        <v>555</v>
      </c>
      <c r="E151" s="386" t="s">
        <v>523</v>
      </c>
      <c r="F151" s="386" t="s">
        <v>523</v>
      </c>
      <c r="G151" s="376" t="s">
        <v>523</v>
      </c>
      <c r="H151" s="376" t="s">
        <v>523</v>
      </c>
      <c r="I151" s="376" t="s">
        <v>523</v>
      </c>
      <c r="J151" s="376" t="s">
        <v>521</v>
      </c>
    </row>
    <row r="152" spans="1:10" x14ac:dyDescent="0.25">
      <c r="A152" s="294" t="s">
        <v>597</v>
      </c>
      <c r="B152" s="386">
        <v>12838276.758914616</v>
      </c>
      <c r="C152" s="386" t="s">
        <v>579</v>
      </c>
      <c r="D152" s="381" t="s">
        <v>196</v>
      </c>
      <c r="E152" s="381" t="s">
        <v>196</v>
      </c>
      <c r="F152" s="381" t="s">
        <v>196</v>
      </c>
      <c r="G152" s="386">
        <v>715881.23822130868</v>
      </c>
      <c r="H152" s="386">
        <v>66.332427151355944</v>
      </c>
      <c r="I152" s="386">
        <v>9.3750160318137894</v>
      </c>
      <c r="J152" s="386" t="s">
        <v>583</v>
      </c>
    </row>
    <row r="153" spans="1:10" x14ac:dyDescent="0.25">
      <c r="A153" s="395" t="s">
        <v>580</v>
      </c>
      <c r="B153" s="386">
        <v>4819311.5680946754</v>
      </c>
      <c r="C153" s="386" t="s">
        <v>579</v>
      </c>
      <c r="D153" s="386">
        <v>71.105701059850205</v>
      </c>
      <c r="E153" s="386">
        <v>1.79440236063714</v>
      </c>
      <c r="F153" s="386">
        <v>0.34189445136586999</v>
      </c>
      <c r="G153" s="386">
        <v>342680.52767521783</v>
      </c>
      <c r="H153" s="386">
        <v>8.6477840544349505</v>
      </c>
      <c r="I153" s="386">
        <v>1.6476958845349201</v>
      </c>
      <c r="J153" s="386" t="s">
        <v>521</v>
      </c>
    </row>
    <row r="154" spans="1:10" x14ac:dyDescent="0.25">
      <c r="A154" s="395" t="s">
        <v>581</v>
      </c>
      <c r="B154" s="386">
        <v>1221823.531590312</v>
      </c>
      <c r="C154" s="386" t="s">
        <v>579</v>
      </c>
      <c r="D154" s="386">
        <v>89.645233903118736</v>
      </c>
      <c r="E154" s="386">
        <v>9.5000000000000107</v>
      </c>
      <c r="F154" s="386">
        <v>1.425</v>
      </c>
      <c r="G154" s="386">
        <v>109530.6562777481</v>
      </c>
      <c r="H154" s="386">
        <v>11.607323550107971</v>
      </c>
      <c r="I154" s="386">
        <v>1.7410985325162001</v>
      </c>
      <c r="J154" s="386" t="s">
        <v>521</v>
      </c>
    </row>
    <row r="155" spans="1:10" x14ac:dyDescent="0.25">
      <c r="A155" s="395" t="s">
        <v>582</v>
      </c>
      <c r="B155" s="386">
        <v>5247366.382635735</v>
      </c>
      <c r="C155" s="386" t="s">
        <v>579</v>
      </c>
      <c r="D155" s="386">
        <v>50.248073994006518</v>
      </c>
      <c r="E155" s="386">
        <v>0.9</v>
      </c>
      <c r="F155" s="386">
        <v>0.09</v>
      </c>
      <c r="G155" s="386">
        <v>263670.05426834273</v>
      </c>
      <c r="H155" s="386">
        <v>4.7226297443721696</v>
      </c>
      <c r="I155" s="386">
        <v>0.47226297443721998</v>
      </c>
      <c r="J155" s="386" t="s">
        <v>521</v>
      </c>
    </row>
    <row r="156" spans="1:10" x14ac:dyDescent="0.25">
      <c r="A156" s="395" t="s">
        <v>3373</v>
      </c>
      <c r="B156" s="386" t="s">
        <v>550</v>
      </c>
      <c r="C156" s="386" t="s">
        <v>579</v>
      </c>
      <c r="D156" s="386" t="s">
        <v>550</v>
      </c>
      <c r="E156" s="386" t="s">
        <v>550</v>
      </c>
      <c r="F156" s="386" t="s">
        <v>550</v>
      </c>
      <c r="G156" s="386" t="s">
        <v>550</v>
      </c>
      <c r="H156" s="386" t="s">
        <v>550</v>
      </c>
      <c r="I156" s="386" t="s">
        <v>550</v>
      </c>
      <c r="J156" s="386" t="s">
        <v>550</v>
      </c>
    </row>
    <row r="157" spans="1:10" x14ac:dyDescent="0.25">
      <c r="A157" s="395" t="s">
        <v>3374</v>
      </c>
      <c r="B157" s="386" t="s">
        <v>550</v>
      </c>
      <c r="C157" s="386" t="s">
        <v>579</v>
      </c>
      <c r="D157" s="386" t="s">
        <v>550</v>
      </c>
      <c r="E157" s="386" t="s">
        <v>550</v>
      </c>
      <c r="F157" s="386" t="s">
        <v>550</v>
      </c>
      <c r="G157" s="386" t="s">
        <v>550</v>
      </c>
      <c r="H157" s="386" t="s">
        <v>550</v>
      </c>
      <c r="I157" s="386" t="s">
        <v>550</v>
      </c>
      <c r="J157" s="386" t="s">
        <v>550</v>
      </c>
    </row>
    <row r="158" spans="1:10" x14ac:dyDescent="0.25">
      <c r="A158" s="395" t="s">
        <v>3375</v>
      </c>
      <c r="B158" s="386">
        <v>1549775.2765938945</v>
      </c>
      <c r="C158" s="386" t="s">
        <v>579</v>
      </c>
      <c r="D158" s="386">
        <v>88.686898270265601</v>
      </c>
      <c r="E158" s="386">
        <v>26.684313801501879</v>
      </c>
      <c r="F158" s="386">
        <v>3.5579085068669198</v>
      </c>
      <c r="G158" s="386">
        <v>137444.76229705545</v>
      </c>
      <c r="H158" s="386">
        <v>41.354689802440859</v>
      </c>
      <c r="I158" s="386">
        <v>5.5139586403254501</v>
      </c>
      <c r="J158" s="386" t="s">
        <v>521</v>
      </c>
    </row>
    <row r="159" spans="1:10" x14ac:dyDescent="0.25">
      <c r="A159" s="396" t="s">
        <v>525</v>
      </c>
      <c r="B159" s="386">
        <v>287888.52852704696</v>
      </c>
      <c r="C159" s="386" t="s">
        <v>579</v>
      </c>
      <c r="D159" s="381" t="s">
        <v>196</v>
      </c>
      <c r="E159" s="381" t="s">
        <v>196</v>
      </c>
      <c r="F159" s="381" t="s">
        <v>196</v>
      </c>
      <c r="G159" s="386">
        <v>14558.872168514019</v>
      </c>
      <c r="H159" s="386">
        <v>0.26506107425178999</v>
      </c>
      <c r="I159" s="386">
        <v>3.4431093875209998E-2</v>
      </c>
      <c r="J159" s="386" t="s">
        <v>583</v>
      </c>
    </row>
    <row r="160" spans="1:10" x14ac:dyDescent="0.25">
      <c r="A160" s="395" t="s">
        <v>580</v>
      </c>
      <c r="B160" s="376">
        <v>4445.4946217248898</v>
      </c>
      <c r="C160" s="386" t="s">
        <v>579</v>
      </c>
      <c r="D160" s="386">
        <v>71.105701059850205</v>
      </c>
      <c r="E160" s="386">
        <v>2.22599096016011</v>
      </c>
      <c r="F160" s="386">
        <v>2.0044709460974501</v>
      </c>
      <c r="G160" s="376">
        <v>316.10001163554188</v>
      </c>
      <c r="H160" s="376">
        <v>9.8956308414000008E-3</v>
      </c>
      <c r="I160" s="376">
        <v>8.9108648102800003E-3</v>
      </c>
      <c r="J160" s="376" t="s">
        <v>521</v>
      </c>
    </row>
    <row r="161" spans="1:10" x14ac:dyDescent="0.25">
      <c r="A161" s="395" t="s">
        <v>581</v>
      </c>
      <c r="B161" s="376">
        <v>7.7573134424458603</v>
      </c>
      <c r="C161" s="386" t="s">
        <v>579</v>
      </c>
      <c r="D161" s="386">
        <v>89.645233903119205</v>
      </c>
      <c r="E161" s="386">
        <v>9.4999999995828901</v>
      </c>
      <c r="F161" s="386">
        <v>1.4250000005819901</v>
      </c>
      <c r="G161" s="376">
        <v>0.69540617800786997</v>
      </c>
      <c r="H161" s="376">
        <v>7.3694477700000002E-5</v>
      </c>
      <c r="I161" s="376">
        <v>1.1054171659999999E-5</v>
      </c>
      <c r="J161" s="376" t="s">
        <v>521</v>
      </c>
    </row>
    <row r="162" spans="1:10" x14ac:dyDescent="0.25">
      <c r="A162" s="395" t="s">
        <v>582</v>
      </c>
      <c r="B162" s="376">
        <v>283435.27659187961</v>
      </c>
      <c r="C162" s="386" t="s">
        <v>579</v>
      </c>
      <c r="D162" s="386">
        <v>50.248073994006511</v>
      </c>
      <c r="E162" s="386">
        <v>0.89999999999999003</v>
      </c>
      <c r="F162" s="386">
        <v>0.09</v>
      </c>
      <c r="G162" s="376">
        <v>14242.076750700469</v>
      </c>
      <c r="H162" s="376">
        <v>0.25509174893268999</v>
      </c>
      <c r="I162" s="376">
        <v>2.5509174893269999E-2</v>
      </c>
      <c r="J162" s="376" t="s">
        <v>521</v>
      </c>
    </row>
    <row r="163" spans="1:10" x14ac:dyDescent="0.25">
      <c r="A163" s="395" t="s">
        <v>3373</v>
      </c>
      <c r="B163" s="376" t="s">
        <v>550</v>
      </c>
      <c r="C163" s="386" t="s">
        <v>579</v>
      </c>
      <c r="D163" s="386" t="s">
        <v>550</v>
      </c>
      <c r="E163" s="386" t="s">
        <v>550</v>
      </c>
      <c r="F163" s="386" t="s">
        <v>550</v>
      </c>
      <c r="G163" s="376" t="s">
        <v>550</v>
      </c>
      <c r="H163" s="376" t="s">
        <v>550</v>
      </c>
      <c r="I163" s="376" t="s">
        <v>550</v>
      </c>
      <c r="J163" s="376" t="s">
        <v>550</v>
      </c>
    </row>
    <row r="164" spans="1:10" x14ac:dyDescent="0.25">
      <c r="A164" s="395" t="s">
        <v>3374</v>
      </c>
      <c r="B164" s="376" t="s">
        <v>550</v>
      </c>
      <c r="C164" s="386" t="s">
        <v>579</v>
      </c>
      <c r="D164" s="386" t="s">
        <v>550</v>
      </c>
      <c r="E164" s="386" t="s">
        <v>550</v>
      </c>
      <c r="F164" s="386" t="s">
        <v>550</v>
      </c>
      <c r="G164" s="376" t="s">
        <v>550</v>
      </c>
      <c r="H164" s="376" t="s">
        <v>550</v>
      </c>
      <c r="I164" s="376" t="s">
        <v>550</v>
      </c>
      <c r="J164" s="376" t="s">
        <v>550</v>
      </c>
    </row>
    <row r="165" spans="1:10" x14ac:dyDescent="0.25">
      <c r="A165" s="395" t="s">
        <v>3375</v>
      </c>
      <c r="B165" s="376" t="s">
        <v>523</v>
      </c>
      <c r="C165" s="386" t="s">
        <v>579</v>
      </c>
      <c r="D165" s="386" t="s">
        <v>555</v>
      </c>
      <c r="E165" s="386" t="s">
        <v>523</v>
      </c>
      <c r="F165" s="386" t="s">
        <v>523</v>
      </c>
      <c r="G165" s="376" t="s">
        <v>523</v>
      </c>
      <c r="H165" s="376" t="s">
        <v>523</v>
      </c>
      <c r="I165" s="376" t="s">
        <v>523</v>
      </c>
      <c r="J165" s="376" t="s">
        <v>521</v>
      </c>
    </row>
    <row r="166" spans="1:10" x14ac:dyDescent="0.25">
      <c r="A166" s="396" t="s">
        <v>526</v>
      </c>
      <c r="B166" s="386">
        <v>71681.084862017902</v>
      </c>
      <c r="C166" s="386" t="s">
        <v>579</v>
      </c>
      <c r="D166" s="381" t="s">
        <v>196</v>
      </c>
      <c r="E166" s="381" t="s">
        <v>196</v>
      </c>
      <c r="F166" s="381" t="s">
        <v>196</v>
      </c>
      <c r="G166" s="386">
        <v>4324.0266958123129</v>
      </c>
      <c r="H166" s="386">
        <v>0.21993490848121999</v>
      </c>
      <c r="I166" s="386">
        <v>3.1755858181610003E-2</v>
      </c>
      <c r="J166" s="386" t="s">
        <v>583</v>
      </c>
    </row>
    <row r="167" spans="1:10" x14ac:dyDescent="0.25">
      <c r="A167" s="395" t="s">
        <v>580</v>
      </c>
      <c r="B167" s="376">
        <v>689.44926062650995</v>
      </c>
      <c r="C167" s="386" t="s">
        <v>579</v>
      </c>
      <c r="D167" s="386">
        <v>71.10570105985019</v>
      </c>
      <c r="E167" s="386">
        <v>2.2259909601547698</v>
      </c>
      <c r="F167" s="386">
        <v>2.0044709460913501</v>
      </c>
      <c r="G167" s="376">
        <v>49.023773022043358</v>
      </c>
      <c r="H167" s="376">
        <v>1.5347078216399999E-3</v>
      </c>
      <c r="I167" s="376">
        <v>1.38198101173E-3</v>
      </c>
      <c r="J167" s="376" t="s">
        <v>521</v>
      </c>
    </row>
    <row r="168" spans="1:10" x14ac:dyDescent="0.25">
      <c r="A168" s="395" t="s">
        <v>581</v>
      </c>
      <c r="B168" s="376">
        <v>17966.014955618604</v>
      </c>
      <c r="C168" s="386" t="s">
        <v>579</v>
      </c>
      <c r="D168" s="386">
        <v>89.645233903118736</v>
      </c>
      <c r="E168" s="386">
        <v>9.5000000000001794</v>
      </c>
      <c r="F168" s="386">
        <v>1.4250000000001899</v>
      </c>
      <c r="G168" s="376">
        <v>1610.5676130033592</v>
      </c>
      <c r="H168" s="376">
        <v>0.17067714207838</v>
      </c>
      <c r="I168" s="376">
        <v>2.560157131176E-2</v>
      </c>
      <c r="J168" s="376" t="s">
        <v>521</v>
      </c>
    </row>
    <row r="169" spans="1:10" x14ac:dyDescent="0.25">
      <c r="A169" s="395" t="s">
        <v>582</v>
      </c>
      <c r="B169" s="376">
        <v>53025.620645772789</v>
      </c>
      <c r="C169" s="386" t="s">
        <v>579</v>
      </c>
      <c r="D169" s="386">
        <v>50.248073994006518</v>
      </c>
      <c r="E169" s="386">
        <v>0.90000000000007996</v>
      </c>
      <c r="F169" s="386">
        <v>9.0000000000010003E-2</v>
      </c>
      <c r="G169" s="376">
        <v>2664.4353097869107</v>
      </c>
      <c r="H169" s="376">
        <v>4.7723058581199997E-2</v>
      </c>
      <c r="I169" s="376">
        <v>4.7723058581199997E-3</v>
      </c>
      <c r="J169" s="376" t="s">
        <v>521</v>
      </c>
    </row>
    <row r="170" spans="1:10" x14ac:dyDescent="0.25">
      <c r="A170" s="395" t="s">
        <v>3373</v>
      </c>
      <c r="B170" s="376" t="s">
        <v>550</v>
      </c>
      <c r="C170" s="386" t="s">
        <v>579</v>
      </c>
      <c r="D170" s="386" t="s">
        <v>550</v>
      </c>
      <c r="E170" s="386" t="s">
        <v>550</v>
      </c>
      <c r="F170" s="386" t="s">
        <v>550</v>
      </c>
      <c r="G170" s="376" t="s">
        <v>550</v>
      </c>
      <c r="H170" s="376" t="s">
        <v>550</v>
      </c>
      <c r="I170" s="376" t="s">
        <v>550</v>
      </c>
      <c r="J170" s="376" t="s">
        <v>550</v>
      </c>
    </row>
    <row r="171" spans="1:10" x14ac:dyDescent="0.25">
      <c r="A171" s="395" t="s">
        <v>3374</v>
      </c>
      <c r="B171" s="376" t="s">
        <v>550</v>
      </c>
      <c r="C171" s="386" t="s">
        <v>579</v>
      </c>
      <c r="D171" s="386" t="s">
        <v>550</v>
      </c>
      <c r="E171" s="386" t="s">
        <v>550</v>
      </c>
      <c r="F171" s="386" t="s">
        <v>550</v>
      </c>
      <c r="G171" s="376" t="s">
        <v>550</v>
      </c>
      <c r="H171" s="376" t="s">
        <v>550</v>
      </c>
      <c r="I171" s="376" t="s">
        <v>550</v>
      </c>
      <c r="J171" s="376" t="s">
        <v>550</v>
      </c>
    </row>
    <row r="172" spans="1:10" x14ac:dyDescent="0.25">
      <c r="A172" s="395" t="s">
        <v>3375</v>
      </c>
      <c r="B172" s="376" t="s">
        <v>523</v>
      </c>
      <c r="C172" s="386" t="s">
        <v>579</v>
      </c>
      <c r="D172" s="386" t="s">
        <v>555</v>
      </c>
      <c r="E172" s="386" t="s">
        <v>523</v>
      </c>
      <c r="F172" s="386" t="s">
        <v>523</v>
      </c>
      <c r="G172" s="376" t="s">
        <v>523</v>
      </c>
      <c r="H172" s="376" t="s">
        <v>523</v>
      </c>
      <c r="I172" s="376" t="s">
        <v>523</v>
      </c>
      <c r="J172" s="376" t="s">
        <v>521</v>
      </c>
    </row>
    <row r="173" spans="1:10" x14ac:dyDescent="0.25">
      <c r="A173" s="396" t="s">
        <v>527</v>
      </c>
      <c r="B173" s="386">
        <v>1251649.8675068016</v>
      </c>
      <c r="C173" s="386" t="s">
        <v>579</v>
      </c>
      <c r="D173" s="381" t="s">
        <v>196</v>
      </c>
      <c r="E173" s="381" t="s">
        <v>196</v>
      </c>
      <c r="F173" s="381" t="s">
        <v>196</v>
      </c>
      <c r="G173" s="386">
        <v>68062.59585493186</v>
      </c>
      <c r="H173" s="386">
        <v>2.1634295884067098</v>
      </c>
      <c r="I173" s="386">
        <v>0.32207738930322999</v>
      </c>
      <c r="J173" s="386" t="s">
        <v>583</v>
      </c>
    </row>
    <row r="174" spans="1:10" x14ac:dyDescent="0.25">
      <c r="A174" s="395" t="s">
        <v>580</v>
      </c>
      <c r="B174" s="376">
        <v>28362.611451098659</v>
      </c>
      <c r="C174" s="386" t="s">
        <v>579</v>
      </c>
      <c r="D174" s="386">
        <v>71.105701059850205</v>
      </c>
      <c r="E174" s="386">
        <v>2.2259909601608401</v>
      </c>
      <c r="F174" s="386">
        <v>2.0044709460968102</v>
      </c>
      <c r="G174" s="376">
        <v>2016.7433711185054</v>
      </c>
      <c r="H174" s="376">
        <v>6.3134916696700003E-2</v>
      </c>
      <c r="I174" s="376">
        <v>5.6852030609159998E-2</v>
      </c>
      <c r="J174" s="376" t="s">
        <v>521</v>
      </c>
    </row>
    <row r="175" spans="1:10" x14ac:dyDescent="0.25">
      <c r="A175" s="395" t="s">
        <v>581</v>
      </c>
      <c r="B175" s="376">
        <v>116201.87689068276</v>
      </c>
      <c r="C175" s="386" t="s">
        <v>579</v>
      </c>
      <c r="D175" s="386">
        <v>89.645233903118736</v>
      </c>
      <c r="E175" s="386">
        <v>9.5000000000000302</v>
      </c>
      <c r="F175" s="386">
        <v>1.4249999999999701</v>
      </c>
      <c r="G175" s="376">
        <v>10416.944433846664</v>
      </c>
      <c r="H175" s="376">
        <v>1.1039178304614901</v>
      </c>
      <c r="I175" s="376">
        <v>0.16558767456921999</v>
      </c>
      <c r="J175" s="376" t="s">
        <v>521</v>
      </c>
    </row>
    <row r="176" spans="1:10" x14ac:dyDescent="0.25">
      <c r="A176" s="395" t="s">
        <v>582</v>
      </c>
      <c r="B176" s="376">
        <v>1107085.3791650203</v>
      </c>
      <c r="C176" s="386" t="s">
        <v>579</v>
      </c>
      <c r="D176" s="386">
        <v>50.248073994006511</v>
      </c>
      <c r="E176" s="386">
        <v>0.9</v>
      </c>
      <c r="F176" s="386">
        <v>0.09</v>
      </c>
      <c r="G176" s="376">
        <v>55628.908049966696</v>
      </c>
      <c r="H176" s="376">
        <v>0.99637684124852</v>
      </c>
      <c r="I176" s="376">
        <v>9.9637684124849996E-2</v>
      </c>
      <c r="J176" s="376" t="s">
        <v>521</v>
      </c>
    </row>
    <row r="177" spans="1:10" x14ac:dyDescent="0.25">
      <c r="A177" s="395" t="s">
        <v>3373</v>
      </c>
      <c r="B177" s="376" t="s">
        <v>550</v>
      </c>
      <c r="C177" s="386" t="s">
        <v>579</v>
      </c>
      <c r="D177" s="386" t="s">
        <v>550</v>
      </c>
      <c r="E177" s="386" t="s">
        <v>550</v>
      </c>
      <c r="F177" s="386" t="s">
        <v>550</v>
      </c>
      <c r="G177" s="376" t="s">
        <v>550</v>
      </c>
      <c r="H177" s="376" t="s">
        <v>550</v>
      </c>
      <c r="I177" s="376" t="s">
        <v>550</v>
      </c>
      <c r="J177" s="376" t="s">
        <v>550</v>
      </c>
    </row>
    <row r="178" spans="1:10" x14ac:dyDescent="0.25">
      <c r="A178" s="395" t="s">
        <v>3374</v>
      </c>
      <c r="B178" s="376" t="s">
        <v>550</v>
      </c>
      <c r="C178" s="386" t="s">
        <v>579</v>
      </c>
      <c r="D178" s="386" t="s">
        <v>550</v>
      </c>
      <c r="E178" s="386" t="s">
        <v>550</v>
      </c>
      <c r="F178" s="386" t="s">
        <v>550</v>
      </c>
      <c r="G178" s="376" t="s">
        <v>550</v>
      </c>
      <c r="H178" s="376" t="s">
        <v>550</v>
      </c>
      <c r="I178" s="376" t="s">
        <v>550</v>
      </c>
      <c r="J178" s="376" t="s">
        <v>550</v>
      </c>
    </row>
    <row r="179" spans="1:10" x14ac:dyDescent="0.25">
      <c r="A179" s="395" t="s">
        <v>3375</v>
      </c>
      <c r="B179" s="376" t="s">
        <v>523</v>
      </c>
      <c r="C179" s="386" t="s">
        <v>579</v>
      </c>
      <c r="D179" s="386" t="s">
        <v>555</v>
      </c>
      <c r="E179" s="386" t="s">
        <v>523</v>
      </c>
      <c r="F179" s="386" t="s">
        <v>523</v>
      </c>
      <c r="G179" s="376" t="s">
        <v>523</v>
      </c>
      <c r="H179" s="376" t="s">
        <v>523</v>
      </c>
      <c r="I179" s="376" t="s">
        <v>523</v>
      </c>
      <c r="J179" s="376" t="s">
        <v>521</v>
      </c>
    </row>
    <row r="180" spans="1:10" x14ac:dyDescent="0.25">
      <c r="A180" s="396" t="s">
        <v>528</v>
      </c>
      <c r="B180" s="386">
        <v>622104.09703608055</v>
      </c>
      <c r="C180" s="386" t="s">
        <v>579</v>
      </c>
      <c r="D180" s="381" t="s">
        <v>196</v>
      </c>
      <c r="E180" s="381" t="s">
        <v>196</v>
      </c>
      <c r="F180" s="381" t="s">
        <v>196</v>
      </c>
      <c r="G180" s="386">
        <v>42643.232056364206</v>
      </c>
      <c r="H180" s="386">
        <v>2.9129032519703002</v>
      </c>
      <c r="I180" s="386">
        <v>0.49111046929190999</v>
      </c>
      <c r="J180" s="386" t="s">
        <v>583</v>
      </c>
    </row>
    <row r="181" spans="1:10" x14ac:dyDescent="0.25">
      <c r="A181" s="395" t="s">
        <v>580</v>
      </c>
      <c r="B181" s="376">
        <v>40884.945191305182</v>
      </c>
      <c r="C181" s="386" t="s">
        <v>579</v>
      </c>
      <c r="D181" s="386">
        <v>71.105701059850205</v>
      </c>
      <c r="E181" s="386">
        <v>2.22599096016092</v>
      </c>
      <c r="F181" s="386">
        <v>2.0044709460967698</v>
      </c>
      <c r="G181" s="376">
        <v>2907.1526906213062</v>
      </c>
      <c r="H181" s="376">
        <v>9.1009518402520001E-2</v>
      </c>
      <c r="I181" s="376">
        <v>8.1952684768729994E-2</v>
      </c>
      <c r="J181" s="376" t="s">
        <v>521</v>
      </c>
    </row>
    <row r="182" spans="1:10" x14ac:dyDescent="0.25">
      <c r="A182" s="395" t="s">
        <v>581</v>
      </c>
      <c r="B182" s="376">
        <v>267301.91824505618</v>
      </c>
      <c r="C182" s="386" t="s">
        <v>579</v>
      </c>
      <c r="D182" s="386">
        <v>89.645233903118736</v>
      </c>
      <c r="E182" s="386">
        <v>9.4999999999999893</v>
      </c>
      <c r="F182" s="386">
        <v>1.42500000000002</v>
      </c>
      <c r="G182" s="376">
        <v>23962.342983830382</v>
      </c>
      <c r="H182" s="376">
        <v>2.5393682233280299</v>
      </c>
      <c r="I182" s="376">
        <v>0.38090523349921002</v>
      </c>
      <c r="J182" s="376" t="s">
        <v>521</v>
      </c>
    </row>
    <row r="183" spans="1:10" x14ac:dyDescent="0.25">
      <c r="A183" s="395" t="s">
        <v>582</v>
      </c>
      <c r="B183" s="376">
        <v>313917.23359971918</v>
      </c>
      <c r="C183" s="386" t="s">
        <v>579</v>
      </c>
      <c r="D183" s="386">
        <v>50.248073994006511</v>
      </c>
      <c r="E183" s="386">
        <v>0.90000000000001001</v>
      </c>
      <c r="F183" s="386">
        <v>8.9999999999979999E-2</v>
      </c>
      <c r="G183" s="376">
        <v>15773.736381912517</v>
      </c>
      <c r="H183" s="376">
        <v>0.28252551023974998</v>
      </c>
      <c r="I183" s="376">
        <v>2.825255102397E-2</v>
      </c>
      <c r="J183" s="376" t="s">
        <v>521</v>
      </c>
    </row>
    <row r="184" spans="1:10" x14ac:dyDescent="0.25">
      <c r="A184" s="395" t="s">
        <v>3373</v>
      </c>
      <c r="B184" s="376" t="s">
        <v>550</v>
      </c>
      <c r="C184" s="386" t="s">
        <v>579</v>
      </c>
      <c r="D184" s="386" t="s">
        <v>550</v>
      </c>
      <c r="E184" s="386" t="s">
        <v>550</v>
      </c>
      <c r="F184" s="386" t="s">
        <v>550</v>
      </c>
      <c r="G184" s="376" t="s">
        <v>550</v>
      </c>
      <c r="H184" s="376" t="s">
        <v>550</v>
      </c>
      <c r="I184" s="376" t="s">
        <v>550</v>
      </c>
      <c r="J184" s="376" t="s">
        <v>550</v>
      </c>
    </row>
    <row r="185" spans="1:10" x14ac:dyDescent="0.25">
      <c r="A185" s="395" t="s">
        <v>3374</v>
      </c>
      <c r="B185" s="376" t="s">
        <v>550</v>
      </c>
      <c r="C185" s="386" t="s">
        <v>579</v>
      </c>
      <c r="D185" s="386" t="s">
        <v>550</v>
      </c>
      <c r="E185" s="386" t="s">
        <v>550</v>
      </c>
      <c r="F185" s="386" t="s">
        <v>550</v>
      </c>
      <c r="G185" s="376" t="s">
        <v>550</v>
      </c>
      <c r="H185" s="376" t="s">
        <v>550</v>
      </c>
      <c r="I185" s="376" t="s">
        <v>550</v>
      </c>
      <c r="J185" s="376" t="s">
        <v>550</v>
      </c>
    </row>
    <row r="186" spans="1:10" x14ac:dyDescent="0.25">
      <c r="A186" s="395" t="s">
        <v>3375</v>
      </c>
      <c r="B186" s="376" t="s">
        <v>523</v>
      </c>
      <c r="C186" s="386" t="s">
        <v>579</v>
      </c>
      <c r="D186" s="386" t="s">
        <v>555</v>
      </c>
      <c r="E186" s="386" t="s">
        <v>523</v>
      </c>
      <c r="F186" s="386" t="s">
        <v>523</v>
      </c>
      <c r="G186" s="376" t="s">
        <v>523</v>
      </c>
      <c r="H186" s="376" t="s">
        <v>523</v>
      </c>
      <c r="I186" s="376" t="s">
        <v>523</v>
      </c>
      <c r="J186" s="376" t="s">
        <v>521</v>
      </c>
    </row>
    <row r="187" spans="1:10" x14ac:dyDescent="0.25">
      <c r="A187" s="396" t="s">
        <v>529</v>
      </c>
      <c r="B187" s="386">
        <v>489761.39814429276</v>
      </c>
      <c r="C187" s="386" t="s">
        <v>579</v>
      </c>
      <c r="D187" s="381" t="s">
        <v>196</v>
      </c>
      <c r="E187" s="381" t="s">
        <v>196</v>
      </c>
      <c r="F187" s="381" t="s">
        <v>196</v>
      </c>
      <c r="G187" s="386">
        <v>32687.652624332597</v>
      </c>
      <c r="H187" s="386">
        <v>2.1724960612470801</v>
      </c>
      <c r="I187" s="386">
        <v>0.32965613051379999</v>
      </c>
      <c r="J187" s="386" t="s">
        <v>583</v>
      </c>
    </row>
    <row r="188" spans="1:10" x14ac:dyDescent="0.25">
      <c r="A188" s="395" t="s">
        <v>580</v>
      </c>
      <c r="B188" s="376">
        <v>9808.8338456088695</v>
      </c>
      <c r="C188" s="386" t="s">
        <v>579</v>
      </c>
      <c r="D188" s="386">
        <v>71.105701059850205</v>
      </c>
      <c r="E188" s="386">
        <v>2.2259909601613499</v>
      </c>
      <c r="F188" s="386">
        <v>2.0044709460963999</v>
      </c>
      <c r="G188" s="376">
        <v>697.46400717160509</v>
      </c>
      <c r="H188" s="376">
        <v>2.1834375470049999E-2</v>
      </c>
      <c r="I188" s="376">
        <v>1.9661522458610001E-2</v>
      </c>
      <c r="J188" s="376" t="s">
        <v>521</v>
      </c>
    </row>
    <row r="189" spans="1:10" x14ac:dyDescent="0.25">
      <c r="A189" s="395" t="s">
        <v>581</v>
      </c>
      <c r="B189" s="376">
        <v>199849.34626839636</v>
      </c>
      <c r="C189" s="386" t="s">
        <v>579</v>
      </c>
      <c r="D189" s="386">
        <v>89.645233903118736</v>
      </c>
      <c r="E189" s="386">
        <v>9.5000000000000195</v>
      </c>
      <c r="F189" s="386">
        <v>1.4249999999999801</v>
      </c>
      <c r="G189" s="376">
        <v>17915.541391615763</v>
      </c>
      <c r="H189" s="376">
        <v>1.89856878954977</v>
      </c>
      <c r="I189" s="376">
        <v>0.28478531843246002</v>
      </c>
      <c r="J189" s="376" t="s">
        <v>521</v>
      </c>
    </row>
    <row r="190" spans="1:10" x14ac:dyDescent="0.25">
      <c r="A190" s="395" t="s">
        <v>582</v>
      </c>
      <c r="B190" s="376">
        <v>280103.21803028753</v>
      </c>
      <c r="C190" s="386" t="s">
        <v>579</v>
      </c>
      <c r="D190" s="386">
        <v>50.248073994006518</v>
      </c>
      <c r="E190" s="386">
        <v>0.9</v>
      </c>
      <c r="F190" s="386">
        <v>9.0000000000010003E-2</v>
      </c>
      <c r="G190" s="376">
        <v>14074.647225545228</v>
      </c>
      <c r="H190" s="376">
        <v>0.25209289622726</v>
      </c>
      <c r="I190" s="376">
        <v>2.5209289622729999E-2</v>
      </c>
      <c r="J190" s="376" t="s">
        <v>521</v>
      </c>
    </row>
    <row r="191" spans="1:10" x14ac:dyDescent="0.25">
      <c r="A191" s="395" t="s">
        <v>3373</v>
      </c>
      <c r="B191" s="376" t="s">
        <v>550</v>
      </c>
      <c r="C191" s="386" t="s">
        <v>579</v>
      </c>
      <c r="D191" s="386" t="s">
        <v>550</v>
      </c>
      <c r="E191" s="386" t="s">
        <v>550</v>
      </c>
      <c r="F191" s="386" t="s">
        <v>550</v>
      </c>
      <c r="G191" s="376" t="s">
        <v>550</v>
      </c>
      <c r="H191" s="376" t="s">
        <v>550</v>
      </c>
      <c r="I191" s="376" t="s">
        <v>550</v>
      </c>
      <c r="J191" s="376" t="s">
        <v>550</v>
      </c>
    </row>
    <row r="192" spans="1:10" x14ac:dyDescent="0.25">
      <c r="A192" s="395" t="s">
        <v>3374</v>
      </c>
      <c r="B192" s="376" t="s">
        <v>550</v>
      </c>
      <c r="C192" s="386" t="s">
        <v>579</v>
      </c>
      <c r="D192" s="386" t="s">
        <v>550</v>
      </c>
      <c r="E192" s="386" t="s">
        <v>550</v>
      </c>
      <c r="F192" s="386" t="s">
        <v>550</v>
      </c>
      <c r="G192" s="376" t="s">
        <v>550</v>
      </c>
      <c r="H192" s="376" t="s">
        <v>550</v>
      </c>
      <c r="I192" s="376" t="s">
        <v>550</v>
      </c>
      <c r="J192" s="376" t="s">
        <v>550</v>
      </c>
    </row>
    <row r="193" spans="1:10" x14ac:dyDescent="0.25">
      <c r="A193" s="395" t="s">
        <v>3375</v>
      </c>
      <c r="B193" s="376" t="s">
        <v>523</v>
      </c>
      <c r="C193" s="386" t="s">
        <v>579</v>
      </c>
      <c r="D193" s="386" t="s">
        <v>555</v>
      </c>
      <c r="E193" s="386" t="s">
        <v>523</v>
      </c>
      <c r="F193" s="386" t="s">
        <v>523</v>
      </c>
      <c r="G193" s="376" t="s">
        <v>523</v>
      </c>
      <c r="H193" s="376" t="s">
        <v>523</v>
      </c>
      <c r="I193" s="376" t="s">
        <v>523</v>
      </c>
      <c r="J193" s="376" t="s">
        <v>521</v>
      </c>
    </row>
    <row r="194" spans="1:10" x14ac:dyDescent="0.25">
      <c r="A194" s="396" t="s">
        <v>530</v>
      </c>
      <c r="B194" s="386">
        <v>554498.53640783543</v>
      </c>
      <c r="C194" s="386" t="s">
        <v>579</v>
      </c>
      <c r="D194" s="381" t="s">
        <v>196</v>
      </c>
      <c r="E194" s="381" t="s">
        <v>196</v>
      </c>
      <c r="F194" s="381" t="s">
        <v>196</v>
      </c>
      <c r="G194" s="386">
        <v>38327.06069611937</v>
      </c>
      <c r="H194" s="386">
        <v>2.7616536525147199</v>
      </c>
      <c r="I194" s="386">
        <v>0.41262766327205003</v>
      </c>
      <c r="J194" s="386" t="s">
        <v>583</v>
      </c>
    </row>
    <row r="195" spans="1:10" x14ac:dyDescent="0.25">
      <c r="A195" s="395" t="s">
        <v>580</v>
      </c>
      <c r="B195" s="376">
        <v>6726.3308789338053</v>
      </c>
      <c r="C195" s="386" t="s">
        <v>579</v>
      </c>
      <c r="D195" s="386">
        <v>71.105701059850205</v>
      </c>
      <c r="E195" s="386">
        <v>2.22599096016123</v>
      </c>
      <c r="F195" s="386">
        <v>2.0044709460973098</v>
      </c>
      <c r="G195" s="376">
        <v>478.28047270710664</v>
      </c>
      <c r="H195" s="376">
        <v>1.4972751731559999E-2</v>
      </c>
      <c r="I195" s="376">
        <v>1.348273482066E-2</v>
      </c>
      <c r="J195" s="376" t="s">
        <v>521</v>
      </c>
    </row>
    <row r="196" spans="1:10" x14ac:dyDescent="0.25">
      <c r="A196" s="395" t="s">
        <v>581</v>
      </c>
      <c r="B196" s="376">
        <v>262056.50183804112</v>
      </c>
      <c r="C196" s="386" t="s">
        <v>579</v>
      </c>
      <c r="D196" s="386">
        <v>89.645233903118736</v>
      </c>
      <c r="E196" s="386">
        <v>9.5</v>
      </c>
      <c r="F196" s="386">
        <v>1.42500000000001</v>
      </c>
      <c r="G196" s="376">
        <v>23492.116403104261</v>
      </c>
      <c r="H196" s="376">
        <v>2.4895367674613902</v>
      </c>
      <c r="I196" s="376">
        <v>0.37343051511920999</v>
      </c>
      <c r="J196" s="376" t="s">
        <v>521</v>
      </c>
    </row>
    <row r="197" spans="1:10" x14ac:dyDescent="0.25">
      <c r="A197" s="395" t="s">
        <v>582</v>
      </c>
      <c r="B197" s="376">
        <v>285715.70369086054</v>
      </c>
      <c r="C197" s="386" t="s">
        <v>579</v>
      </c>
      <c r="D197" s="386">
        <v>50.248073994006511</v>
      </c>
      <c r="E197" s="386">
        <v>0.89999999999998004</v>
      </c>
      <c r="F197" s="386">
        <v>9.0000000000010003E-2</v>
      </c>
      <c r="G197" s="376">
        <v>14356.663820308</v>
      </c>
      <c r="H197" s="376">
        <v>0.25714413332177</v>
      </c>
      <c r="I197" s="376">
        <v>2.5714413332180001E-2</v>
      </c>
      <c r="J197" s="376" t="s">
        <v>521</v>
      </c>
    </row>
    <row r="198" spans="1:10" x14ac:dyDescent="0.25">
      <c r="A198" s="395" t="s">
        <v>3373</v>
      </c>
      <c r="B198" s="376" t="s">
        <v>550</v>
      </c>
      <c r="C198" s="386" t="s">
        <v>579</v>
      </c>
      <c r="D198" s="386" t="s">
        <v>550</v>
      </c>
      <c r="E198" s="386" t="s">
        <v>550</v>
      </c>
      <c r="F198" s="386" t="s">
        <v>550</v>
      </c>
      <c r="G198" s="376" t="s">
        <v>550</v>
      </c>
      <c r="H198" s="376" t="s">
        <v>550</v>
      </c>
      <c r="I198" s="376" t="s">
        <v>550</v>
      </c>
      <c r="J198" s="376" t="s">
        <v>550</v>
      </c>
    </row>
    <row r="199" spans="1:10" x14ac:dyDescent="0.25">
      <c r="A199" s="397" t="s">
        <v>3374</v>
      </c>
      <c r="B199" s="376" t="s">
        <v>550</v>
      </c>
      <c r="C199" s="386" t="s">
        <v>579</v>
      </c>
      <c r="D199" s="386" t="s">
        <v>550</v>
      </c>
      <c r="E199" s="386" t="s">
        <v>550</v>
      </c>
      <c r="F199" s="386" t="s">
        <v>550</v>
      </c>
      <c r="G199" s="376" t="s">
        <v>550</v>
      </c>
      <c r="H199" s="376" t="s">
        <v>550</v>
      </c>
      <c r="I199" s="376" t="s">
        <v>550</v>
      </c>
      <c r="J199" s="376" t="s">
        <v>550</v>
      </c>
    </row>
    <row r="200" spans="1:10" x14ac:dyDescent="0.25">
      <c r="A200" s="395" t="s">
        <v>3375</v>
      </c>
      <c r="B200" s="376" t="s">
        <v>523</v>
      </c>
      <c r="C200" s="386" t="s">
        <v>579</v>
      </c>
      <c r="D200" s="386" t="s">
        <v>555</v>
      </c>
      <c r="E200" s="386" t="s">
        <v>523</v>
      </c>
      <c r="F200" s="386" t="s">
        <v>523</v>
      </c>
      <c r="G200" s="376" t="s">
        <v>523</v>
      </c>
      <c r="H200" s="376" t="s">
        <v>523</v>
      </c>
      <c r="I200" s="376" t="s">
        <v>523</v>
      </c>
      <c r="J200" s="376" t="s">
        <v>521</v>
      </c>
    </row>
    <row r="201" spans="1:10" x14ac:dyDescent="0.25">
      <c r="A201" s="396" t="s">
        <v>3376</v>
      </c>
      <c r="B201" s="386">
        <v>9560693.2464305405</v>
      </c>
      <c r="C201" s="386" t="s">
        <v>579</v>
      </c>
      <c r="D201" s="381" t="s">
        <v>196</v>
      </c>
      <c r="E201" s="381" t="s">
        <v>196</v>
      </c>
      <c r="F201" s="381" t="s">
        <v>196</v>
      </c>
      <c r="G201" s="386">
        <v>515277.79812523432</v>
      </c>
      <c r="H201" s="386">
        <v>55.836948614484129</v>
      </c>
      <c r="I201" s="386">
        <v>7.7533574273759802</v>
      </c>
      <c r="J201" s="386" t="s">
        <v>583</v>
      </c>
    </row>
    <row r="202" spans="1:10" x14ac:dyDescent="0.25">
      <c r="A202" s="391" t="s">
        <v>598</v>
      </c>
      <c r="B202" s="386">
        <v>9560693.2464305405</v>
      </c>
      <c r="C202" s="386" t="s">
        <v>579</v>
      </c>
      <c r="D202" s="381" t="s">
        <v>196</v>
      </c>
      <c r="E202" s="381" t="s">
        <v>196</v>
      </c>
      <c r="F202" s="381" t="s">
        <v>196</v>
      </c>
      <c r="G202" s="386">
        <v>515277.79812523432</v>
      </c>
      <c r="H202" s="386">
        <v>55.836948614484129</v>
      </c>
      <c r="I202" s="386">
        <v>7.7533574273759802</v>
      </c>
      <c r="J202" s="386" t="s">
        <v>583</v>
      </c>
    </row>
    <row r="203" spans="1:10" x14ac:dyDescent="0.25">
      <c r="A203" s="392" t="s">
        <v>599</v>
      </c>
      <c r="B203" s="386">
        <v>9560693.2464305405</v>
      </c>
      <c r="C203" s="386" t="s">
        <v>579</v>
      </c>
      <c r="D203" s="381" t="s">
        <v>196</v>
      </c>
      <c r="E203" s="381" t="s">
        <v>196</v>
      </c>
      <c r="F203" s="381" t="s">
        <v>196</v>
      </c>
      <c r="G203" s="386">
        <v>515277.79812523432</v>
      </c>
      <c r="H203" s="386">
        <v>55.836948614484129</v>
      </c>
      <c r="I203" s="386">
        <v>7.7533574273759802</v>
      </c>
      <c r="J203" s="386" t="s">
        <v>583</v>
      </c>
    </row>
    <row r="204" spans="1:10" x14ac:dyDescent="0.25">
      <c r="A204" s="398" t="s">
        <v>586</v>
      </c>
      <c r="B204" s="376">
        <v>4728393.9028453771</v>
      </c>
      <c r="C204" s="386" t="s">
        <v>579</v>
      </c>
      <c r="D204" s="386">
        <v>71.105701059850205</v>
      </c>
      <c r="E204" s="386">
        <v>1.7861037652529199</v>
      </c>
      <c r="F204" s="386">
        <v>0.30992639280197998</v>
      </c>
      <c r="G204" s="376">
        <v>336215.76334894175</v>
      </c>
      <c r="H204" s="376">
        <v>8.4454021534710808</v>
      </c>
      <c r="I204" s="376">
        <v>1.46545406605575</v>
      </c>
      <c r="J204" s="376" t="s">
        <v>521</v>
      </c>
    </row>
    <row r="205" spans="1:10" x14ac:dyDescent="0.25">
      <c r="A205" s="398" t="s">
        <v>587</v>
      </c>
      <c r="B205" s="376">
        <v>358440.11607907445</v>
      </c>
      <c r="C205" s="386" t="s">
        <v>579</v>
      </c>
      <c r="D205" s="386">
        <v>89.645233903118751</v>
      </c>
      <c r="E205" s="386">
        <v>9.5000000000000107</v>
      </c>
      <c r="F205" s="386">
        <v>1.425</v>
      </c>
      <c r="G205" s="376">
        <v>32132.448046169666</v>
      </c>
      <c r="H205" s="376">
        <v>3.40518110275121</v>
      </c>
      <c r="I205" s="376">
        <v>0.51077716541268003</v>
      </c>
      <c r="J205" s="376" t="s">
        <v>521</v>
      </c>
    </row>
    <row r="206" spans="1:10" x14ac:dyDescent="0.25">
      <c r="A206" s="398" t="s">
        <v>588</v>
      </c>
      <c r="B206" s="376">
        <v>2924083.9509121953</v>
      </c>
      <c r="C206" s="386" t="s">
        <v>579</v>
      </c>
      <c r="D206" s="386">
        <v>50.248073994006518</v>
      </c>
      <c r="E206" s="386">
        <v>0.9</v>
      </c>
      <c r="F206" s="386">
        <v>0.09</v>
      </c>
      <c r="G206" s="376">
        <v>146929.58673012292</v>
      </c>
      <c r="H206" s="376">
        <v>2.6316755558209799</v>
      </c>
      <c r="I206" s="376">
        <v>0.26316755558209998</v>
      </c>
      <c r="J206" s="376" t="s">
        <v>521</v>
      </c>
    </row>
    <row r="207" spans="1:10" x14ac:dyDescent="0.25">
      <c r="A207" s="398" t="s">
        <v>589</v>
      </c>
      <c r="B207" s="376" t="s">
        <v>550</v>
      </c>
      <c r="C207" s="386" t="s">
        <v>579</v>
      </c>
      <c r="D207" s="386" t="s">
        <v>550</v>
      </c>
      <c r="E207" s="386" t="s">
        <v>550</v>
      </c>
      <c r="F207" s="386" t="s">
        <v>550</v>
      </c>
      <c r="G207" s="376" t="s">
        <v>550</v>
      </c>
      <c r="H207" s="376" t="s">
        <v>550</v>
      </c>
      <c r="I207" s="376" t="s">
        <v>550</v>
      </c>
      <c r="J207" s="376" t="s">
        <v>550</v>
      </c>
    </row>
    <row r="208" spans="1:10" x14ac:dyDescent="0.25">
      <c r="A208" s="398" t="s">
        <v>590</v>
      </c>
      <c r="B208" s="376" t="s">
        <v>550</v>
      </c>
      <c r="C208" s="386" t="s">
        <v>579</v>
      </c>
      <c r="D208" s="386" t="s">
        <v>550</v>
      </c>
      <c r="E208" s="386" t="s">
        <v>550</v>
      </c>
      <c r="F208" s="386" t="s">
        <v>550</v>
      </c>
      <c r="G208" s="376" t="s">
        <v>550</v>
      </c>
      <c r="H208" s="376" t="s">
        <v>550</v>
      </c>
      <c r="I208" s="376" t="s">
        <v>550</v>
      </c>
      <c r="J208" s="376" t="s">
        <v>550</v>
      </c>
    </row>
    <row r="209" spans="1:10" x14ac:dyDescent="0.25">
      <c r="A209" s="398" t="s">
        <v>97</v>
      </c>
      <c r="B209" s="376">
        <v>1549775.2765938945</v>
      </c>
      <c r="C209" s="386" t="s">
        <v>579</v>
      </c>
      <c r="D209" s="386">
        <v>88.686898270265601</v>
      </c>
      <c r="E209" s="386">
        <v>26.684313801501879</v>
      </c>
      <c r="F209" s="386">
        <v>3.5579085068669198</v>
      </c>
      <c r="G209" s="376">
        <v>137444.76229705545</v>
      </c>
      <c r="H209" s="376">
        <v>41.354689802440859</v>
      </c>
      <c r="I209" s="376">
        <v>5.5139586403254501</v>
      </c>
      <c r="J209" s="376" t="s">
        <v>521</v>
      </c>
    </row>
    <row r="210" spans="1:10" x14ac:dyDescent="0.25">
      <c r="A210" s="399" t="s">
        <v>600</v>
      </c>
      <c r="B210" s="386">
        <v>27388942.948538449</v>
      </c>
      <c r="C210" s="386" t="s">
        <v>579</v>
      </c>
      <c r="D210" s="381" t="s">
        <v>196</v>
      </c>
      <c r="E210" s="381" t="s">
        <v>196</v>
      </c>
      <c r="F210" s="381" t="s">
        <v>196</v>
      </c>
      <c r="G210" s="386">
        <v>1831014.9512207536</v>
      </c>
      <c r="H210" s="386">
        <v>157.60957929075553</v>
      </c>
      <c r="I210" s="386">
        <v>138.66194983315438</v>
      </c>
    </row>
    <row r="211" spans="1:10" x14ac:dyDescent="0.25">
      <c r="A211" s="387" t="s">
        <v>580</v>
      </c>
      <c r="B211" s="386">
        <v>26385311.519974492</v>
      </c>
      <c r="C211" s="386" t="s">
        <v>579</v>
      </c>
      <c r="D211" s="386">
        <v>68.141663931054126</v>
      </c>
      <c r="E211" s="386">
        <v>5.6085277923062797</v>
      </c>
      <c r="F211" s="386">
        <v>5.2536667140543001</v>
      </c>
      <c r="G211" s="386">
        <v>1797939.0303102729</v>
      </c>
      <c r="H211" s="386">
        <v>147.98275296843602</v>
      </c>
      <c r="I211" s="386">
        <v>138.61963287244333</v>
      </c>
    </row>
    <row r="212" spans="1:10" x14ac:dyDescent="0.25">
      <c r="A212" s="387" t="s">
        <v>581</v>
      </c>
      <c r="B212" s="386" t="s">
        <v>550</v>
      </c>
      <c r="C212" s="386" t="s">
        <v>579</v>
      </c>
      <c r="D212" s="386" t="s">
        <v>550</v>
      </c>
      <c r="E212" s="386" t="s">
        <v>550</v>
      </c>
      <c r="F212" s="386" t="s">
        <v>550</v>
      </c>
      <c r="G212" s="386" t="s">
        <v>550</v>
      </c>
      <c r="H212" s="386" t="s">
        <v>550</v>
      </c>
      <c r="I212" s="386" t="s">
        <v>550</v>
      </c>
    </row>
    <row r="213" spans="1:10" x14ac:dyDescent="0.25">
      <c r="A213" s="387" t="s">
        <v>582</v>
      </c>
      <c r="B213" s="386">
        <v>658252.51161717589</v>
      </c>
      <c r="C213" s="386" t="s">
        <v>579</v>
      </c>
      <c r="D213" s="386">
        <v>50.248073994006511</v>
      </c>
      <c r="E213" s="386">
        <v>14.617518883136251</v>
      </c>
      <c r="F213" s="386">
        <v>5.6615182741230001E-2</v>
      </c>
      <c r="G213" s="386">
        <v>33075.920910480483</v>
      </c>
      <c r="H213" s="386">
        <v>9.6220185184359295</v>
      </c>
      <c r="I213" s="386">
        <v>3.7267086235080002E-2</v>
      </c>
    </row>
    <row r="214" spans="1:10" x14ac:dyDescent="0.25">
      <c r="A214" s="387" t="s">
        <v>3368</v>
      </c>
      <c r="B214" s="386" t="s">
        <v>595</v>
      </c>
      <c r="C214" s="386" t="s">
        <v>579</v>
      </c>
      <c r="D214" s="386" t="s">
        <v>595</v>
      </c>
      <c r="E214" s="386" t="s">
        <v>3267</v>
      </c>
      <c r="F214" s="386" t="s">
        <v>3267</v>
      </c>
      <c r="G214" s="386" t="s">
        <v>595</v>
      </c>
      <c r="H214" s="386" t="s">
        <v>3267</v>
      </c>
      <c r="I214" s="386" t="s">
        <v>3267</v>
      </c>
    </row>
    <row r="215" spans="1:10" x14ac:dyDescent="0.25">
      <c r="A215" s="387" t="s">
        <v>3370</v>
      </c>
      <c r="B215" s="386">
        <v>345378.91694677953</v>
      </c>
      <c r="C215" s="386" t="s">
        <v>579</v>
      </c>
      <c r="D215" s="386">
        <v>65.065035461653977</v>
      </c>
      <c r="E215" s="386">
        <v>1.39203745442E-2</v>
      </c>
      <c r="F215" s="386">
        <v>1.46212586472E-2</v>
      </c>
      <c r="G215" s="386">
        <v>22472.091478849856</v>
      </c>
      <c r="H215" s="386">
        <v>4.8078038835700004E-3</v>
      </c>
      <c r="I215" s="386">
        <v>5.0498744759699997E-3</v>
      </c>
    </row>
    <row r="216" spans="1:10" x14ac:dyDescent="0.25">
      <c r="A216" s="74" t="s">
        <v>3377</v>
      </c>
      <c r="B216" s="386">
        <v>2520593.7655260009</v>
      </c>
      <c r="C216" s="386" t="s">
        <v>579</v>
      </c>
      <c r="D216" s="381" t="s">
        <v>196</v>
      </c>
      <c r="E216" s="381" t="s">
        <v>196</v>
      </c>
      <c r="F216" s="381" t="s">
        <v>196</v>
      </c>
      <c r="G216" s="386">
        <v>171223.03700227189</v>
      </c>
      <c r="H216" s="386">
        <v>2.0771880881664</v>
      </c>
      <c r="I216" s="386">
        <v>5.2994341437007098</v>
      </c>
    </row>
    <row r="217" spans="1:10" x14ac:dyDescent="0.25">
      <c r="A217" s="387" t="s">
        <v>601</v>
      </c>
      <c r="B217" s="376">
        <v>37296.193325856322</v>
      </c>
      <c r="C217" s="386" t="s">
        <v>579</v>
      </c>
      <c r="D217" s="386">
        <v>65.528560814054615</v>
      </c>
      <c r="E217" s="386">
        <v>55.694372613795643</v>
      </c>
      <c r="F217" s="386">
        <v>0.84385413051206004</v>
      </c>
      <c r="G217" s="376">
        <v>2443.9658724861142</v>
      </c>
      <c r="H217" s="376">
        <v>2.0771880881664</v>
      </c>
      <c r="I217" s="376">
        <v>3.1472546790399999E-2</v>
      </c>
    </row>
    <row r="218" spans="1:10" x14ac:dyDescent="0.25">
      <c r="A218" s="387" t="s">
        <v>602</v>
      </c>
      <c r="B218" s="376">
        <v>2483297.5722001446</v>
      </c>
      <c r="C218" s="386" t="s">
        <v>579</v>
      </c>
      <c r="D218" s="386">
        <v>67.965705366615154</v>
      </c>
      <c r="E218" s="386" t="s">
        <v>550</v>
      </c>
      <c r="F218" s="386">
        <v>2.1213573660618601</v>
      </c>
      <c r="G218" s="376">
        <v>168779.07112978576</v>
      </c>
      <c r="H218" s="376" t="s">
        <v>550</v>
      </c>
      <c r="I218" s="376">
        <v>5.2679615969103102</v>
      </c>
    </row>
    <row r="219" spans="1:10" x14ac:dyDescent="0.25">
      <c r="A219" s="387" t="s">
        <v>97</v>
      </c>
      <c r="B219" s="376" t="s">
        <v>550</v>
      </c>
      <c r="C219" s="386" t="s">
        <v>579</v>
      </c>
      <c r="D219" s="386" t="s">
        <v>550</v>
      </c>
      <c r="E219" s="386" t="s">
        <v>550</v>
      </c>
      <c r="F219" s="386" t="s">
        <v>550</v>
      </c>
      <c r="G219" s="376" t="s">
        <v>550</v>
      </c>
      <c r="H219" s="376" t="s">
        <v>550</v>
      </c>
      <c r="I219" s="376" t="s">
        <v>550</v>
      </c>
    </row>
    <row r="220" spans="1:10" x14ac:dyDescent="0.25">
      <c r="A220" s="400" t="s">
        <v>3378</v>
      </c>
      <c r="B220" s="386">
        <v>23026953.430004109</v>
      </c>
      <c r="C220" s="386" t="s">
        <v>579</v>
      </c>
      <c r="D220" s="381" t="s">
        <v>196</v>
      </c>
      <c r="E220" s="381" t="s">
        <v>196</v>
      </c>
      <c r="F220" s="381" t="s">
        <v>196</v>
      </c>
      <c r="G220" s="386">
        <v>1543321.2357623461</v>
      </c>
      <c r="H220" s="386">
        <v>96.244370350390938</v>
      </c>
      <c r="I220" s="386">
        <v>107.93538834374699</v>
      </c>
    </row>
    <row r="221" spans="1:10" x14ac:dyDescent="0.25">
      <c r="A221" s="387" t="s">
        <v>603</v>
      </c>
      <c r="B221" s="386">
        <v>16921811.292189937</v>
      </c>
      <c r="C221" s="386" t="s">
        <v>579</v>
      </c>
      <c r="D221" s="386">
        <v>67.143364802995393</v>
      </c>
      <c r="E221" s="386">
        <v>5.1069523959529004</v>
      </c>
      <c r="F221" s="386">
        <v>6.3151378284608697</v>
      </c>
      <c r="G221" s="386">
        <v>1136187.3487189556</v>
      </c>
      <c r="H221" s="386">
        <v>86.418884722512175</v>
      </c>
      <c r="I221" s="386">
        <v>106.86357061738499</v>
      </c>
    </row>
    <row r="222" spans="1:10" x14ac:dyDescent="0.25">
      <c r="A222" s="387" t="s">
        <v>604</v>
      </c>
      <c r="B222" s="386">
        <v>5716335.5992072523</v>
      </c>
      <c r="C222" s="386" t="s">
        <v>579</v>
      </c>
      <c r="D222" s="386">
        <v>70.79246071620166</v>
      </c>
      <c r="E222" s="386">
        <v>0.18466053735919999</v>
      </c>
      <c r="F222" s="386">
        <v>0.18153493625417999</v>
      </c>
      <c r="G222" s="386">
        <v>404673.4633475045</v>
      </c>
      <c r="H222" s="386">
        <v>1.05558160347511</v>
      </c>
      <c r="I222" s="386">
        <v>1.0377146186096</v>
      </c>
    </row>
    <row r="223" spans="1:10" x14ac:dyDescent="0.25">
      <c r="A223" s="387" t="s">
        <v>605</v>
      </c>
      <c r="B223" s="386">
        <v>29789.5019987257</v>
      </c>
      <c r="C223" s="386" t="s">
        <v>579</v>
      </c>
      <c r="D223" s="386">
        <v>59.589262354098238</v>
      </c>
      <c r="E223" s="386">
        <v>0.36099554498696002</v>
      </c>
      <c r="F223" s="386">
        <v>0.75475590689572003</v>
      </c>
      <c r="G223" s="386">
        <v>1775.1344499999996</v>
      </c>
      <c r="H223" s="386">
        <v>1.075387750892E-2</v>
      </c>
      <c r="I223" s="386">
        <v>2.248380259702E-2</v>
      </c>
    </row>
    <row r="224" spans="1:10" x14ac:dyDescent="0.25">
      <c r="A224" s="387" t="s">
        <v>3379</v>
      </c>
      <c r="B224" s="386" t="s">
        <v>595</v>
      </c>
      <c r="C224" s="386" t="s">
        <v>579</v>
      </c>
      <c r="D224" s="381" t="s">
        <v>196</v>
      </c>
      <c r="E224" s="381" t="s">
        <v>196</v>
      </c>
      <c r="F224" s="381" t="s">
        <v>196</v>
      </c>
      <c r="G224" s="386" t="s">
        <v>595</v>
      </c>
      <c r="H224" s="386">
        <v>1.1155517503383201</v>
      </c>
      <c r="I224" s="386">
        <v>1.5879024829000001E-4</v>
      </c>
    </row>
    <row r="225" spans="1:9" x14ac:dyDescent="0.25">
      <c r="A225" s="387" t="s">
        <v>582</v>
      </c>
      <c r="B225" s="386">
        <v>13638.11966141349</v>
      </c>
      <c r="C225" s="386" t="s">
        <v>579</v>
      </c>
      <c r="D225" s="386">
        <v>50.248073994006518</v>
      </c>
      <c r="E225" s="386">
        <v>560.10584906989629</v>
      </c>
      <c r="F225" s="386">
        <v>0.47005310044812998</v>
      </c>
      <c r="G225" s="386">
        <v>685.28924588582026</v>
      </c>
      <c r="H225" s="386">
        <v>7.6387905926728497</v>
      </c>
      <c r="I225" s="386">
        <v>6.4106404311300002E-3</v>
      </c>
    </row>
    <row r="226" spans="1:9" x14ac:dyDescent="0.25">
      <c r="A226" s="387" t="s">
        <v>3370</v>
      </c>
      <c r="B226" s="386">
        <v>345378.91694677953</v>
      </c>
      <c r="C226" s="386" t="s">
        <v>579</v>
      </c>
      <c r="D226" s="386">
        <v>65.065035461653977</v>
      </c>
      <c r="E226" s="386">
        <v>1.39203745442E-2</v>
      </c>
      <c r="F226" s="386">
        <v>1.46212586472E-2</v>
      </c>
      <c r="G226" s="386">
        <v>22472.091478849856</v>
      </c>
      <c r="H226" s="386">
        <v>4.8078038835700004E-3</v>
      </c>
      <c r="I226" s="386">
        <v>5.0498744759699997E-3</v>
      </c>
    </row>
    <row r="227" spans="1:9" x14ac:dyDescent="0.25">
      <c r="A227" s="387" t="s">
        <v>3380</v>
      </c>
      <c r="B227" s="386" t="s">
        <v>595</v>
      </c>
      <c r="C227" s="386" t="s">
        <v>579</v>
      </c>
      <c r="D227" s="381" t="s">
        <v>196</v>
      </c>
      <c r="E227" s="381" t="s">
        <v>196</v>
      </c>
      <c r="F227" s="381" t="s">
        <v>196</v>
      </c>
      <c r="G227" s="386" t="s">
        <v>595</v>
      </c>
      <c r="H227" s="386" t="s">
        <v>3267</v>
      </c>
      <c r="I227" s="386" t="s">
        <v>3267</v>
      </c>
    </row>
    <row r="228" spans="1:9" x14ac:dyDescent="0.25">
      <c r="A228" s="401" t="s">
        <v>606</v>
      </c>
      <c r="B228" s="386">
        <v>9895321.6583771892</v>
      </c>
      <c r="C228" s="386" t="s">
        <v>579</v>
      </c>
      <c r="D228" s="381" t="s">
        <v>196</v>
      </c>
      <c r="E228" s="381" t="s">
        <v>196</v>
      </c>
      <c r="F228" s="381" t="s">
        <v>196</v>
      </c>
      <c r="G228" s="386">
        <v>641430.12094185001</v>
      </c>
      <c r="H228" s="386">
        <v>50.343844340307363</v>
      </c>
      <c r="I228" s="386">
        <v>58.025883674848693</v>
      </c>
    </row>
    <row r="229" spans="1:9" x14ac:dyDescent="0.25">
      <c r="A229" s="387" t="s">
        <v>603</v>
      </c>
      <c r="B229" s="376">
        <v>9488919.231847588</v>
      </c>
      <c r="C229" s="386" t="s">
        <v>579</v>
      </c>
      <c r="D229" s="386">
        <v>67.143364802995393</v>
      </c>
      <c r="E229" s="386">
        <v>5.3042690950980402</v>
      </c>
      <c r="F229" s="386">
        <v>6.1142015504458396</v>
      </c>
      <c r="G229" s="376">
        <v>637117.9655701014</v>
      </c>
      <c r="H229" s="376">
        <v>50.331781027370582</v>
      </c>
      <c r="I229" s="376">
        <v>58.01716467941791</v>
      </c>
    </row>
    <row r="230" spans="1:9" x14ac:dyDescent="0.25">
      <c r="A230" s="387" t="s">
        <v>604</v>
      </c>
      <c r="B230" s="376">
        <v>60577.355202458217</v>
      </c>
      <c r="C230" s="386" t="s">
        <v>579</v>
      </c>
      <c r="D230" s="386">
        <v>70.79246071620166</v>
      </c>
      <c r="E230" s="386">
        <v>5.053587044051E-2</v>
      </c>
      <c r="F230" s="386">
        <v>0.11107895568716999</v>
      </c>
      <c r="G230" s="376">
        <v>4288.4200384614178</v>
      </c>
      <c r="H230" s="376">
        <v>3.06132937414E-3</v>
      </c>
      <c r="I230" s="376">
        <v>6.7288693541799997E-3</v>
      </c>
    </row>
    <row r="231" spans="1:9" x14ac:dyDescent="0.25">
      <c r="A231" s="387" t="s">
        <v>605</v>
      </c>
      <c r="B231" s="376">
        <v>140.98152388821543</v>
      </c>
      <c r="C231" s="386" t="s">
        <v>579</v>
      </c>
      <c r="D231" s="386">
        <v>59.58926235409826</v>
      </c>
      <c r="E231" s="386">
        <v>0.35312565588008998</v>
      </c>
      <c r="F231" s="386">
        <v>0.42764119791897998</v>
      </c>
      <c r="G231" s="376">
        <v>8.4009850140554398</v>
      </c>
      <c r="H231" s="376">
        <v>4.9784193089999999E-5</v>
      </c>
      <c r="I231" s="376">
        <v>6.0289507759999999E-5</v>
      </c>
    </row>
    <row r="232" spans="1:9" x14ac:dyDescent="0.25">
      <c r="A232" s="387" t="s">
        <v>3379</v>
      </c>
      <c r="B232" s="386" t="s">
        <v>523</v>
      </c>
      <c r="C232" s="386" t="s">
        <v>579</v>
      </c>
      <c r="D232" s="381" t="s">
        <v>196</v>
      </c>
      <c r="E232" s="381" t="s">
        <v>196</v>
      </c>
      <c r="F232" s="381" t="s">
        <v>196</v>
      </c>
      <c r="G232" s="386" t="s">
        <v>523</v>
      </c>
      <c r="H232" s="386" t="s">
        <v>550</v>
      </c>
      <c r="I232" s="386" t="s">
        <v>550</v>
      </c>
    </row>
    <row r="233" spans="1:9" x14ac:dyDescent="0.25">
      <c r="A233" s="398" t="s">
        <v>607</v>
      </c>
      <c r="B233" s="376" t="s">
        <v>523</v>
      </c>
      <c r="C233" s="386" t="s">
        <v>579</v>
      </c>
      <c r="D233" s="386" t="s">
        <v>523</v>
      </c>
      <c r="E233" s="386" t="s">
        <v>550</v>
      </c>
      <c r="F233" s="386" t="s">
        <v>550</v>
      </c>
      <c r="G233" s="376" t="s">
        <v>523</v>
      </c>
      <c r="H233" s="376" t="s">
        <v>550</v>
      </c>
      <c r="I233" s="376" t="s">
        <v>550</v>
      </c>
    </row>
    <row r="234" spans="1:9" x14ac:dyDescent="0.25">
      <c r="A234" s="387" t="s">
        <v>582</v>
      </c>
      <c r="B234" s="376">
        <v>305.17285647552848</v>
      </c>
      <c r="C234" s="386" t="s">
        <v>579</v>
      </c>
      <c r="D234" s="386">
        <v>50.248073994006504</v>
      </c>
      <c r="E234" s="386">
        <v>27.307030076668191</v>
      </c>
      <c r="F234" s="386">
        <v>3.3069279612714402</v>
      </c>
      <c r="G234" s="376">
        <v>15.334348273144681</v>
      </c>
      <c r="H234" s="376">
        <v>8.3333643703600007E-3</v>
      </c>
      <c r="I234" s="376">
        <v>1.0091846521000001E-3</v>
      </c>
    </row>
    <row r="235" spans="1:9" x14ac:dyDescent="0.25">
      <c r="A235" s="387" t="s">
        <v>3370</v>
      </c>
      <c r="B235" s="376">
        <v>345378.91694677953</v>
      </c>
      <c r="C235" s="386" t="s">
        <v>579</v>
      </c>
      <c r="D235" s="386">
        <v>65.065035461653977</v>
      </c>
      <c r="E235" s="386">
        <v>1.79175673101E-3</v>
      </c>
      <c r="F235" s="386">
        <v>2.6656285938899999E-3</v>
      </c>
      <c r="G235" s="376">
        <v>22472.091478849856</v>
      </c>
      <c r="H235" s="376">
        <v>6.1883499919000002E-4</v>
      </c>
      <c r="I235" s="376">
        <v>9.2065191673999997E-4</v>
      </c>
    </row>
    <row r="236" spans="1:9" x14ac:dyDescent="0.25">
      <c r="A236" s="387" t="s">
        <v>3380</v>
      </c>
      <c r="B236" s="386" t="s">
        <v>523</v>
      </c>
      <c r="C236" s="386" t="s">
        <v>579</v>
      </c>
      <c r="D236" s="381" t="s">
        <v>196</v>
      </c>
      <c r="E236" s="381" t="s">
        <v>196</v>
      </c>
      <c r="F236" s="381" t="s">
        <v>196</v>
      </c>
      <c r="G236" s="386" t="s">
        <v>523</v>
      </c>
      <c r="H236" s="386" t="s">
        <v>523</v>
      </c>
      <c r="I236" s="386" t="s">
        <v>523</v>
      </c>
    </row>
    <row r="237" spans="1:9" x14ac:dyDescent="0.25">
      <c r="A237" s="398" t="s">
        <v>92</v>
      </c>
      <c r="B237" s="376" t="s">
        <v>523</v>
      </c>
      <c r="C237" s="386" t="s">
        <v>579</v>
      </c>
      <c r="D237" s="386" t="s">
        <v>523</v>
      </c>
      <c r="E237" s="386" t="s">
        <v>523</v>
      </c>
      <c r="F237" s="386" t="s">
        <v>523</v>
      </c>
      <c r="G237" s="376" t="s">
        <v>523</v>
      </c>
      <c r="H237" s="376" t="s">
        <v>523</v>
      </c>
      <c r="I237" s="376" t="s">
        <v>523</v>
      </c>
    </row>
    <row r="238" spans="1:9" x14ac:dyDescent="0.25">
      <c r="A238" s="401" t="s">
        <v>608</v>
      </c>
      <c r="B238" s="386">
        <v>7275346.9473260604</v>
      </c>
      <c r="C238" s="386" t="s">
        <v>579</v>
      </c>
      <c r="D238" s="381" t="s">
        <v>196</v>
      </c>
      <c r="E238" s="381" t="s">
        <v>196</v>
      </c>
      <c r="F238" s="381" t="s">
        <v>196</v>
      </c>
      <c r="G238" s="386">
        <v>489781.06541885645</v>
      </c>
      <c r="H238" s="386">
        <v>32.091451581375168</v>
      </c>
      <c r="I238" s="386">
        <v>45.787790295064212</v>
      </c>
    </row>
    <row r="239" spans="1:9" x14ac:dyDescent="0.25">
      <c r="A239" s="387" t="s">
        <v>603</v>
      </c>
      <c r="B239" s="376">
        <v>6900391.8089475194</v>
      </c>
      <c r="C239" s="386" t="s">
        <v>579</v>
      </c>
      <c r="D239" s="386">
        <v>67.143364802995379</v>
      </c>
      <c r="E239" s="386">
        <v>4.6393020403151901</v>
      </c>
      <c r="F239" s="386">
        <v>6.6250689680711297</v>
      </c>
      <c r="G239" s="376">
        <v>463315.52451176452</v>
      </c>
      <c r="H239" s="376">
        <v>32.013001798224458</v>
      </c>
      <c r="I239" s="376">
        <v>45.715571640990433</v>
      </c>
    </row>
    <row r="240" spans="1:9" x14ac:dyDescent="0.25">
      <c r="A240" s="387" t="s">
        <v>604</v>
      </c>
      <c r="B240" s="376">
        <v>368504.73200550402</v>
      </c>
      <c r="C240" s="386" t="s">
        <v>579</v>
      </c>
      <c r="D240" s="386">
        <v>70.79246071620166</v>
      </c>
      <c r="E240" s="386">
        <v>0.10451713900717</v>
      </c>
      <c r="F240" s="386">
        <v>0.16265524758309999</v>
      </c>
      <c r="G240" s="376">
        <v>26087.356764234064</v>
      </c>
      <c r="H240" s="376">
        <v>3.8515060299819999E-2</v>
      </c>
      <c r="I240" s="376">
        <v>5.9939228419900001E-2</v>
      </c>
    </row>
    <row r="241" spans="1:9" x14ac:dyDescent="0.25">
      <c r="A241" s="387" t="s">
        <v>605</v>
      </c>
      <c r="B241" s="376">
        <v>5787.6625596214753</v>
      </c>
      <c r="C241" s="386" t="s">
        <v>579</v>
      </c>
      <c r="D241" s="386">
        <v>59.589262354098253</v>
      </c>
      <c r="E241" s="386">
        <v>0.67636171756462005</v>
      </c>
      <c r="F241" s="386">
        <v>0.87181754613039997</v>
      </c>
      <c r="G241" s="376">
        <v>344.88254268227587</v>
      </c>
      <c r="H241" s="376">
        <v>3.9145533895100001E-3</v>
      </c>
      <c r="I241" s="376">
        <v>5.04578577056E-3</v>
      </c>
    </row>
    <row r="242" spans="1:9" x14ac:dyDescent="0.25">
      <c r="A242" s="387" t="s">
        <v>3379</v>
      </c>
      <c r="B242" s="386" t="s">
        <v>523</v>
      </c>
      <c r="C242" s="386" t="s">
        <v>579</v>
      </c>
      <c r="D242" s="381" t="s">
        <v>196</v>
      </c>
      <c r="E242" s="381" t="s">
        <v>196</v>
      </c>
      <c r="F242" s="381" t="s">
        <v>196</v>
      </c>
      <c r="G242" s="386" t="s">
        <v>523</v>
      </c>
      <c r="H242" s="386">
        <v>1.0519629843E-4</v>
      </c>
      <c r="I242" s="386">
        <v>1.355960522E-5</v>
      </c>
    </row>
    <row r="243" spans="1:9" x14ac:dyDescent="0.25">
      <c r="A243" s="398" t="s">
        <v>607</v>
      </c>
      <c r="B243" s="376" t="s">
        <v>523</v>
      </c>
      <c r="C243" s="386" t="s">
        <v>579</v>
      </c>
      <c r="D243" s="386" t="s">
        <v>523</v>
      </c>
      <c r="E243" s="386" t="s">
        <v>523</v>
      </c>
      <c r="F243" s="386" t="s">
        <v>523</v>
      </c>
      <c r="G243" s="376" t="s">
        <v>523</v>
      </c>
      <c r="H243" s="376">
        <v>1.0519629843E-4</v>
      </c>
      <c r="I243" s="376">
        <v>1.355960522E-5</v>
      </c>
    </row>
    <row r="244" spans="1:9" x14ac:dyDescent="0.25">
      <c r="A244" s="387" t="s">
        <v>582</v>
      </c>
      <c r="B244" s="376">
        <v>662.74381341579385</v>
      </c>
      <c r="C244" s="386" t="s">
        <v>579</v>
      </c>
      <c r="D244" s="386">
        <v>50.248073994006518</v>
      </c>
      <c r="E244" s="386">
        <v>51.386358629942983</v>
      </c>
      <c r="F244" s="386">
        <v>6.6236050802272004</v>
      </c>
      <c r="G244" s="376">
        <v>33.301600175586863</v>
      </c>
      <c r="H244" s="376">
        <v>3.4055991275959999E-2</v>
      </c>
      <c r="I244" s="376">
        <v>4.3897532894299996E-3</v>
      </c>
    </row>
    <row r="245" spans="1:9" x14ac:dyDescent="0.25">
      <c r="A245" s="387" t="s">
        <v>3370</v>
      </c>
      <c r="B245" s="376" t="s">
        <v>523</v>
      </c>
      <c r="C245" s="386" t="s">
        <v>579</v>
      </c>
      <c r="D245" s="386" t="s">
        <v>523</v>
      </c>
      <c r="E245" s="386" t="s">
        <v>523</v>
      </c>
      <c r="F245" s="386" t="s">
        <v>523</v>
      </c>
      <c r="G245" s="376" t="s">
        <v>523</v>
      </c>
      <c r="H245" s="376">
        <v>1.8589818869899999E-3</v>
      </c>
      <c r="I245" s="376">
        <v>2.8303269886699998E-3</v>
      </c>
    </row>
    <row r="246" spans="1:9" x14ac:dyDescent="0.25">
      <c r="A246" s="387" t="s">
        <v>3380</v>
      </c>
      <c r="B246" s="386" t="s">
        <v>550</v>
      </c>
      <c r="C246" s="386" t="s">
        <v>579</v>
      </c>
      <c r="D246" s="381" t="s">
        <v>196</v>
      </c>
      <c r="E246" s="381" t="s">
        <v>196</v>
      </c>
      <c r="F246" s="381" t="s">
        <v>196</v>
      </c>
      <c r="G246" s="386" t="s">
        <v>550</v>
      </c>
      <c r="H246" s="386" t="s">
        <v>550</v>
      </c>
      <c r="I246" s="386" t="s">
        <v>550</v>
      </c>
    </row>
    <row r="247" spans="1:9" x14ac:dyDescent="0.25">
      <c r="A247" s="401" t="s">
        <v>609</v>
      </c>
      <c r="B247" s="386">
        <v>5832942.3488303553</v>
      </c>
      <c r="C247" s="386" t="s">
        <v>579</v>
      </c>
      <c r="D247" s="381" t="s">
        <v>196</v>
      </c>
      <c r="E247" s="381" t="s">
        <v>196</v>
      </c>
      <c r="F247" s="381" t="s">
        <v>196</v>
      </c>
      <c r="G247" s="386">
        <v>410542.75705571863</v>
      </c>
      <c r="H247" s="386">
        <v>13.07563880529997</v>
      </c>
      <c r="I247" s="386">
        <v>4.0475349041306403</v>
      </c>
    </row>
    <row r="248" spans="1:9" x14ac:dyDescent="0.25">
      <c r="A248" s="387" t="s">
        <v>603</v>
      </c>
      <c r="B248" s="376">
        <v>509157.77592432662</v>
      </c>
      <c r="C248" s="386" t="s">
        <v>579</v>
      </c>
      <c r="D248" s="386">
        <v>67.143364802995364</v>
      </c>
      <c r="E248" s="386">
        <v>6.5611612578125396</v>
      </c>
      <c r="F248" s="386">
        <v>6.0033548966705403</v>
      </c>
      <c r="G248" s="376">
        <v>34186.566291168834</v>
      </c>
      <c r="H248" s="376">
        <v>3.3406662735086901</v>
      </c>
      <c r="I248" s="376">
        <v>3.0566548272731899</v>
      </c>
    </row>
    <row r="249" spans="1:9" x14ac:dyDescent="0.25">
      <c r="A249" s="387" t="s">
        <v>604</v>
      </c>
      <c r="B249" s="376">
        <v>5287253.5119992904</v>
      </c>
      <c r="C249" s="386" t="s">
        <v>579</v>
      </c>
      <c r="D249" s="386">
        <v>70.79246071620166</v>
      </c>
      <c r="E249" s="386">
        <v>0.19178297607631001</v>
      </c>
      <c r="F249" s="386">
        <v>0.18365802181259999</v>
      </c>
      <c r="G249" s="376">
        <v>374297.68654480902</v>
      </c>
      <c r="H249" s="376">
        <v>1.0140052138011499</v>
      </c>
      <c r="I249" s="376">
        <v>0.97104652083552001</v>
      </c>
    </row>
    <row r="250" spans="1:9" x14ac:dyDescent="0.25">
      <c r="A250" s="387" t="s">
        <v>605</v>
      </c>
      <c r="B250" s="376">
        <v>23860.857915216009</v>
      </c>
      <c r="C250" s="386" t="s">
        <v>579</v>
      </c>
      <c r="D250" s="386">
        <v>59.589262354098238</v>
      </c>
      <c r="E250" s="386">
        <v>0.2845471839464</v>
      </c>
      <c r="F250" s="386">
        <v>0.72829432120368998</v>
      </c>
      <c r="G250" s="376">
        <v>1421.8509223036683</v>
      </c>
      <c r="H250" s="376">
        <v>6.7895399263199997E-3</v>
      </c>
      <c r="I250" s="376">
        <v>1.7377727318699999E-2</v>
      </c>
    </row>
    <row r="251" spans="1:9" x14ac:dyDescent="0.25">
      <c r="A251" s="387" t="s">
        <v>3381</v>
      </c>
      <c r="B251" s="386" t="s">
        <v>523</v>
      </c>
      <c r="C251" s="386" t="s">
        <v>579</v>
      </c>
      <c r="D251" s="381" t="s">
        <v>196</v>
      </c>
      <c r="E251" s="381" t="s">
        <v>196</v>
      </c>
      <c r="F251" s="381" t="s">
        <v>196</v>
      </c>
      <c r="G251" s="386" t="s">
        <v>523</v>
      </c>
      <c r="H251" s="386">
        <v>1.1154465540398899</v>
      </c>
      <c r="I251" s="386">
        <v>1.4523064306999999E-4</v>
      </c>
    </row>
    <row r="252" spans="1:9" x14ac:dyDescent="0.25">
      <c r="A252" s="398" t="s">
        <v>607</v>
      </c>
      <c r="B252" s="376" t="s">
        <v>523</v>
      </c>
      <c r="C252" s="386" t="s">
        <v>579</v>
      </c>
      <c r="D252" s="386" t="s">
        <v>523</v>
      </c>
      <c r="E252" s="386" t="s">
        <v>523</v>
      </c>
      <c r="F252" s="386" t="s">
        <v>523</v>
      </c>
      <c r="G252" s="376" t="s">
        <v>523</v>
      </c>
      <c r="H252" s="376">
        <v>1.1154465540398899</v>
      </c>
      <c r="I252" s="376">
        <v>1.4523064306999999E-4</v>
      </c>
    </row>
    <row r="253" spans="1:9" x14ac:dyDescent="0.25">
      <c r="A253" s="387" t="s">
        <v>582</v>
      </c>
      <c r="B253" s="376">
        <v>12670.202991522168</v>
      </c>
      <c r="C253" s="386" t="s">
        <v>579</v>
      </c>
      <c r="D253" s="386">
        <v>50.248073994006518</v>
      </c>
      <c r="E253" s="386">
        <v>599.54850305945388</v>
      </c>
      <c r="F253" s="386">
        <v>7.984895666446E-2</v>
      </c>
      <c r="G253" s="376">
        <v>636.65329743708867</v>
      </c>
      <c r="H253" s="376">
        <v>7.5964012370265301</v>
      </c>
      <c r="I253" s="376">
        <v>1.0117024896E-3</v>
      </c>
    </row>
    <row r="254" spans="1:9" x14ac:dyDescent="0.25">
      <c r="A254" s="387" t="s">
        <v>3370</v>
      </c>
      <c r="B254" s="376" t="s">
        <v>523</v>
      </c>
      <c r="C254" s="386" t="s">
        <v>579</v>
      </c>
      <c r="D254" s="386" t="s">
        <v>523</v>
      </c>
      <c r="E254" s="386" t="s">
        <v>523</v>
      </c>
      <c r="F254" s="386" t="s">
        <v>523</v>
      </c>
      <c r="G254" s="376" t="s">
        <v>523</v>
      </c>
      <c r="H254" s="376">
        <v>2.3299869973900001E-3</v>
      </c>
      <c r="I254" s="376">
        <v>1.2988955705600001E-3</v>
      </c>
    </row>
    <row r="255" spans="1:9" x14ac:dyDescent="0.25">
      <c r="A255" s="387" t="s">
        <v>3380</v>
      </c>
      <c r="B255" s="386" t="s">
        <v>550</v>
      </c>
      <c r="C255" s="386" t="s">
        <v>579</v>
      </c>
      <c r="D255" s="381" t="s">
        <v>196</v>
      </c>
      <c r="E255" s="381" t="s">
        <v>196</v>
      </c>
      <c r="F255" s="381" t="s">
        <v>196</v>
      </c>
      <c r="G255" s="386" t="s">
        <v>550</v>
      </c>
      <c r="H255" s="386" t="s">
        <v>550</v>
      </c>
      <c r="I255" s="386" t="s">
        <v>550</v>
      </c>
    </row>
    <row r="256" spans="1:9" x14ac:dyDescent="0.25">
      <c r="A256" s="401" t="s">
        <v>610</v>
      </c>
      <c r="B256" s="386">
        <v>23342.475470502937</v>
      </c>
      <c r="C256" s="386" t="s">
        <v>579</v>
      </c>
      <c r="D256" s="381" t="s">
        <v>196</v>
      </c>
      <c r="E256" s="381" t="s">
        <v>196</v>
      </c>
      <c r="F256" s="381" t="s">
        <v>196</v>
      </c>
      <c r="G256" s="386">
        <v>1567.2923459209501</v>
      </c>
      <c r="H256" s="386">
        <v>0.73343562340844004</v>
      </c>
      <c r="I256" s="386">
        <v>7.4179469703459996E-2</v>
      </c>
    </row>
    <row r="257" spans="1:9" x14ac:dyDescent="0.25">
      <c r="A257" s="387" t="s">
        <v>603</v>
      </c>
      <c r="B257" s="376">
        <v>23342.475470502937</v>
      </c>
      <c r="C257" s="386" t="s">
        <v>579</v>
      </c>
      <c r="D257" s="386">
        <v>67.143364802995393</v>
      </c>
      <c r="E257" s="386">
        <v>31.420644495707268</v>
      </c>
      <c r="F257" s="386">
        <v>3.1778750200336701</v>
      </c>
      <c r="G257" s="376">
        <v>1567.2923459209501</v>
      </c>
      <c r="H257" s="376">
        <v>0.73343562340844004</v>
      </c>
      <c r="I257" s="376">
        <v>7.4179469703459996E-2</v>
      </c>
    </row>
    <row r="258" spans="1:9" x14ac:dyDescent="0.25">
      <c r="A258" s="387" t="s">
        <v>604</v>
      </c>
      <c r="B258" s="376" t="s">
        <v>550</v>
      </c>
      <c r="C258" s="386" t="s">
        <v>579</v>
      </c>
      <c r="D258" s="386" t="s">
        <v>550</v>
      </c>
      <c r="E258" s="386" t="s">
        <v>550</v>
      </c>
      <c r="F258" s="386" t="s">
        <v>550</v>
      </c>
      <c r="G258" s="376" t="s">
        <v>550</v>
      </c>
      <c r="H258" s="376" t="s">
        <v>550</v>
      </c>
      <c r="I258" s="376" t="s">
        <v>550</v>
      </c>
    </row>
    <row r="259" spans="1:9" x14ac:dyDescent="0.25">
      <c r="A259" s="387" t="s">
        <v>605</v>
      </c>
      <c r="B259" s="376" t="s">
        <v>550</v>
      </c>
      <c r="C259" s="386" t="s">
        <v>579</v>
      </c>
      <c r="D259" s="386" t="s">
        <v>550</v>
      </c>
      <c r="E259" s="386" t="s">
        <v>550</v>
      </c>
      <c r="F259" s="386" t="s">
        <v>550</v>
      </c>
      <c r="G259" s="376" t="s">
        <v>550</v>
      </c>
      <c r="H259" s="376" t="s">
        <v>550</v>
      </c>
      <c r="I259" s="376" t="s">
        <v>550</v>
      </c>
    </row>
    <row r="260" spans="1:9" x14ac:dyDescent="0.25">
      <c r="A260" s="387" t="s">
        <v>3379</v>
      </c>
      <c r="B260" s="386" t="s">
        <v>550</v>
      </c>
      <c r="C260" s="386" t="s">
        <v>579</v>
      </c>
      <c r="D260" s="381" t="s">
        <v>196</v>
      </c>
      <c r="E260" s="381" t="s">
        <v>196</v>
      </c>
      <c r="F260" s="381" t="s">
        <v>196</v>
      </c>
      <c r="G260" s="386" t="s">
        <v>550</v>
      </c>
      <c r="H260" s="386" t="s">
        <v>550</v>
      </c>
      <c r="I260" s="386" t="s">
        <v>550</v>
      </c>
    </row>
    <row r="261" spans="1:9" x14ac:dyDescent="0.25">
      <c r="A261" s="387" t="s">
        <v>582</v>
      </c>
      <c r="B261" s="376" t="s">
        <v>550</v>
      </c>
      <c r="C261" s="386" t="s">
        <v>579</v>
      </c>
      <c r="D261" s="386" t="s">
        <v>550</v>
      </c>
      <c r="E261" s="386" t="s">
        <v>550</v>
      </c>
      <c r="F261" s="386" t="s">
        <v>550</v>
      </c>
      <c r="G261" s="376" t="s">
        <v>550</v>
      </c>
      <c r="H261" s="376" t="s">
        <v>550</v>
      </c>
      <c r="I261" s="376" t="s">
        <v>550</v>
      </c>
    </row>
    <row r="262" spans="1:9" x14ac:dyDescent="0.25">
      <c r="A262" s="387" t="s">
        <v>3370</v>
      </c>
      <c r="B262" s="376" t="s">
        <v>523</v>
      </c>
      <c r="C262" s="386" t="s">
        <v>579</v>
      </c>
      <c r="D262" s="386" t="s">
        <v>523</v>
      </c>
      <c r="E262" s="386" t="s">
        <v>548</v>
      </c>
      <c r="F262" s="386" t="s">
        <v>548</v>
      </c>
      <c r="G262" s="376" t="s">
        <v>523</v>
      </c>
      <c r="H262" s="376" t="s">
        <v>548</v>
      </c>
      <c r="I262" s="376" t="s">
        <v>548</v>
      </c>
    </row>
    <row r="263" spans="1:9" x14ac:dyDescent="0.25">
      <c r="A263" s="387" t="s">
        <v>3380</v>
      </c>
      <c r="B263" s="386" t="s">
        <v>550</v>
      </c>
      <c r="C263" s="386" t="s">
        <v>579</v>
      </c>
      <c r="D263" s="381" t="s">
        <v>196</v>
      </c>
      <c r="E263" s="381" t="s">
        <v>196</v>
      </c>
      <c r="F263" s="381" t="s">
        <v>196</v>
      </c>
      <c r="G263" s="386" t="s">
        <v>550</v>
      </c>
      <c r="H263" s="386" t="s">
        <v>550</v>
      </c>
      <c r="I263" s="386" t="s">
        <v>550</v>
      </c>
    </row>
    <row r="264" spans="1:9" x14ac:dyDescent="0.25">
      <c r="A264" s="401" t="s">
        <v>611</v>
      </c>
      <c r="B264" s="386" t="s">
        <v>550</v>
      </c>
      <c r="C264" s="386" t="s">
        <v>579</v>
      </c>
      <c r="D264" s="381" t="s">
        <v>196</v>
      </c>
      <c r="E264" s="381" t="s">
        <v>196</v>
      </c>
      <c r="F264" s="381" t="s">
        <v>196</v>
      </c>
      <c r="G264" s="386" t="s">
        <v>550</v>
      </c>
      <c r="H264" s="386" t="s">
        <v>555</v>
      </c>
      <c r="I264" s="386" t="s">
        <v>555</v>
      </c>
    </row>
    <row r="265" spans="1:9" x14ac:dyDescent="0.25">
      <c r="A265" s="392" t="s">
        <v>612</v>
      </c>
      <c r="B265" s="386" t="s">
        <v>550</v>
      </c>
      <c r="C265" s="386" t="s">
        <v>579</v>
      </c>
      <c r="D265" s="381" t="s">
        <v>196</v>
      </c>
      <c r="E265" s="381" t="s">
        <v>196</v>
      </c>
      <c r="F265" s="381" t="s">
        <v>196</v>
      </c>
      <c r="G265" s="386" t="s">
        <v>550</v>
      </c>
      <c r="H265" s="386" t="s">
        <v>555</v>
      </c>
      <c r="I265" s="386" t="s">
        <v>555</v>
      </c>
    </row>
    <row r="266" spans="1:9" x14ac:dyDescent="0.25">
      <c r="A266" s="398" t="s">
        <v>603</v>
      </c>
      <c r="B266" s="376" t="s">
        <v>550</v>
      </c>
      <c r="C266" s="386" t="s">
        <v>579</v>
      </c>
      <c r="D266" s="386" t="s">
        <v>550</v>
      </c>
      <c r="E266" s="386" t="s">
        <v>523</v>
      </c>
      <c r="F266" s="386" t="s">
        <v>523</v>
      </c>
      <c r="G266" s="376" t="s">
        <v>550</v>
      </c>
      <c r="H266" s="376" t="s">
        <v>523</v>
      </c>
      <c r="I266" s="376" t="s">
        <v>523</v>
      </c>
    </row>
    <row r="267" spans="1:9" x14ac:dyDescent="0.25">
      <c r="A267" s="398" t="s">
        <v>613</v>
      </c>
      <c r="B267" s="376" t="s">
        <v>550</v>
      </c>
      <c r="C267" s="386" t="s">
        <v>579</v>
      </c>
      <c r="D267" s="386" t="s">
        <v>550</v>
      </c>
      <c r="E267" s="386" t="s">
        <v>523</v>
      </c>
      <c r="F267" s="386" t="s">
        <v>523</v>
      </c>
      <c r="G267" s="376" t="s">
        <v>550</v>
      </c>
      <c r="H267" s="376" t="s">
        <v>523</v>
      </c>
      <c r="I267" s="376" t="s">
        <v>523</v>
      </c>
    </row>
    <row r="268" spans="1:9" x14ac:dyDescent="0.25">
      <c r="A268" s="398" t="s">
        <v>614</v>
      </c>
      <c r="B268" s="376" t="s">
        <v>550</v>
      </c>
      <c r="C268" s="386" t="s">
        <v>579</v>
      </c>
      <c r="D268" s="386" t="s">
        <v>550</v>
      </c>
      <c r="E268" s="386" t="s">
        <v>523</v>
      </c>
      <c r="F268" s="386" t="s">
        <v>523</v>
      </c>
      <c r="G268" s="376" t="s">
        <v>550</v>
      </c>
      <c r="H268" s="376" t="s">
        <v>523</v>
      </c>
      <c r="I268" s="376" t="s">
        <v>523</v>
      </c>
    </row>
    <row r="269" spans="1:9" x14ac:dyDescent="0.25">
      <c r="A269" s="398" t="s">
        <v>615</v>
      </c>
      <c r="B269" s="386" t="s">
        <v>550</v>
      </c>
      <c r="C269" s="386" t="s">
        <v>579</v>
      </c>
      <c r="D269" s="381" t="s">
        <v>196</v>
      </c>
      <c r="E269" s="381" t="s">
        <v>196</v>
      </c>
      <c r="F269" s="381" t="s">
        <v>196</v>
      </c>
      <c r="G269" s="386" t="s">
        <v>550</v>
      </c>
      <c r="H269" s="386" t="s">
        <v>523</v>
      </c>
      <c r="I269" s="386" t="s">
        <v>523</v>
      </c>
    </row>
    <row r="270" spans="1:9" x14ac:dyDescent="0.25">
      <c r="A270" s="398" t="s">
        <v>588</v>
      </c>
      <c r="B270" s="376" t="s">
        <v>550</v>
      </c>
      <c r="C270" s="386" t="s">
        <v>579</v>
      </c>
      <c r="D270" s="386" t="s">
        <v>550</v>
      </c>
      <c r="E270" s="386" t="s">
        <v>523</v>
      </c>
      <c r="F270" s="386" t="s">
        <v>523</v>
      </c>
      <c r="G270" s="376" t="s">
        <v>550</v>
      </c>
      <c r="H270" s="376" t="s">
        <v>523</v>
      </c>
      <c r="I270" s="376" t="s">
        <v>523</v>
      </c>
    </row>
    <row r="271" spans="1:9" x14ac:dyDescent="0.25">
      <c r="A271" s="398" t="s">
        <v>97</v>
      </c>
      <c r="B271" s="376" t="s">
        <v>550</v>
      </c>
      <c r="C271" s="386" t="s">
        <v>579</v>
      </c>
      <c r="D271" s="386" t="s">
        <v>550</v>
      </c>
      <c r="E271" s="386" t="s">
        <v>523</v>
      </c>
      <c r="F271" s="386" t="s">
        <v>523</v>
      </c>
      <c r="G271" s="376" t="s">
        <v>550</v>
      </c>
      <c r="H271" s="376" t="s">
        <v>523</v>
      </c>
      <c r="I271" s="376" t="s">
        <v>523</v>
      </c>
    </row>
    <row r="272" spans="1:9" x14ac:dyDescent="0.25">
      <c r="A272" s="398" t="s">
        <v>616</v>
      </c>
      <c r="B272" s="386" t="s">
        <v>550</v>
      </c>
      <c r="C272" s="386" t="s">
        <v>579</v>
      </c>
      <c r="D272" s="381" t="s">
        <v>196</v>
      </c>
      <c r="E272" s="381" t="s">
        <v>196</v>
      </c>
      <c r="F272" s="381" t="s">
        <v>196</v>
      </c>
      <c r="G272" s="386" t="s">
        <v>550</v>
      </c>
      <c r="H272" s="386" t="s">
        <v>521</v>
      </c>
      <c r="I272" s="386" t="s">
        <v>521</v>
      </c>
    </row>
    <row r="273" spans="1:10" x14ac:dyDescent="0.25">
      <c r="A273" s="74" t="s">
        <v>534</v>
      </c>
      <c r="B273" s="386">
        <v>650576.52184247703</v>
      </c>
      <c r="C273" s="386" t="s">
        <v>579</v>
      </c>
      <c r="D273" s="381" t="s">
        <v>196</v>
      </c>
      <c r="E273" s="381" t="s">
        <v>196</v>
      </c>
      <c r="F273" s="381" t="s">
        <v>196</v>
      </c>
      <c r="G273" s="386">
        <v>46055.912865416663</v>
      </c>
      <c r="H273" s="386">
        <v>3.5201759225</v>
      </c>
      <c r="I273" s="386">
        <v>1.1264562951999999</v>
      </c>
    </row>
    <row r="274" spans="1:10" x14ac:dyDescent="0.25">
      <c r="A274" s="387" t="s">
        <v>580</v>
      </c>
      <c r="B274" s="376">
        <v>650576.52184247703</v>
      </c>
      <c r="C274" s="386" t="s">
        <v>579</v>
      </c>
      <c r="D274" s="386">
        <v>70.792460716201646</v>
      </c>
      <c r="E274" s="386">
        <v>5.4108560704444502</v>
      </c>
      <c r="F274" s="386">
        <v>1.7314739425422201</v>
      </c>
      <c r="G274" s="376">
        <v>46055.912865416663</v>
      </c>
      <c r="H274" s="376">
        <v>3.5201759225</v>
      </c>
      <c r="I274" s="376">
        <v>1.1264562951999999</v>
      </c>
    </row>
    <row r="275" spans="1:10" x14ac:dyDescent="0.25">
      <c r="A275" s="387" t="s">
        <v>581</v>
      </c>
      <c r="B275" s="376" t="s">
        <v>550</v>
      </c>
      <c r="C275" s="386" t="s">
        <v>579</v>
      </c>
      <c r="D275" s="386" t="s">
        <v>550</v>
      </c>
      <c r="E275" s="386" t="s">
        <v>550</v>
      </c>
      <c r="F275" s="386" t="s">
        <v>550</v>
      </c>
      <c r="G275" s="376" t="s">
        <v>550</v>
      </c>
      <c r="H275" s="376" t="s">
        <v>550</v>
      </c>
      <c r="I275" s="376" t="s">
        <v>550</v>
      </c>
    </row>
    <row r="276" spans="1:10" x14ac:dyDescent="0.25">
      <c r="A276" s="387" t="s">
        <v>582</v>
      </c>
      <c r="B276" s="376" t="s">
        <v>523</v>
      </c>
      <c r="C276" s="386" t="s">
        <v>579</v>
      </c>
      <c r="D276" s="386" t="s">
        <v>523</v>
      </c>
      <c r="E276" s="386" t="s">
        <v>523</v>
      </c>
      <c r="F276" s="386" t="s">
        <v>523</v>
      </c>
      <c r="G276" s="376" t="s">
        <v>523</v>
      </c>
      <c r="H276" s="376" t="s">
        <v>523</v>
      </c>
      <c r="I276" s="376" t="s">
        <v>523</v>
      </c>
    </row>
    <row r="277" spans="1:10" x14ac:dyDescent="0.25">
      <c r="A277" s="387" t="s">
        <v>3370</v>
      </c>
      <c r="B277" s="376" t="s">
        <v>523</v>
      </c>
      <c r="C277" s="386" t="s">
        <v>579</v>
      </c>
      <c r="D277" s="386" t="s">
        <v>523</v>
      </c>
      <c r="E277" s="386" t="s">
        <v>548</v>
      </c>
      <c r="F277" s="386" t="s">
        <v>548</v>
      </c>
      <c r="G277" s="376" t="s">
        <v>523</v>
      </c>
      <c r="H277" s="376" t="s">
        <v>548</v>
      </c>
      <c r="I277" s="376" t="s">
        <v>548</v>
      </c>
    </row>
    <row r="278" spans="1:10" x14ac:dyDescent="0.25">
      <c r="A278" s="387" t="s">
        <v>3382</v>
      </c>
      <c r="B278" s="386" t="s">
        <v>523</v>
      </c>
      <c r="C278" s="386" t="s">
        <v>579</v>
      </c>
      <c r="D278" s="381" t="s">
        <v>196</v>
      </c>
      <c r="E278" s="381" t="s">
        <v>196</v>
      </c>
      <c r="F278" s="381" t="s">
        <v>196</v>
      </c>
      <c r="G278" s="386" t="s">
        <v>523</v>
      </c>
      <c r="H278" s="386" t="s">
        <v>521</v>
      </c>
      <c r="I278" s="386" t="s">
        <v>521</v>
      </c>
    </row>
    <row r="279" spans="1:10" x14ac:dyDescent="0.25">
      <c r="A279" s="74" t="s">
        <v>3383</v>
      </c>
      <c r="B279" s="386">
        <v>546204.83921010012</v>
      </c>
      <c r="C279" s="386" t="s">
        <v>579</v>
      </c>
      <c r="D279" s="381" t="s">
        <v>196</v>
      </c>
      <c r="E279" s="381" t="s">
        <v>196</v>
      </c>
      <c r="F279" s="381" t="s">
        <v>196</v>
      </c>
      <c r="G279" s="386">
        <v>38024.133926124283</v>
      </c>
      <c r="H279" s="386">
        <v>16.188389581899191</v>
      </c>
      <c r="I279" s="386">
        <v>0.73365765457023002</v>
      </c>
    </row>
    <row r="280" spans="1:10" x14ac:dyDescent="0.25">
      <c r="A280" s="387" t="s">
        <v>617</v>
      </c>
      <c r="B280" s="376">
        <v>270555.52902466076</v>
      </c>
      <c r="C280" s="386" t="s">
        <v>579</v>
      </c>
      <c r="D280" s="386">
        <v>71.174746954728036</v>
      </c>
      <c r="E280" s="386">
        <v>7.2747437896637797</v>
      </c>
      <c r="F280" s="386">
        <v>2.07984266172793</v>
      </c>
      <c r="G280" s="376">
        <v>19256.721315532806</v>
      </c>
      <c r="H280" s="376">
        <v>1.9682221545313501</v>
      </c>
      <c r="I280" s="376">
        <v>0.56271293163185998</v>
      </c>
    </row>
    <row r="281" spans="1:10" x14ac:dyDescent="0.25">
      <c r="A281" s="387" t="s">
        <v>618</v>
      </c>
      <c r="B281" s="376">
        <v>275649.31018543936</v>
      </c>
      <c r="C281" s="386" t="s">
        <v>579</v>
      </c>
      <c r="D281" s="386">
        <v>68.084380831448314</v>
      </c>
      <c r="E281" s="386">
        <v>51.587894117353002</v>
      </c>
      <c r="F281" s="386">
        <v>0.62015291394478</v>
      </c>
      <c r="G281" s="376">
        <v>18767.412610591477</v>
      </c>
      <c r="H281" s="376">
        <v>14.220167427367841</v>
      </c>
      <c r="I281" s="376">
        <v>0.17094472293836999</v>
      </c>
    </row>
    <row r="282" spans="1:10" x14ac:dyDescent="0.25">
      <c r="A282" s="387" t="s">
        <v>603</v>
      </c>
      <c r="B282" s="376" t="s">
        <v>523</v>
      </c>
      <c r="C282" s="386" t="s">
        <v>579</v>
      </c>
      <c r="D282" s="386" t="s">
        <v>523</v>
      </c>
      <c r="E282" s="386" t="s">
        <v>523</v>
      </c>
      <c r="F282" s="386" t="s">
        <v>523</v>
      </c>
      <c r="G282" s="376" t="s">
        <v>523</v>
      </c>
      <c r="H282" s="376" t="s">
        <v>523</v>
      </c>
      <c r="I282" s="376" t="s">
        <v>523</v>
      </c>
    </row>
    <row r="283" spans="1:10" x14ac:dyDescent="0.25">
      <c r="A283" s="387" t="s">
        <v>3384</v>
      </c>
      <c r="B283" s="386" t="s">
        <v>550</v>
      </c>
      <c r="C283" s="386" t="s">
        <v>579</v>
      </c>
      <c r="D283" s="381" t="s">
        <v>196</v>
      </c>
      <c r="E283" s="381" t="s">
        <v>196</v>
      </c>
      <c r="F283" s="381" t="s">
        <v>196</v>
      </c>
      <c r="G283" s="386" t="s">
        <v>550</v>
      </c>
      <c r="H283" s="386" t="s">
        <v>521</v>
      </c>
      <c r="I283" s="386" t="s">
        <v>521</v>
      </c>
    </row>
    <row r="284" spans="1:10" x14ac:dyDescent="0.25">
      <c r="A284" s="387" t="s">
        <v>582</v>
      </c>
      <c r="B284" s="376" t="s">
        <v>548</v>
      </c>
      <c r="C284" s="386" t="s">
        <v>579</v>
      </c>
      <c r="D284" s="386" t="s">
        <v>548</v>
      </c>
      <c r="E284" s="386" t="s">
        <v>523</v>
      </c>
      <c r="F284" s="386" t="s">
        <v>523</v>
      </c>
      <c r="G284" s="376" t="s">
        <v>548</v>
      </c>
      <c r="H284" s="376" t="s">
        <v>523</v>
      </c>
      <c r="I284" s="376" t="s">
        <v>523</v>
      </c>
      <c r="J284" s="72" t="s">
        <v>521</v>
      </c>
    </row>
    <row r="285" spans="1:10" x14ac:dyDescent="0.25">
      <c r="A285" s="387" t="s">
        <v>3370</v>
      </c>
      <c r="B285" s="376" t="s">
        <v>523</v>
      </c>
      <c r="C285" s="386" t="s">
        <v>579</v>
      </c>
      <c r="D285" s="386" t="s">
        <v>523</v>
      </c>
      <c r="E285" s="386" t="s">
        <v>548</v>
      </c>
      <c r="F285" s="386" t="s">
        <v>548</v>
      </c>
      <c r="G285" s="376" t="s">
        <v>523</v>
      </c>
      <c r="H285" s="376" t="s">
        <v>548</v>
      </c>
      <c r="I285" s="376" t="s">
        <v>548</v>
      </c>
      <c r="J285" s="72" t="s">
        <v>521</v>
      </c>
    </row>
    <row r="286" spans="1:10" x14ac:dyDescent="0.25">
      <c r="A286" s="387" t="s">
        <v>3385</v>
      </c>
      <c r="B286" s="386" t="s">
        <v>550</v>
      </c>
      <c r="C286" s="386" t="s">
        <v>579</v>
      </c>
      <c r="D286" s="381" t="s">
        <v>196</v>
      </c>
      <c r="E286" s="381" t="s">
        <v>196</v>
      </c>
      <c r="F286" s="381" t="s">
        <v>196</v>
      </c>
      <c r="G286" s="386" t="s">
        <v>550</v>
      </c>
      <c r="H286" s="386" t="s">
        <v>521</v>
      </c>
      <c r="I286" s="386" t="s">
        <v>521</v>
      </c>
      <c r="J286" s="72" t="s">
        <v>521</v>
      </c>
    </row>
    <row r="287" spans="1:10" x14ac:dyDescent="0.25">
      <c r="A287" s="74" t="s">
        <v>3386</v>
      </c>
      <c r="B287" s="386">
        <v>644614.3919557624</v>
      </c>
      <c r="C287" s="386" t="s">
        <v>579</v>
      </c>
      <c r="D287" s="381" t="s">
        <v>196</v>
      </c>
      <c r="E287" s="381" t="s">
        <v>196</v>
      </c>
      <c r="F287" s="381" t="s">
        <v>196</v>
      </c>
      <c r="G287" s="386">
        <v>32390.631664594664</v>
      </c>
      <c r="H287" s="386">
        <v>39.579455347798998</v>
      </c>
      <c r="I287" s="386">
        <v>23.567013395936449</v>
      </c>
      <c r="J287" s="72" t="s">
        <v>521</v>
      </c>
    </row>
    <row r="288" spans="1:10" x14ac:dyDescent="0.25">
      <c r="A288" s="395" t="s">
        <v>580</v>
      </c>
      <c r="B288" s="386" t="s">
        <v>619</v>
      </c>
      <c r="C288" s="386" t="s">
        <v>579</v>
      </c>
      <c r="D288" s="386" t="s">
        <v>619</v>
      </c>
      <c r="E288" s="386" t="s">
        <v>619</v>
      </c>
      <c r="F288" s="386" t="s">
        <v>619</v>
      </c>
      <c r="G288" s="386" t="s">
        <v>619</v>
      </c>
      <c r="H288" s="386">
        <v>37.596227422035923</v>
      </c>
      <c r="I288" s="386">
        <v>23.536156950132501</v>
      </c>
      <c r="J288" s="72" t="s">
        <v>521</v>
      </c>
    </row>
    <row r="289" spans="1:10" x14ac:dyDescent="0.25">
      <c r="A289" s="395" t="s">
        <v>581</v>
      </c>
      <c r="B289" s="386" t="s">
        <v>550</v>
      </c>
      <c r="C289" s="386" t="s">
        <v>579</v>
      </c>
      <c r="D289" s="386" t="s">
        <v>550</v>
      </c>
      <c r="E289" s="386" t="s">
        <v>550</v>
      </c>
      <c r="F289" s="386" t="s">
        <v>550</v>
      </c>
      <c r="G289" s="386" t="s">
        <v>550</v>
      </c>
      <c r="H289" s="386" t="s">
        <v>550</v>
      </c>
      <c r="I289" s="386" t="s">
        <v>550</v>
      </c>
      <c r="J289" s="72" t="s">
        <v>521</v>
      </c>
    </row>
    <row r="290" spans="1:10" x14ac:dyDescent="0.25">
      <c r="A290" s="395" t="s">
        <v>582</v>
      </c>
      <c r="B290" s="386">
        <v>644614.3919557624</v>
      </c>
      <c r="C290" s="386" t="s">
        <v>579</v>
      </c>
      <c r="D290" s="386">
        <v>50.248073994006511</v>
      </c>
      <c r="E290" s="386">
        <v>3.07661130516487</v>
      </c>
      <c r="F290" s="386">
        <v>4.7868068397190003E-2</v>
      </c>
      <c r="G290" s="386">
        <v>32390.631664594664</v>
      </c>
      <c r="H290" s="386">
        <v>1.98322792576308</v>
      </c>
      <c r="I290" s="386">
        <v>3.085644580395E-2</v>
      </c>
      <c r="J290" s="72" t="s">
        <v>521</v>
      </c>
    </row>
    <row r="291" spans="1:10" x14ac:dyDescent="0.25">
      <c r="A291" s="395" t="s">
        <v>3373</v>
      </c>
      <c r="B291" s="386" t="s">
        <v>595</v>
      </c>
      <c r="C291" s="386" t="s">
        <v>579</v>
      </c>
      <c r="D291" s="386" t="s">
        <v>595</v>
      </c>
      <c r="E291" s="386" t="s">
        <v>550</v>
      </c>
      <c r="F291" s="386" t="s">
        <v>550</v>
      </c>
      <c r="G291" s="386" t="s">
        <v>595</v>
      </c>
      <c r="H291" s="386" t="s">
        <v>550</v>
      </c>
      <c r="I291" s="386" t="s">
        <v>550</v>
      </c>
      <c r="J291" s="72" t="s">
        <v>521</v>
      </c>
    </row>
    <row r="292" spans="1:10" x14ac:dyDescent="0.25">
      <c r="A292" s="395" t="s">
        <v>3375</v>
      </c>
      <c r="B292" s="386" t="s">
        <v>523</v>
      </c>
      <c r="C292" s="386" t="s">
        <v>579</v>
      </c>
      <c r="D292" s="386" t="s">
        <v>523</v>
      </c>
      <c r="E292" s="386" t="s">
        <v>620</v>
      </c>
      <c r="F292" s="386" t="s">
        <v>620</v>
      </c>
      <c r="G292" s="386" t="s">
        <v>523</v>
      </c>
      <c r="H292" s="386" t="s">
        <v>620</v>
      </c>
      <c r="I292" s="386" t="s">
        <v>620</v>
      </c>
      <c r="J292" s="72" t="s">
        <v>521</v>
      </c>
    </row>
    <row r="293" spans="1:10" x14ac:dyDescent="0.25">
      <c r="A293" s="402" t="s">
        <v>621</v>
      </c>
      <c r="B293" s="386">
        <v>644614.3919557624</v>
      </c>
      <c r="C293" s="386" t="s">
        <v>579</v>
      </c>
      <c r="D293" s="381" t="s">
        <v>196</v>
      </c>
      <c r="E293" s="381" t="s">
        <v>196</v>
      </c>
      <c r="F293" s="381" t="s">
        <v>196</v>
      </c>
      <c r="G293" s="386">
        <v>32390.631664594664</v>
      </c>
      <c r="H293" s="386" t="s">
        <v>620</v>
      </c>
      <c r="I293" s="386" t="s">
        <v>620</v>
      </c>
      <c r="J293" s="72" t="s">
        <v>521</v>
      </c>
    </row>
    <row r="294" spans="1:10" x14ac:dyDescent="0.25">
      <c r="A294" s="395" t="s">
        <v>580</v>
      </c>
      <c r="B294" s="376" t="s">
        <v>548</v>
      </c>
      <c r="C294" s="386" t="s">
        <v>579</v>
      </c>
      <c r="D294" s="386" t="s">
        <v>548</v>
      </c>
      <c r="E294" s="386" t="s">
        <v>548</v>
      </c>
      <c r="F294" s="386" t="s">
        <v>548</v>
      </c>
      <c r="G294" s="376" t="s">
        <v>548</v>
      </c>
      <c r="H294" s="376" t="s">
        <v>548</v>
      </c>
      <c r="I294" s="376" t="s">
        <v>548</v>
      </c>
      <c r="J294" s="72" t="s">
        <v>521</v>
      </c>
    </row>
    <row r="295" spans="1:10" x14ac:dyDescent="0.25">
      <c r="A295" s="395" t="s">
        <v>581</v>
      </c>
      <c r="B295" s="376" t="s">
        <v>550</v>
      </c>
      <c r="C295" s="386" t="s">
        <v>579</v>
      </c>
      <c r="D295" s="386" t="s">
        <v>550</v>
      </c>
      <c r="E295" s="386" t="s">
        <v>550</v>
      </c>
      <c r="F295" s="386" t="s">
        <v>550</v>
      </c>
      <c r="G295" s="376" t="s">
        <v>550</v>
      </c>
      <c r="H295" s="376" t="s">
        <v>550</v>
      </c>
      <c r="I295" s="376" t="s">
        <v>550</v>
      </c>
      <c r="J295" s="72" t="s">
        <v>521</v>
      </c>
    </row>
    <row r="296" spans="1:10" x14ac:dyDescent="0.25">
      <c r="A296" s="395" t="s">
        <v>582</v>
      </c>
      <c r="B296" s="376">
        <v>644614.3919557624</v>
      </c>
      <c r="C296" s="386" t="s">
        <v>579</v>
      </c>
      <c r="D296" s="386">
        <v>50.248073994006511</v>
      </c>
      <c r="E296" s="386" t="s">
        <v>548</v>
      </c>
      <c r="F296" s="386" t="s">
        <v>548</v>
      </c>
      <c r="G296" s="376">
        <v>32390.631664594664</v>
      </c>
      <c r="H296" s="376" t="s">
        <v>548</v>
      </c>
      <c r="I296" s="376" t="s">
        <v>548</v>
      </c>
      <c r="J296" s="72" t="s">
        <v>521</v>
      </c>
    </row>
    <row r="297" spans="1:10" x14ac:dyDescent="0.25">
      <c r="A297" s="395" t="s">
        <v>3373</v>
      </c>
      <c r="B297" s="376" t="s">
        <v>523</v>
      </c>
      <c r="C297" s="386" t="s">
        <v>579</v>
      </c>
      <c r="D297" s="386" t="s">
        <v>523</v>
      </c>
      <c r="E297" s="386" t="s">
        <v>550</v>
      </c>
      <c r="F297" s="386" t="s">
        <v>550</v>
      </c>
      <c r="G297" s="376" t="s">
        <v>523</v>
      </c>
      <c r="H297" s="376" t="s">
        <v>550</v>
      </c>
      <c r="I297" s="376" t="s">
        <v>550</v>
      </c>
      <c r="J297" s="72" t="s">
        <v>521</v>
      </c>
    </row>
    <row r="298" spans="1:10" x14ac:dyDescent="0.25">
      <c r="A298" s="395" t="s">
        <v>3375</v>
      </c>
      <c r="B298" s="376" t="s">
        <v>523</v>
      </c>
      <c r="C298" s="386" t="s">
        <v>579</v>
      </c>
      <c r="D298" s="386" t="s">
        <v>523</v>
      </c>
      <c r="E298" s="386" t="s">
        <v>550</v>
      </c>
      <c r="F298" s="386" t="s">
        <v>550</v>
      </c>
      <c r="G298" s="376" t="s">
        <v>523</v>
      </c>
      <c r="H298" s="376" t="s">
        <v>550</v>
      </c>
      <c r="I298" s="376" t="s">
        <v>550</v>
      </c>
      <c r="J298" s="72" t="s">
        <v>521</v>
      </c>
    </row>
    <row r="299" spans="1:10" x14ac:dyDescent="0.25">
      <c r="A299" s="402" t="s">
        <v>3387</v>
      </c>
      <c r="B299" s="386" t="s">
        <v>595</v>
      </c>
      <c r="C299" s="386" t="s">
        <v>579</v>
      </c>
      <c r="D299" s="381" t="s">
        <v>196</v>
      </c>
      <c r="E299" s="381" t="s">
        <v>196</v>
      </c>
      <c r="F299" s="381" t="s">
        <v>196</v>
      </c>
      <c r="G299" s="386" t="s">
        <v>595</v>
      </c>
      <c r="H299" s="386">
        <v>39.579455347798998</v>
      </c>
      <c r="I299" s="386">
        <v>23.567013395936449</v>
      </c>
      <c r="J299" s="72" t="s">
        <v>521</v>
      </c>
    </row>
    <row r="300" spans="1:10" x14ac:dyDescent="0.25">
      <c r="A300" s="391" t="s">
        <v>622</v>
      </c>
      <c r="B300" s="386" t="s">
        <v>595</v>
      </c>
      <c r="C300" s="386" t="s">
        <v>579</v>
      </c>
      <c r="D300" s="381" t="s">
        <v>196</v>
      </c>
      <c r="E300" s="381" t="s">
        <v>196</v>
      </c>
      <c r="F300" s="381" t="s">
        <v>196</v>
      </c>
      <c r="G300" s="386" t="s">
        <v>595</v>
      </c>
      <c r="H300" s="386">
        <v>39.579455347798998</v>
      </c>
      <c r="I300" s="386">
        <v>23.567013395936449</v>
      </c>
      <c r="J300" s="72" t="s">
        <v>521</v>
      </c>
    </row>
    <row r="301" spans="1:10" x14ac:dyDescent="0.25">
      <c r="A301" s="392" t="s">
        <v>586</v>
      </c>
      <c r="B301" s="376" t="s">
        <v>523</v>
      </c>
      <c r="C301" s="386" t="s">
        <v>579</v>
      </c>
      <c r="D301" s="386" t="s">
        <v>523</v>
      </c>
      <c r="E301" s="386" t="s">
        <v>523</v>
      </c>
      <c r="F301" s="386" t="s">
        <v>523</v>
      </c>
      <c r="G301" s="376" t="s">
        <v>523</v>
      </c>
      <c r="H301" s="376">
        <v>37.596227422035923</v>
      </c>
      <c r="I301" s="376">
        <v>23.536156950132501</v>
      </c>
      <c r="J301" s="72" t="s">
        <v>521</v>
      </c>
    </row>
    <row r="302" spans="1:10" x14ac:dyDescent="0.25">
      <c r="A302" s="392" t="s">
        <v>587</v>
      </c>
      <c r="B302" s="376" t="s">
        <v>550</v>
      </c>
      <c r="C302" s="386" t="s">
        <v>579</v>
      </c>
      <c r="D302" s="386" t="s">
        <v>550</v>
      </c>
      <c r="E302" s="386" t="s">
        <v>550</v>
      </c>
      <c r="F302" s="386" t="s">
        <v>550</v>
      </c>
      <c r="G302" s="376" t="s">
        <v>550</v>
      </c>
      <c r="H302" s="376" t="s">
        <v>550</v>
      </c>
      <c r="I302" s="376" t="s">
        <v>550</v>
      </c>
      <c r="J302" s="72" t="s">
        <v>521</v>
      </c>
    </row>
    <row r="303" spans="1:10" x14ac:dyDescent="0.25">
      <c r="A303" s="392" t="s">
        <v>588</v>
      </c>
      <c r="B303" s="376" t="s">
        <v>523</v>
      </c>
      <c r="C303" s="386" t="s">
        <v>579</v>
      </c>
      <c r="D303" s="386" t="s">
        <v>523</v>
      </c>
      <c r="E303" s="386" t="s">
        <v>523</v>
      </c>
      <c r="F303" s="386" t="s">
        <v>523</v>
      </c>
      <c r="G303" s="376" t="s">
        <v>523</v>
      </c>
      <c r="H303" s="376">
        <v>1.98322792576308</v>
      </c>
      <c r="I303" s="376">
        <v>3.085644580395E-2</v>
      </c>
      <c r="J303" s="72" t="s">
        <v>521</v>
      </c>
    </row>
    <row r="304" spans="1:10" x14ac:dyDescent="0.25">
      <c r="A304" s="392" t="s">
        <v>589</v>
      </c>
      <c r="B304" s="376" t="s">
        <v>550</v>
      </c>
      <c r="C304" s="386" t="s">
        <v>579</v>
      </c>
      <c r="D304" s="386" t="s">
        <v>550</v>
      </c>
      <c r="E304" s="386" t="s">
        <v>550</v>
      </c>
      <c r="F304" s="386" t="s">
        <v>550</v>
      </c>
      <c r="G304" s="376" t="s">
        <v>550</v>
      </c>
      <c r="H304" s="376" t="s">
        <v>550</v>
      </c>
      <c r="I304" s="376" t="s">
        <v>550</v>
      </c>
      <c r="J304" s="72" t="s">
        <v>521</v>
      </c>
    </row>
    <row r="305" spans="1:10" x14ac:dyDescent="0.25">
      <c r="A305" s="392" t="s">
        <v>97</v>
      </c>
      <c r="B305" s="376" t="s">
        <v>523</v>
      </c>
      <c r="C305" s="386" t="s">
        <v>579</v>
      </c>
      <c r="D305" s="386" t="s">
        <v>523</v>
      </c>
      <c r="E305" s="386" t="s">
        <v>548</v>
      </c>
      <c r="F305" s="386" t="s">
        <v>548</v>
      </c>
      <c r="G305" s="376" t="s">
        <v>523</v>
      </c>
      <c r="H305" s="376" t="s">
        <v>548</v>
      </c>
      <c r="I305" s="376" t="s">
        <v>548</v>
      </c>
      <c r="J305" s="72" t="s">
        <v>521</v>
      </c>
    </row>
    <row r="306" spans="1:10" x14ac:dyDescent="0.25">
      <c r="A306" s="388" t="s">
        <v>623</v>
      </c>
      <c r="B306" s="386">
        <v>11350924.547537155</v>
      </c>
      <c r="C306" s="386" t="s">
        <v>579</v>
      </c>
      <c r="D306" s="381" t="s">
        <v>196</v>
      </c>
      <c r="E306" s="381" t="s">
        <v>196</v>
      </c>
      <c r="F306" s="381" t="s">
        <v>196</v>
      </c>
      <c r="G306" s="386">
        <v>586319.50932829198</v>
      </c>
      <c r="H306" s="386">
        <v>205.35377590972996</v>
      </c>
      <c r="I306" s="386">
        <v>4.1010308449579398</v>
      </c>
      <c r="J306" s="386" t="s">
        <v>583</v>
      </c>
    </row>
    <row r="307" spans="1:10" x14ac:dyDescent="0.25">
      <c r="A307" s="387" t="s">
        <v>580</v>
      </c>
      <c r="B307" s="386">
        <v>2244293.0419910937</v>
      </c>
      <c r="C307" s="386" t="s">
        <v>579</v>
      </c>
      <c r="D307" s="386">
        <v>67.197246675647136</v>
      </c>
      <c r="E307" s="386">
        <v>9.4999325570558</v>
      </c>
      <c r="F307" s="386">
        <v>0.57001330008575002</v>
      </c>
      <c r="G307" s="386">
        <v>150810.31315511401</v>
      </c>
      <c r="H307" s="386">
        <v>21.320632537184999</v>
      </c>
      <c r="I307" s="386">
        <v>1.27927688322483</v>
      </c>
      <c r="J307" s="386" t="s">
        <v>521</v>
      </c>
    </row>
    <row r="308" spans="1:10" x14ac:dyDescent="0.25">
      <c r="A308" s="387" t="s">
        <v>581</v>
      </c>
      <c r="B308" s="386">
        <v>112930.43506429865</v>
      </c>
      <c r="C308" s="386" t="s">
        <v>579</v>
      </c>
      <c r="D308" s="386">
        <v>90.471698466828201</v>
      </c>
      <c r="E308" s="386">
        <v>31.210565701762619</v>
      </c>
      <c r="F308" s="386">
        <v>1.42500000000004</v>
      </c>
      <c r="G308" s="386">
        <v>10217.008268864951</v>
      </c>
      <c r="H308" s="386">
        <v>3.5246227633029301</v>
      </c>
      <c r="I308" s="386">
        <v>0.16092586996663</v>
      </c>
      <c r="J308" s="386" t="s">
        <v>521</v>
      </c>
    </row>
    <row r="309" spans="1:10" x14ac:dyDescent="0.25">
      <c r="A309" s="387" t="s">
        <v>582</v>
      </c>
      <c r="B309" s="386">
        <v>8463850.5339536201</v>
      </c>
      <c r="C309" s="386" t="s">
        <v>579</v>
      </c>
      <c r="D309" s="386">
        <v>50.248073994006518</v>
      </c>
      <c r="E309" s="386">
        <v>4.4988276527558702</v>
      </c>
      <c r="F309" s="386">
        <v>0.09</v>
      </c>
      <c r="G309" s="386">
        <v>425292.18790431303</v>
      </c>
      <c r="H309" s="386">
        <v>38.077404830943053</v>
      </c>
      <c r="I309" s="386">
        <v>0.76174654805582998</v>
      </c>
      <c r="J309" s="386" t="s">
        <v>521</v>
      </c>
    </row>
    <row r="310" spans="1:10" x14ac:dyDescent="0.25">
      <c r="A310" s="387" t="s">
        <v>3368</v>
      </c>
      <c r="B310" s="386" t="s">
        <v>550</v>
      </c>
      <c r="C310" s="386" t="s">
        <v>579</v>
      </c>
      <c r="D310" s="386" t="s">
        <v>550</v>
      </c>
      <c r="E310" s="386" t="s">
        <v>550</v>
      </c>
      <c r="F310" s="386" t="s">
        <v>550</v>
      </c>
      <c r="G310" s="386" t="s">
        <v>550</v>
      </c>
      <c r="H310" s="386" t="s">
        <v>550</v>
      </c>
      <c r="I310" s="386" t="s">
        <v>550</v>
      </c>
      <c r="J310" s="386" t="s">
        <v>550</v>
      </c>
    </row>
    <row r="311" spans="1:10" x14ac:dyDescent="0.25">
      <c r="A311" s="387" t="s">
        <v>3369</v>
      </c>
      <c r="B311" s="386" t="s">
        <v>550</v>
      </c>
      <c r="C311" s="386" t="s">
        <v>579</v>
      </c>
      <c r="D311" s="386" t="s">
        <v>550</v>
      </c>
      <c r="E311" s="386" t="s">
        <v>550</v>
      </c>
      <c r="F311" s="386" t="s">
        <v>550</v>
      </c>
      <c r="G311" s="386" t="s">
        <v>550</v>
      </c>
      <c r="H311" s="386" t="s">
        <v>550</v>
      </c>
      <c r="I311" s="386" t="s">
        <v>550</v>
      </c>
      <c r="J311" s="386" t="s">
        <v>550</v>
      </c>
    </row>
    <row r="312" spans="1:10" x14ac:dyDescent="0.25">
      <c r="A312" s="387" t="s">
        <v>3370</v>
      </c>
      <c r="B312" s="386">
        <v>529850.53652814392</v>
      </c>
      <c r="C312" s="386" t="s">
        <v>579</v>
      </c>
      <c r="D312" s="386">
        <v>97.591405252501346</v>
      </c>
      <c r="E312" s="386">
        <v>268.81376154034245</v>
      </c>
      <c r="F312" s="386">
        <v>3.5841834872045601</v>
      </c>
      <c r="G312" s="386">
        <v>51708.858433573361</v>
      </c>
      <c r="H312" s="386">
        <v>142.43111577829899</v>
      </c>
      <c r="I312" s="386">
        <v>1.8990815437106501</v>
      </c>
      <c r="J312" s="386" t="s">
        <v>521</v>
      </c>
    </row>
    <row r="313" spans="1:10" x14ac:dyDescent="0.25">
      <c r="A313" s="400" t="s">
        <v>3388</v>
      </c>
      <c r="B313" s="386">
        <v>4223549.4038447728</v>
      </c>
      <c r="C313" s="386" t="s">
        <v>579</v>
      </c>
      <c r="D313" s="381" t="s">
        <v>196</v>
      </c>
      <c r="E313" s="381" t="s">
        <v>196</v>
      </c>
      <c r="F313" s="381" t="s">
        <v>196</v>
      </c>
      <c r="G313" s="386">
        <v>227130.37102570775</v>
      </c>
      <c r="H313" s="386">
        <v>43.127101050750518</v>
      </c>
      <c r="I313" s="386">
        <v>1.16099880972741</v>
      </c>
      <c r="J313" s="386" t="s">
        <v>583</v>
      </c>
    </row>
    <row r="314" spans="1:10" x14ac:dyDescent="0.25">
      <c r="A314" s="387" t="s">
        <v>580</v>
      </c>
      <c r="B314" s="386">
        <v>802618.99412951584</v>
      </c>
      <c r="C314" s="386" t="s">
        <v>579</v>
      </c>
      <c r="D314" s="386">
        <v>68.457367855199067</v>
      </c>
      <c r="E314" s="386">
        <v>9.5</v>
      </c>
      <c r="F314" s="386">
        <v>0.56999999999998996</v>
      </c>
      <c r="G314" s="386">
        <v>54945.183728694123</v>
      </c>
      <c r="H314" s="386">
        <v>7.6248804442304001</v>
      </c>
      <c r="I314" s="386">
        <v>0.45749282665382002</v>
      </c>
      <c r="J314" s="386" t="s">
        <v>521</v>
      </c>
    </row>
    <row r="315" spans="1:10" x14ac:dyDescent="0.25">
      <c r="A315" s="387" t="s">
        <v>581</v>
      </c>
      <c r="B315" s="386">
        <v>102339.36264828738</v>
      </c>
      <c r="C315" s="386" t="s">
        <v>579</v>
      </c>
      <c r="D315" s="386">
        <v>90.484267022339296</v>
      </c>
      <c r="E315" s="386">
        <v>9.5</v>
      </c>
      <c r="F315" s="386">
        <v>1.425</v>
      </c>
      <c r="G315" s="386">
        <v>9260.1022167636511</v>
      </c>
      <c r="H315" s="386">
        <v>0.97222394515873001</v>
      </c>
      <c r="I315" s="386">
        <v>0.14583359177381</v>
      </c>
      <c r="J315" s="386" t="s">
        <v>521</v>
      </c>
    </row>
    <row r="316" spans="1:10" x14ac:dyDescent="0.25">
      <c r="A316" s="387" t="s">
        <v>582</v>
      </c>
      <c r="B316" s="386">
        <v>3242414.5271654259</v>
      </c>
      <c r="C316" s="386" t="s">
        <v>579</v>
      </c>
      <c r="D316" s="386">
        <v>50.248073994006511</v>
      </c>
      <c r="E316" s="386">
        <v>4.5</v>
      </c>
      <c r="F316" s="386">
        <v>0.09</v>
      </c>
      <c r="G316" s="386">
        <v>162925.08508024996</v>
      </c>
      <c r="H316" s="386">
        <v>14.590865372244419</v>
      </c>
      <c r="I316" s="386">
        <v>0.29181730744488998</v>
      </c>
      <c r="J316" s="386" t="s">
        <v>521</v>
      </c>
    </row>
    <row r="317" spans="1:10" x14ac:dyDescent="0.25">
      <c r="A317" s="387" t="s">
        <v>3368</v>
      </c>
      <c r="B317" s="386" t="s">
        <v>550</v>
      </c>
      <c r="C317" s="386" t="s">
        <v>579</v>
      </c>
      <c r="D317" s="386" t="s">
        <v>550</v>
      </c>
      <c r="E317" s="386" t="s">
        <v>550</v>
      </c>
      <c r="F317" s="386" t="s">
        <v>550</v>
      </c>
      <c r="G317" s="386" t="s">
        <v>550</v>
      </c>
      <c r="H317" s="386" t="s">
        <v>550</v>
      </c>
      <c r="I317" s="386" t="s">
        <v>550</v>
      </c>
      <c r="J317" s="386" t="s">
        <v>550</v>
      </c>
    </row>
    <row r="318" spans="1:10" x14ac:dyDescent="0.25">
      <c r="A318" s="387" t="s">
        <v>3369</v>
      </c>
      <c r="B318" s="386" t="s">
        <v>550</v>
      </c>
      <c r="C318" s="386" t="s">
        <v>579</v>
      </c>
      <c r="D318" s="386" t="s">
        <v>550</v>
      </c>
      <c r="E318" s="386" t="s">
        <v>550</v>
      </c>
      <c r="F318" s="386" t="s">
        <v>550</v>
      </c>
      <c r="G318" s="386" t="s">
        <v>550</v>
      </c>
      <c r="H318" s="386" t="s">
        <v>550</v>
      </c>
      <c r="I318" s="386" t="s">
        <v>550</v>
      </c>
      <c r="J318" s="386" t="s">
        <v>550</v>
      </c>
    </row>
    <row r="319" spans="1:10" x14ac:dyDescent="0.25">
      <c r="A319" s="387" t="s">
        <v>3370</v>
      </c>
      <c r="B319" s="386">
        <v>76176.519901543914</v>
      </c>
      <c r="C319" s="386" t="s">
        <v>579</v>
      </c>
      <c r="D319" s="386">
        <v>96.731829704947643</v>
      </c>
      <c r="E319" s="386">
        <v>261.74904438910778</v>
      </c>
      <c r="F319" s="386">
        <v>3.4899872585214</v>
      </c>
      <c r="G319" s="386">
        <v>7368.6941506317007</v>
      </c>
      <c r="H319" s="386">
        <v>19.939131289116968</v>
      </c>
      <c r="I319" s="386">
        <v>0.26585508385488998</v>
      </c>
      <c r="J319" s="386" t="s">
        <v>521</v>
      </c>
    </row>
    <row r="320" spans="1:10" x14ac:dyDescent="0.25">
      <c r="A320" s="392" t="s">
        <v>624</v>
      </c>
      <c r="B320" s="386">
        <v>4223549.4038447728</v>
      </c>
      <c r="C320" s="386" t="s">
        <v>579</v>
      </c>
      <c r="D320" s="381" t="s">
        <v>196</v>
      </c>
      <c r="E320" s="381" t="s">
        <v>196</v>
      </c>
      <c r="F320" s="381" t="s">
        <v>196</v>
      </c>
      <c r="G320" s="386">
        <v>227130.37102570775</v>
      </c>
      <c r="H320" s="386">
        <v>43.127101050750518</v>
      </c>
      <c r="I320" s="386">
        <v>1.16099880972741</v>
      </c>
      <c r="J320" s="386" t="s">
        <v>583</v>
      </c>
    </row>
    <row r="321" spans="1:10" x14ac:dyDescent="0.25">
      <c r="A321" s="398" t="s">
        <v>586</v>
      </c>
      <c r="B321" s="376">
        <v>802618.99412951584</v>
      </c>
      <c r="C321" s="386" t="s">
        <v>579</v>
      </c>
      <c r="D321" s="386">
        <v>68.457367855199067</v>
      </c>
      <c r="E321" s="386">
        <v>9.5</v>
      </c>
      <c r="F321" s="386">
        <v>0.56999999999998996</v>
      </c>
      <c r="G321" s="376">
        <v>54945.183728694123</v>
      </c>
      <c r="H321" s="376">
        <v>7.6248804442304001</v>
      </c>
      <c r="I321" s="376">
        <v>0.45749282665382002</v>
      </c>
      <c r="J321" s="376" t="s">
        <v>521</v>
      </c>
    </row>
    <row r="322" spans="1:10" x14ac:dyDescent="0.25">
      <c r="A322" s="398" t="s">
        <v>587</v>
      </c>
      <c r="B322" s="376">
        <v>102339.36264828738</v>
      </c>
      <c r="C322" s="386" t="s">
        <v>579</v>
      </c>
      <c r="D322" s="386">
        <v>90.484267022339296</v>
      </c>
      <c r="E322" s="386">
        <v>9.5</v>
      </c>
      <c r="F322" s="386">
        <v>1.425</v>
      </c>
      <c r="G322" s="376">
        <v>9260.1022167636511</v>
      </c>
      <c r="H322" s="376">
        <v>0.97222394515873001</v>
      </c>
      <c r="I322" s="376">
        <v>0.14583359177381</v>
      </c>
      <c r="J322" s="376" t="s">
        <v>521</v>
      </c>
    </row>
    <row r="323" spans="1:10" x14ac:dyDescent="0.25">
      <c r="A323" s="398" t="s">
        <v>588</v>
      </c>
      <c r="B323" s="376">
        <v>3242414.5271654259</v>
      </c>
      <c r="C323" s="386" t="s">
        <v>579</v>
      </c>
      <c r="D323" s="386">
        <v>50.248073994006511</v>
      </c>
      <c r="E323" s="386">
        <v>4.5</v>
      </c>
      <c r="F323" s="386">
        <v>0.09</v>
      </c>
      <c r="G323" s="376">
        <v>162925.08508024996</v>
      </c>
      <c r="H323" s="376">
        <v>14.590865372244419</v>
      </c>
      <c r="I323" s="376">
        <v>0.29181730744488998</v>
      </c>
      <c r="J323" s="376" t="s">
        <v>521</v>
      </c>
    </row>
    <row r="324" spans="1:10" x14ac:dyDescent="0.25">
      <c r="A324" s="398" t="s">
        <v>589</v>
      </c>
      <c r="B324" s="376" t="s">
        <v>550</v>
      </c>
      <c r="C324" s="386" t="s">
        <v>579</v>
      </c>
      <c r="D324" s="386" t="s">
        <v>550</v>
      </c>
      <c r="E324" s="386" t="s">
        <v>550</v>
      </c>
      <c r="F324" s="386" t="s">
        <v>550</v>
      </c>
      <c r="G324" s="376" t="s">
        <v>550</v>
      </c>
      <c r="H324" s="376" t="s">
        <v>550</v>
      </c>
      <c r="I324" s="376" t="s">
        <v>550</v>
      </c>
      <c r="J324" s="376" t="s">
        <v>550</v>
      </c>
    </row>
    <row r="325" spans="1:10" x14ac:dyDescent="0.25">
      <c r="A325" s="398" t="s">
        <v>590</v>
      </c>
      <c r="B325" s="376" t="s">
        <v>550</v>
      </c>
      <c r="C325" s="386" t="s">
        <v>579</v>
      </c>
      <c r="D325" s="386" t="s">
        <v>550</v>
      </c>
      <c r="E325" s="386" t="s">
        <v>550</v>
      </c>
      <c r="F325" s="386" t="s">
        <v>550</v>
      </c>
      <c r="G325" s="376" t="s">
        <v>550</v>
      </c>
      <c r="H325" s="376" t="s">
        <v>550</v>
      </c>
      <c r="I325" s="376" t="s">
        <v>550</v>
      </c>
      <c r="J325" s="376" t="s">
        <v>550</v>
      </c>
    </row>
    <row r="326" spans="1:10" x14ac:dyDescent="0.25">
      <c r="A326" s="398" t="s">
        <v>97</v>
      </c>
      <c r="B326" s="376">
        <v>76176.519901543914</v>
      </c>
      <c r="C326" s="386" t="s">
        <v>579</v>
      </c>
      <c r="D326" s="386">
        <v>96.731829704947643</v>
      </c>
      <c r="E326" s="386">
        <v>261.74904438910778</v>
      </c>
      <c r="F326" s="386">
        <v>3.4899872585214</v>
      </c>
      <c r="G326" s="376">
        <v>7368.6941506317007</v>
      </c>
      <c r="H326" s="376">
        <v>19.939131289116968</v>
      </c>
      <c r="I326" s="376">
        <v>0.26585508385488998</v>
      </c>
      <c r="J326" s="376" t="s">
        <v>521</v>
      </c>
    </row>
    <row r="327" spans="1:10" x14ac:dyDescent="0.25">
      <c r="A327" s="400" t="s">
        <v>3389</v>
      </c>
      <c r="B327" s="386">
        <v>7122906.3888648106</v>
      </c>
      <c r="C327" s="386" t="s">
        <v>579</v>
      </c>
      <c r="D327" s="381" t="s">
        <v>196</v>
      </c>
      <c r="E327" s="381" t="s">
        <v>196</v>
      </c>
      <c r="F327" s="381" t="s">
        <v>196</v>
      </c>
      <c r="G327" s="386">
        <v>358897.51072027022</v>
      </c>
      <c r="H327" s="386">
        <v>162.20807697148538</v>
      </c>
      <c r="I327" s="386">
        <v>2.9373316220328798</v>
      </c>
      <c r="J327" s="386" t="s">
        <v>583</v>
      </c>
    </row>
    <row r="328" spans="1:10" x14ac:dyDescent="0.25">
      <c r="A328" s="387" t="s">
        <v>580</v>
      </c>
      <c r="B328" s="386">
        <v>1441653.2392910132</v>
      </c>
      <c r="C328" s="386" t="s">
        <v>579</v>
      </c>
      <c r="D328" s="386">
        <v>66.495636541257568</v>
      </c>
      <c r="E328" s="386">
        <v>9.5</v>
      </c>
      <c r="F328" s="386">
        <v>0.56999999999999995</v>
      </c>
      <c r="G328" s="386">
        <v>95863.649818421836</v>
      </c>
      <c r="H328" s="386">
        <v>13.695705773264629</v>
      </c>
      <c r="I328" s="386">
        <v>0.82174234639587995</v>
      </c>
      <c r="J328" s="386" t="s">
        <v>521</v>
      </c>
    </row>
    <row r="329" spans="1:10" x14ac:dyDescent="0.25">
      <c r="A329" s="387" t="s">
        <v>581</v>
      </c>
      <c r="B329" s="386">
        <v>8899.3961168497008</v>
      </c>
      <c r="C329" s="386" t="s">
        <v>579</v>
      </c>
      <c r="D329" s="386">
        <v>90.484267022339282</v>
      </c>
      <c r="E329" s="386">
        <v>284.99999999999949</v>
      </c>
      <c r="F329" s="386">
        <v>1.4249999999999099</v>
      </c>
      <c r="G329" s="386">
        <v>805.25533457459767</v>
      </c>
      <c r="H329" s="386">
        <v>2.5363278933021598</v>
      </c>
      <c r="I329" s="386">
        <v>1.2681639466510001E-2</v>
      </c>
      <c r="J329" s="386" t="s">
        <v>521</v>
      </c>
    </row>
    <row r="330" spans="1:10" x14ac:dyDescent="0.25">
      <c r="A330" s="387" t="s">
        <v>582</v>
      </c>
      <c r="B330" s="386">
        <v>5218679.7368303481</v>
      </c>
      <c r="C330" s="386" t="s">
        <v>579</v>
      </c>
      <c r="D330" s="386">
        <v>50.248073994006518</v>
      </c>
      <c r="E330" s="386">
        <v>4.5</v>
      </c>
      <c r="F330" s="386">
        <v>0.09</v>
      </c>
      <c r="G330" s="386">
        <v>262228.6055672738</v>
      </c>
      <c r="H330" s="386">
        <v>23.484058815736571</v>
      </c>
      <c r="I330" s="386">
        <v>0.46968117631473</v>
      </c>
      <c r="J330" s="386" t="s">
        <v>521</v>
      </c>
    </row>
    <row r="331" spans="1:10" x14ac:dyDescent="0.25">
      <c r="A331" s="387" t="s">
        <v>3368</v>
      </c>
      <c r="B331" s="386" t="s">
        <v>550</v>
      </c>
      <c r="C331" s="386" t="s">
        <v>579</v>
      </c>
      <c r="D331" s="386" t="s">
        <v>550</v>
      </c>
      <c r="E331" s="386" t="s">
        <v>550</v>
      </c>
      <c r="F331" s="386" t="s">
        <v>550</v>
      </c>
      <c r="G331" s="386" t="s">
        <v>550</v>
      </c>
      <c r="H331" s="386" t="s">
        <v>550</v>
      </c>
      <c r="I331" s="386" t="s">
        <v>550</v>
      </c>
      <c r="J331" s="386" t="s">
        <v>550</v>
      </c>
    </row>
    <row r="332" spans="1:10" x14ac:dyDescent="0.25">
      <c r="A332" s="387" t="s">
        <v>3369</v>
      </c>
      <c r="B332" s="386" t="s">
        <v>550</v>
      </c>
      <c r="C332" s="386" t="s">
        <v>579</v>
      </c>
      <c r="D332" s="386" t="s">
        <v>550</v>
      </c>
      <c r="E332" s="386" t="s">
        <v>550</v>
      </c>
      <c r="F332" s="386" t="s">
        <v>550</v>
      </c>
      <c r="G332" s="386" t="s">
        <v>550</v>
      </c>
      <c r="H332" s="386" t="s">
        <v>550</v>
      </c>
      <c r="I332" s="386" t="s">
        <v>550</v>
      </c>
      <c r="J332" s="386" t="s">
        <v>550</v>
      </c>
    </row>
    <row r="333" spans="1:10" x14ac:dyDescent="0.25">
      <c r="A333" s="387" t="s">
        <v>3370</v>
      </c>
      <c r="B333" s="386">
        <v>453674.0166266</v>
      </c>
      <c r="C333" s="386" t="s">
        <v>579</v>
      </c>
      <c r="D333" s="386">
        <v>97.735736802039924</v>
      </c>
      <c r="E333" s="386">
        <v>270.00000000000006</v>
      </c>
      <c r="F333" s="386">
        <v>3.6</v>
      </c>
      <c r="G333" s="386">
        <v>44340.16428294166</v>
      </c>
      <c r="H333" s="386">
        <v>122.49198448918202</v>
      </c>
      <c r="I333" s="386">
        <v>1.63322645985576</v>
      </c>
      <c r="J333" s="386" t="s">
        <v>521</v>
      </c>
    </row>
    <row r="334" spans="1:10" x14ac:dyDescent="0.25">
      <c r="A334" s="391" t="s">
        <v>625</v>
      </c>
      <c r="B334" s="386">
        <v>7122906.3888648106</v>
      </c>
      <c r="C334" s="386" t="s">
        <v>579</v>
      </c>
      <c r="D334" s="381" t="s">
        <v>196</v>
      </c>
      <c r="E334" s="381" t="s">
        <v>196</v>
      </c>
      <c r="F334" s="381" t="s">
        <v>196</v>
      </c>
      <c r="G334" s="386">
        <v>358897.51072027022</v>
      </c>
      <c r="H334" s="386">
        <v>162.20807697148538</v>
      </c>
      <c r="I334" s="386">
        <v>2.9373316220328798</v>
      </c>
      <c r="J334" s="386" t="s">
        <v>583</v>
      </c>
    </row>
    <row r="335" spans="1:10" x14ac:dyDescent="0.25">
      <c r="A335" s="392" t="s">
        <v>626</v>
      </c>
      <c r="B335" s="386">
        <v>7122906.3888648106</v>
      </c>
      <c r="C335" s="386" t="s">
        <v>579</v>
      </c>
      <c r="D335" s="381" t="s">
        <v>196</v>
      </c>
      <c r="E335" s="381" t="s">
        <v>196</v>
      </c>
      <c r="F335" s="381" t="s">
        <v>196</v>
      </c>
      <c r="G335" s="386">
        <v>358897.51072027022</v>
      </c>
      <c r="H335" s="386">
        <v>162.20807697148538</v>
      </c>
      <c r="I335" s="386">
        <v>2.9373316220328798</v>
      </c>
      <c r="J335" s="386" t="s">
        <v>583</v>
      </c>
    </row>
    <row r="336" spans="1:10" x14ac:dyDescent="0.25">
      <c r="A336" s="398" t="s">
        <v>586</v>
      </c>
      <c r="B336" s="376">
        <v>1441653.2392910132</v>
      </c>
      <c r="C336" s="386" t="s">
        <v>579</v>
      </c>
      <c r="D336" s="386">
        <v>66.495636541257568</v>
      </c>
      <c r="E336" s="386">
        <v>9.5</v>
      </c>
      <c r="F336" s="386">
        <v>0.56999999999999995</v>
      </c>
      <c r="G336" s="376">
        <v>95863.649818421836</v>
      </c>
      <c r="H336" s="376">
        <v>13.695705773264629</v>
      </c>
      <c r="I336" s="376">
        <v>0.82174234639587995</v>
      </c>
      <c r="J336" s="376" t="s">
        <v>521</v>
      </c>
    </row>
    <row r="337" spans="1:10" x14ac:dyDescent="0.25">
      <c r="A337" s="398" t="s">
        <v>587</v>
      </c>
      <c r="B337" s="376">
        <v>8899.3961168497008</v>
      </c>
      <c r="C337" s="386" t="s">
        <v>579</v>
      </c>
      <c r="D337" s="386">
        <v>90.484267022339282</v>
      </c>
      <c r="E337" s="386">
        <v>284.99999999999949</v>
      </c>
      <c r="F337" s="386">
        <v>1.4249999999999099</v>
      </c>
      <c r="G337" s="376">
        <v>805.25533457459767</v>
      </c>
      <c r="H337" s="376">
        <v>2.5363278933021598</v>
      </c>
      <c r="I337" s="376">
        <v>1.2681639466510001E-2</v>
      </c>
      <c r="J337" s="376" t="s">
        <v>521</v>
      </c>
    </row>
    <row r="338" spans="1:10" x14ac:dyDescent="0.25">
      <c r="A338" s="398" t="s">
        <v>588</v>
      </c>
      <c r="B338" s="376">
        <v>5218679.7368303481</v>
      </c>
      <c r="C338" s="386" t="s">
        <v>579</v>
      </c>
      <c r="D338" s="386">
        <v>50.248073994006518</v>
      </c>
      <c r="E338" s="386">
        <v>4.5</v>
      </c>
      <c r="F338" s="386">
        <v>0.09</v>
      </c>
      <c r="G338" s="376">
        <v>262228.6055672738</v>
      </c>
      <c r="H338" s="376">
        <v>23.484058815736571</v>
      </c>
      <c r="I338" s="376">
        <v>0.46968117631473</v>
      </c>
      <c r="J338" s="376" t="s">
        <v>521</v>
      </c>
    </row>
    <row r="339" spans="1:10" x14ac:dyDescent="0.25">
      <c r="A339" s="398" t="s">
        <v>589</v>
      </c>
      <c r="B339" s="376" t="s">
        <v>550</v>
      </c>
      <c r="C339" s="386" t="s">
        <v>579</v>
      </c>
      <c r="D339" s="386" t="s">
        <v>550</v>
      </c>
      <c r="E339" s="386" t="s">
        <v>550</v>
      </c>
      <c r="F339" s="386" t="s">
        <v>550</v>
      </c>
      <c r="G339" s="376" t="s">
        <v>550</v>
      </c>
      <c r="H339" s="376" t="s">
        <v>550</v>
      </c>
      <c r="I339" s="376" t="s">
        <v>550</v>
      </c>
      <c r="J339" s="376" t="s">
        <v>550</v>
      </c>
    </row>
    <row r="340" spans="1:10" x14ac:dyDescent="0.25">
      <c r="A340" s="398" t="s">
        <v>590</v>
      </c>
      <c r="B340" s="376" t="s">
        <v>550</v>
      </c>
      <c r="C340" s="386" t="s">
        <v>579</v>
      </c>
      <c r="D340" s="386" t="s">
        <v>550</v>
      </c>
      <c r="E340" s="386" t="s">
        <v>550</v>
      </c>
      <c r="F340" s="386" t="s">
        <v>550</v>
      </c>
      <c r="G340" s="376" t="s">
        <v>550</v>
      </c>
      <c r="H340" s="376" t="s">
        <v>550</v>
      </c>
      <c r="I340" s="376" t="s">
        <v>550</v>
      </c>
      <c r="J340" s="376" t="s">
        <v>550</v>
      </c>
    </row>
    <row r="341" spans="1:10" x14ac:dyDescent="0.25">
      <c r="A341" s="398" t="s">
        <v>97</v>
      </c>
      <c r="B341" s="376">
        <v>453674.0166266</v>
      </c>
      <c r="C341" s="386" t="s">
        <v>579</v>
      </c>
      <c r="D341" s="386">
        <v>97.735736802039924</v>
      </c>
      <c r="E341" s="386">
        <v>270.00000000000006</v>
      </c>
      <c r="F341" s="386">
        <v>3.6</v>
      </c>
      <c r="G341" s="376">
        <v>44340.16428294166</v>
      </c>
      <c r="H341" s="376">
        <v>122.49198448918202</v>
      </c>
      <c r="I341" s="376">
        <v>1.63322645985576</v>
      </c>
      <c r="J341" s="376" t="s">
        <v>521</v>
      </c>
    </row>
    <row r="342" spans="1:10" x14ac:dyDescent="0.25">
      <c r="A342" s="400" t="s">
        <v>540</v>
      </c>
      <c r="B342" s="386">
        <v>4468.7548275720128</v>
      </c>
      <c r="C342" s="386" t="s">
        <v>579</v>
      </c>
      <c r="D342" s="381" t="s">
        <v>196</v>
      </c>
      <c r="E342" s="381" t="s">
        <v>196</v>
      </c>
      <c r="F342" s="381" t="s">
        <v>196</v>
      </c>
      <c r="G342" s="386">
        <v>291.62758231404649</v>
      </c>
      <c r="H342" s="386">
        <v>1.8597887494070001E-2</v>
      </c>
      <c r="I342" s="386">
        <v>2.7004131976500001E-3</v>
      </c>
      <c r="J342" s="386" t="s">
        <v>583</v>
      </c>
    </row>
    <row r="343" spans="1:10" x14ac:dyDescent="0.25">
      <c r="A343" s="387" t="s">
        <v>580</v>
      </c>
      <c r="B343" s="386">
        <v>20.808570564626329</v>
      </c>
      <c r="C343" s="386" t="s">
        <v>579</v>
      </c>
      <c r="D343" s="386">
        <v>71.10570105985029</v>
      </c>
      <c r="E343" s="386">
        <v>2.2259909601258898</v>
      </c>
      <c r="F343" s="386">
        <v>2.0044709462602599</v>
      </c>
      <c r="G343" s="386">
        <v>1.4796079980511201</v>
      </c>
      <c r="H343" s="386">
        <v>4.631968997E-5</v>
      </c>
      <c r="I343" s="386">
        <v>4.1710175129999999E-5</v>
      </c>
      <c r="J343" s="386" t="s">
        <v>521</v>
      </c>
    </row>
    <row r="344" spans="1:10" x14ac:dyDescent="0.25">
      <c r="A344" s="387" t="s">
        <v>581</v>
      </c>
      <c r="B344" s="386">
        <v>1691.6762991615799</v>
      </c>
      <c r="C344" s="386" t="s">
        <v>579</v>
      </c>
      <c r="D344" s="386">
        <v>89.645233903118736</v>
      </c>
      <c r="E344" s="386">
        <v>9.5000000000029505</v>
      </c>
      <c r="F344" s="386">
        <v>1.42500000000281</v>
      </c>
      <c r="G344" s="386">
        <v>151.6507175267021</v>
      </c>
      <c r="H344" s="386">
        <v>1.6070924842040001E-2</v>
      </c>
      <c r="I344" s="386">
        <v>2.4106387263100001E-3</v>
      </c>
      <c r="J344" s="386" t="s">
        <v>521</v>
      </c>
    </row>
    <row r="345" spans="1:10" x14ac:dyDescent="0.25">
      <c r="A345" s="387" t="s">
        <v>582</v>
      </c>
      <c r="B345" s="386">
        <v>2756.2699578458064</v>
      </c>
      <c r="C345" s="386" t="s">
        <v>579</v>
      </c>
      <c r="D345" s="386">
        <v>50.248073994006511</v>
      </c>
      <c r="E345" s="386">
        <v>0.89999999999956004</v>
      </c>
      <c r="F345" s="386">
        <v>9.0000000001409994E-2</v>
      </c>
      <c r="G345" s="386">
        <v>138.49725678929329</v>
      </c>
      <c r="H345" s="386">
        <v>2.4806429620600002E-3</v>
      </c>
      <c r="I345" s="386">
        <v>2.4806429620999998E-4</v>
      </c>
      <c r="J345" s="386" t="s">
        <v>521</v>
      </c>
    </row>
    <row r="346" spans="1:10" x14ac:dyDescent="0.25">
      <c r="A346" s="387" t="s">
        <v>3368</v>
      </c>
      <c r="B346" s="386" t="s">
        <v>550</v>
      </c>
      <c r="C346" s="386" t="s">
        <v>579</v>
      </c>
      <c r="D346" s="386" t="s">
        <v>550</v>
      </c>
      <c r="E346" s="386" t="s">
        <v>550</v>
      </c>
      <c r="F346" s="386" t="s">
        <v>550</v>
      </c>
      <c r="G346" s="386" t="s">
        <v>550</v>
      </c>
      <c r="H346" s="386" t="s">
        <v>550</v>
      </c>
      <c r="I346" s="386" t="s">
        <v>550</v>
      </c>
      <c r="J346" s="386" t="s">
        <v>550</v>
      </c>
    </row>
    <row r="347" spans="1:10" x14ac:dyDescent="0.25">
      <c r="A347" s="387" t="s">
        <v>3369</v>
      </c>
      <c r="B347" s="386" t="s">
        <v>550</v>
      </c>
      <c r="C347" s="386" t="s">
        <v>579</v>
      </c>
      <c r="D347" s="386" t="s">
        <v>550</v>
      </c>
      <c r="E347" s="386" t="s">
        <v>550</v>
      </c>
      <c r="F347" s="386" t="s">
        <v>550</v>
      </c>
      <c r="G347" s="386" t="s">
        <v>550</v>
      </c>
      <c r="H347" s="386" t="s">
        <v>550</v>
      </c>
      <c r="I347" s="386" t="s">
        <v>550</v>
      </c>
      <c r="J347" s="386" t="s">
        <v>550</v>
      </c>
    </row>
    <row r="348" spans="1:10" x14ac:dyDescent="0.25">
      <c r="A348" s="387" t="s">
        <v>3370</v>
      </c>
      <c r="B348" s="386" t="s">
        <v>523</v>
      </c>
      <c r="C348" s="386" t="s">
        <v>579</v>
      </c>
      <c r="D348" s="386" t="s">
        <v>555</v>
      </c>
      <c r="E348" s="386" t="s">
        <v>521</v>
      </c>
      <c r="F348" s="386" t="s">
        <v>521</v>
      </c>
      <c r="G348" s="386" t="s">
        <v>523</v>
      </c>
      <c r="H348" s="386" t="s">
        <v>521</v>
      </c>
      <c r="I348" s="386" t="s">
        <v>521</v>
      </c>
      <c r="J348" s="386" t="s">
        <v>521</v>
      </c>
    </row>
    <row r="349" spans="1:10" x14ac:dyDescent="0.25">
      <c r="A349" s="394" t="s">
        <v>627</v>
      </c>
      <c r="B349" s="386">
        <v>4468.7548275720128</v>
      </c>
      <c r="C349" s="386" t="s">
        <v>579</v>
      </c>
      <c r="D349" s="381" t="s">
        <v>196</v>
      </c>
      <c r="E349" s="381" t="s">
        <v>196</v>
      </c>
      <c r="F349" s="381" t="s">
        <v>196</v>
      </c>
      <c r="G349" s="386">
        <v>291.62758231404649</v>
      </c>
      <c r="H349" s="386">
        <v>1.8597887494070001E-2</v>
      </c>
      <c r="I349" s="386">
        <v>2.7004131976500001E-3</v>
      </c>
      <c r="J349" s="386" t="s">
        <v>583</v>
      </c>
    </row>
    <row r="350" spans="1:10" x14ac:dyDescent="0.25">
      <c r="A350" s="387" t="s">
        <v>580</v>
      </c>
      <c r="B350" s="376">
        <v>20.808570564626329</v>
      </c>
      <c r="C350" s="386" t="s">
        <v>579</v>
      </c>
      <c r="D350" s="386">
        <v>71.10570105985029</v>
      </c>
      <c r="E350" s="386">
        <v>2.2259909601258898</v>
      </c>
      <c r="F350" s="386">
        <v>2.0044709462602599</v>
      </c>
      <c r="G350" s="376">
        <v>1.4796079980511201</v>
      </c>
      <c r="H350" s="376">
        <v>4.631968997E-5</v>
      </c>
      <c r="I350" s="376">
        <v>4.1710175129999999E-5</v>
      </c>
      <c r="J350" s="376" t="s">
        <v>521</v>
      </c>
    </row>
    <row r="351" spans="1:10" x14ac:dyDescent="0.25">
      <c r="A351" s="387" t="s">
        <v>581</v>
      </c>
      <c r="B351" s="376">
        <v>1691.6762991615799</v>
      </c>
      <c r="C351" s="386" t="s">
        <v>579</v>
      </c>
      <c r="D351" s="386">
        <v>89.645233903118736</v>
      </c>
      <c r="E351" s="386">
        <v>9.5000000000029505</v>
      </c>
      <c r="F351" s="386">
        <v>1.42500000000281</v>
      </c>
      <c r="G351" s="376">
        <v>151.6507175267021</v>
      </c>
      <c r="H351" s="376">
        <v>1.6070924842040001E-2</v>
      </c>
      <c r="I351" s="376">
        <v>2.4106387263100001E-3</v>
      </c>
      <c r="J351" s="376" t="s">
        <v>521</v>
      </c>
    </row>
    <row r="352" spans="1:10" x14ac:dyDescent="0.25">
      <c r="A352" s="387" t="s">
        <v>582</v>
      </c>
      <c r="B352" s="376">
        <v>2756.2699578458064</v>
      </c>
      <c r="C352" s="386" t="s">
        <v>579</v>
      </c>
      <c r="D352" s="386">
        <v>50.248073994006511</v>
      </c>
      <c r="E352" s="386">
        <v>0.89999999999956004</v>
      </c>
      <c r="F352" s="386">
        <v>9.0000000001409994E-2</v>
      </c>
      <c r="G352" s="376">
        <v>138.49725678929329</v>
      </c>
      <c r="H352" s="376">
        <v>2.4806429620600002E-3</v>
      </c>
      <c r="I352" s="376">
        <v>2.4806429620999998E-4</v>
      </c>
      <c r="J352" s="376" t="s">
        <v>521</v>
      </c>
    </row>
    <row r="353" spans="1:10" x14ac:dyDescent="0.25">
      <c r="A353" s="387" t="s">
        <v>3368</v>
      </c>
      <c r="B353" s="376" t="s">
        <v>550</v>
      </c>
      <c r="C353" s="386" t="s">
        <v>579</v>
      </c>
      <c r="D353" s="386" t="s">
        <v>550</v>
      </c>
      <c r="E353" s="386" t="s">
        <v>550</v>
      </c>
      <c r="F353" s="386" t="s">
        <v>550</v>
      </c>
      <c r="G353" s="376" t="s">
        <v>550</v>
      </c>
      <c r="H353" s="376" t="s">
        <v>550</v>
      </c>
      <c r="I353" s="376" t="s">
        <v>550</v>
      </c>
      <c r="J353" s="376" t="s">
        <v>550</v>
      </c>
    </row>
    <row r="354" spans="1:10" x14ac:dyDescent="0.25">
      <c r="A354" s="387" t="s">
        <v>3369</v>
      </c>
      <c r="B354" s="376" t="s">
        <v>550</v>
      </c>
      <c r="C354" s="386" t="s">
        <v>579</v>
      </c>
      <c r="D354" s="386" t="s">
        <v>550</v>
      </c>
      <c r="E354" s="386" t="s">
        <v>550</v>
      </c>
      <c r="F354" s="386" t="s">
        <v>550</v>
      </c>
      <c r="G354" s="376" t="s">
        <v>550</v>
      </c>
      <c r="H354" s="376" t="s">
        <v>550</v>
      </c>
      <c r="I354" s="376" t="s">
        <v>550</v>
      </c>
      <c r="J354" s="376" t="s">
        <v>550</v>
      </c>
    </row>
    <row r="355" spans="1:10" x14ac:dyDescent="0.25">
      <c r="A355" s="387" t="s">
        <v>3370</v>
      </c>
      <c r="B355" s="376" t="s">
        <v>523</v>
      </c>
      <c r="C355" s="386" t="s">
        <v>579</v>
      </c>
      <c r="D355" s="386" t="s">
        <v>555</v>
      </c>
      <c r="E355" s="386" t="s">
        <v>521</v>
      </c>
      <c r="F355" s="386" t="s">
        <v>521</v>
      </c>
      <c r="G355" s="376" t="s">
        <v>523</v>
      </c>
      <c r="H355" s="376" t="s">
        <v>521</v>
      </c>
      <c r="I355" s="376" t="s">
        <v>521</v>
      </c>
      <c r="J355" s="376" t="s">
        <v>521</v>
      </c>
    </row>
    <row r="356" spans="1:10" x14ac:dyDescent="0.25">
      <c r="A356" s="394" t="s">
        <v>628</v>
      </c>
      <c r="B356" s="386" t="s">
        <v>595</v>
      </c>
      <c r="C356" s="386" t="s">
        <v>579</v>
      </c>
      <c r="D356" s="381" t="s">
        <v>196</v>
      </c>
      <c r="E356" s="381" t="s">
        <v>196</v>
      </c>
      <c r="F356" s="381" t="s">
        <v>196</v>
      </c>
      <c r="G356" s="386" t="s">
        <v>595</v>
      </c>
      <c r="H356" s="386" t="s">
        <v>3267</v>
      </c>
      <c r="I356" s="386" t="s">
        <v>3267</v>
      </c>
      <c r="J356" s="381" t="s">
        <v>196</v>
      </c>
    </row>
    <row r="357" spans="1:10" x14ac:dyDescent="0.25">
      <c r="A357" s="387" t="s">
        <v>603</v>
      </c>
      <c r="B357" s="376" t="s">
        <v>523</v>
      </c>
      <c r="C357" s="386" t="s">
        <v>579</v>
      </c>
      <c r="D357" s="386" t="s">
        <v>523</v>
      </c>
      <c r="E357" s="386" t="s">
        <v>523</v>
      </c>
      <c r="F357" s="386" t="s">
        <v>523</v>
      </c>
      <c r="G357" s="376" t="s">
        <v>523</v>
      </c>
      <c r="H357" s="376" t="s">
        <v>523</v>
      </c>
      <c r="I357" s="376" t="s">
        <v>523</v>
      </c>
      <c r="J357" s="381" t="s">
        <v>196</v>
      </c>
    </row>
    <row r="358" spans="1:10" x14ac:dyDescent="0.25">
      <c r="A358" s="387" t="s">
        <v>604</v>
      </c>
      <c r="B358" s="376" t="s">
        <v>523</v>
      </c>
      <c r="C358" s="386" t="s">
        <v>579</v>
      </c>
      <c r="D358" s="386" t="s">
        <v>523</v>
      </c>
      <c r="E358" s="386" t="s">
        <v>523</v>
      </c>
      <c r="F358" s="386" t="s">
        <v>523</v>
      </c>
      <c r="G358" s="376" t="s">
        <v>523</v>
      </c>
      <c r="H358" s="376" t="s">
        <v>523</v>
      </c>
      <c r="I358" s="376" t="s">
        <v>523</v>
      </c>
      <c r="J358" s="381" t="s">
        <v>196</v>
      </c>
    </row>
    <row r="359" spans="1:10" x14ac:dyDescent="0.25">
      <c r="A359" s="387" t="s">
        <v>605</v>
      </c>
      <c r="B359" s="376" t="s">
        <v>523</v>
      </c>
      <c r="C359" s="386" t="s">
        <v>579</v>
      </c>
      <c r="D359" s="386" t="s">
        <v>523</v>
      </c>
      <c r="E359" s="386" t="s">
        <v>523</v>
      </c>
      <c r="F359" s="386" t="s">
        <v>523</v>
      </c>
      <c r="G359" s="376" t="s">
        <v>523</v>
      </c>
      <c r="H359" s="376" t="s">
        <v>523</v>
      </c>
      <c r="I359" s="376" t="s">
        <v>523</v>
      </c>
      <c r="J359" s="381" t="s">
        <v>196</v>
      </c>
    </row>
    <row r="360" spans="1:10" x14ac:dyDescent="0.25">
      <c r="A360" s="387" t="s">
        <v>3379</v>
      </c>
      <c r="B360" s="386" t="s">
        <v>523</v>
      </c>
      <c r="C360" s="386" t="s">
        <v>579</v>
      </c>
      <c r="D360" s="381" t="s">
        <v>196</v>
      </c>
      <c r="E360" s="381" t="s">
        <v>196</v>
      </c>
      <c r="F360" s="381" t="s">
        <v>196</v>
      </c>
      <c r="G360" s="386" t="s">
        <v>523</v>
      </c>
      <c r="H360" s="386" t="s">
        <v>550</v>
      </c>
      <c r="I360" s="386" t="s">
        <v>550</v>
      </c>
      <c r="J360" s="381" t="s">
        <v>196</v>
      </c>
    </row>
    <row r="361" spans="1:10" x14ac:dyDescent="0.25">
      <c r="A361" s="387" t="s">
        <v>582</v>
      </c>
      <c r="B361" s="376" t="s">
        <v>523</v>
      </c>
      <c r="C361" s="386" t="s">
        <v>579</v>
      </c>
      <c r="D361" s="386" t="s">
        <v>523</v>
      </c>
      <c r="E361" s="386" t="s">
        <v>523</v>
      </c>
      <c r="F361" s="386" t="s">
        <v>523</v>
      </c>
      <c r="G361" s="376" t="s">
        <v>523</v>
      </c>
      <c r="H361" s="376" t="s">
        <v>523</v>
      </c>
      <c r="I361" s="376" t="s">
        <v>523</v>
      </c>
      <c r="J361" s="381" t="s">
        <v>196</v>
      </c>
    </row>
    <row r="362" spans="1:10" x14ac:dyDescent="0.25">
      <c r="A362" s="387" t="s">
        <v>3370</v>
      </c>
      <c r="B362" s="376" t="s">
        <v>523</v>
      </c>
      <c r="C362" s="386" t="s">
        <v>579</v>
      </c>
      <c r="D362" s="386" t="s">
        <v>523</v>
      </c>
      <c r="E362" s="386" t="s">
        <v>521</v>
      </c>
      <c r="F362" s="386" t="s">
        <v>521</v>
      </c>
      <c r="G362" s="376" t="s">
        <v>523</v>
      </c>
      <c r="H362" s="376" t="s">
        <v>521</v>
      </c>
      <c r="I362" s="376" t="s">
        <v>521</v>
      </c>
      <c r="J362" s="381" t="s">
        <v>196</v>
      </c>
    </row>
    <row r="363" spans="1:10" x14ac:dyDescent="0.25">
      <c r="A363" s="387" t="s">
        <v>3380</v>
      </c>
      <c r="B363" s="386" t="s">
        <v>550</v>
      </c>
      <c r="C363" s="386" t="s">
        <v>579</v>
      </c>
      <c r="D363" s="381" t="s">
        <v>196</v>
      </c>
      <c r="E363" s="381" t="s">
        <v>196</v>
      </c>
      <c r="F363" s="381" t="s">
        <v>196</v>
      </c>
      <c r="G363" s="386" t="s">
        <v>550</v>
      </c>
      <c r="H363" s="386" t="s">
        <v>550</v>
      </c>
      <c r="I363" s="386" t="s">
        <v>550</v>
      </c>
      <c r="J363" s="381" t="s">
        <v>196</v>
      </c>
    </row>
    <row r="364" spans="1:10" x14ac:dyDescent="0.25">
      <c r="A364" s="394" t="s">
        <v>629</v>
      </c>
      <c r="B364" s="386" t="s">
        <v>595</v>
      </c>
      <c r="C364" s="386" t="s">
        <v>579</v>
      </c>
      <c r="D364" s="381" t="s">
        <v>196</v>
      </c>
      <c r="E364" s="381" t="s">
        <v>196</v>
      </c>
      <c r="F364" s="381" t="s">
        <v>196</v>
      </c>
      <c r="G364" s="386" t="s">
        <v>595</v>
      </c>
      <c r="H364" s="386" t="s">
        <v>3267</v>
      </c>
      <c r="I364" s="386" t="s">
        <v>3267</v>
      </c>
      <c r="J364" s="381" t="s">
        <v>196</v>
      </c>
    </row>
    <row r="365" spans="1:10" x14ac:dyDescent="0.25">
      <c r="A365" s="387" t="s">
        <v>617</v>
      </c>
      <c r="B365" s="376" t="s">
        <v>523</v>
      </c>
      <c r="C365" s="386" t="s">
        <v>579</v>
      </c>
      <c r="D365" s="386" t="s">
        <v>523</v>
      </c>
      <c r="E365" s="386" t="s">
        <v>523</v>
      </c>
      <c r="F365" s="386" t="s">
        <v>523</v>
      </c>
      <c r="G365" s="376" t="s">
        <v>523</v>
      </c>
      <c r="H365" s="376" t="s">
        <v>523</v>
      </c>
      <c r="I365" s="376" t="s">
        <v>523</v>
      </c>
      <c r="J365" s="381" t="s">
        <v>196</v>
      </c>
    </row>
    <row r="366" spans="1:10" x14ac:dyDescent="0.25">
      <c r="A366" s="387" t="s">
        <v>618</v>
      </c>
      <c r="B366" s="376" t="s">
        <v>523</v>
      </c>
      <c r="C366" s="386" t="s">
        <v>579</v>
      </c>
      <c r="D366" s="386" t="s">
        <v>523</v>
      </c>
      <c r="E366" s="386" t="s">
        <v>523</v>
      </c>
      <c r="F366" s="386" t="s">
        <v>523</v>
      </c>
      <c r="G366" s="376" t="s">
        <v>523</v>
      </c>
      <c r="H366" s="376" t="s">
        <v>523</v>
      </c>
      <c r="I366" s="376" t="s">
        <v>523</v>
      </c>
      <c r="J366" s="381" t="s">
        <v>196</v>
      </c>
    </row>
    <row r="367" spans="1:10" x14ac:dyDescent="0.25">
      <c r="A367" s="387" t="s">
        <v>603</v>
      </c>
      <c r="B367" s="376" t="s">
        <v>523</v>
      </c>
      <c r="C367" s="386" t="s">
        <v>579</v>
      </c>
      <c r="D367" s="386" t="s">
        <v>523</v>
      </c>
      <c r="E367" s="386" t="s">
        <v>523</v>
      </c>
      <c r="F367" s="386" t="s">
        <v>523</v>
      </c>
      <c r="G367" s="376" t="s">
        <v>523</v>
      </c>
      <c r="H367" s="376" t="s">
        <v>523</v>
      </c>
      <c r="I367" s="376" t="s">
        <v>523</v>
      </c>
      <c r="J367" s="381" t="s">
        <v>196</v>
      </c>
    </row>
    <row r="368" spans="1:10" x14ac:dyDescent="0.25">
      <c r="A368" s="387" t="s">
        <v>3384</v>
      </c>
      <c r="B368" s="386" t="s">
        <v>523</v>
      </c>
      <c r="C368" s="386" t="s">
        <v>579</v>
      </c>
      <c r="D368" s="381" t="s">
        <v>196</v>
      </c>
      <c r="E368" s="381" t="s">
        <v>196</v>
      </c>
      <c r="F368" s="381" t="s">
        <v>196</v>
      </c>
      <c r="G368" s="386" t="s">
        <v>523</v>
      </c>
      <c r="H368" s="386" t="s">
        <v>523</v>
      </c>
      <c r="I368" s="386" t="s">
        <v>523</v>
      </c>
      <c r="J368" s="381" t="s">
        <v>196</v>
      </c>
    </row>
    <row r="369" spans="1:10" x14ac:dyDescent="0.25">
      <c r="A369" s="387" t="s">
        <v>582</v>
      </c>
      <c r="B369" s="376" t="s">
        <v>523</v>
      </c>
      <c r="C369" s="386" t="s">
        <v>579</v>
      </c>
      <c r="D369" s="386" t="s">
        <v>523</v>
      </c>
      <c r="E369" s="386" t="s">
        <v>523</v>
      </c>
      <c r="F369" s="386" t="s">
        <v>523</v>
      </c>
      <c r="G369" s="376" t="s">
        <v>523</v>
      </c>
      <c r="H369" s="376" t="s">
        <v>523</v>
      </c>
      <c r="I369" s="376" t="s">
        <v>523</v>
      </c>
      <c r="J369" s="381" t="s">
        <v>196</v>
      </c>
    </row>
    <row r="370" spans="1:10" x14ac:dyDescent="0.25">
      <c r="A370" s="387" t="s">
        <v>3370</v>
      </c>
      <c r="B370" s="376" t="s">
        <v>523</v>
      </c>
      <c r="C370" s="386" t="s">
        <v>579</v>
      </c>
      <c r="D370" s="386" t="s">
        <v>523</v>
      </c>
      <c r="E370" s="386" t="s">
        <v>521</v>
      </c>
      <c r="F370" s="386" t="s">
        <v>521</v>
      </c>
      <c r="G370" s="376" t="s">
        <v>523</v>
      </c>
      <c r="H370" s="376" t="s">
        <v>521</v>
      </c>
      <c r="I370" s="376" t="s">
        <v>521</v>
      </c>
      <c r="J370" s="381" t="s">
        <v>196</v>
      </c>
    </row>
    <row r="371" spans="1:10" x14ac:dyDescent="0.25">
      <c r="A371" s="387" t="s">
        <v>3385</v>
      </c>
      <c r="B371" s="386" t="s">
        <v>550</v>
      </c>
      <c r="C371" s="386" t="s">
        <v>579</v>
      </c>
      <c r="D371" s="381" t="s">
        <v>196</v>
      </c>
      <c r="E371" s="381" t="s">
        <v>196</v>
      </c>
      <c r="F371" s="381" t="s">
        <v>196</v>
      </c>
      <c r="G371" s="386" t="s">
        <v>550</v>
      </c>
      <c r="H371" s="386" t="s">
        <v>550</v>
      </c>
      <c r="I371" s="386" t="s">
        <v>550</v>
      </c>
      <c r="J371" s="381" t="s">
        <v>196</v>
      </c>
    </row>
    <row r="372" spans="1:10" x14ac:dyDescent="0.25">
      <c r="A372" s="73" t="s">
        <v>630</v>
      </c>
      <c r="B372" s="386">
        <v>7169950.9728628369</v>
      </c>
      <c r="C372" s="386" t="s">
        <v>579</v>
      </c>
      <c r="D372" s="381" t="s">
        <v>196</v>
      </c>
      <c r="E372" s="381" t="s">
        <v>196</v>
      </c>
      <c r="F372" s="381" t="s">
        <v>196</v>
      </c>
      <c r="G372" s="386">
        <v>225360.31628275706</v>
      </c>
      <c r="H372" s="386">
        <v>4.1196269771152103</v>
      </c>
      <c r="I372" s="386">
        <v>2.5601844175807398</v>
      </c>
      <c r="J372" s="386" t="s">
        <v>583</v>
      </c>
    </row>
    <row r="373" spans="1:10" x14ac:dyDescent="0.25">
      <c r="A373" s="74" t="s">
        <v>631</v>
      </c>
      <c r="B373" s="386">
        <v>6787220.0370122474</v>
      </c>
      <c r="C373" s="386" t="s">
        <v>579</v>
      </c>
      <c r="D373" s="381" t="s">
        <v>196</v>
      </c>
      <c r="E373" s="381" t="s">
        <v>196</v>
      </c>
      <c r="F373" s="381" t="s">
        <v>196</v>
      </c>
      <c r="G373" s="386">
        <v>197727.56395066719</v>
      </c>
      <c r="H373" s="386">
        <v>3.63136019854521</v>
      </c>
      <c r="I373" s="386">
        <v>1.7785747835824199</v>
      </c>
      <c r="J373" s="386" t="s">
        <v>583</v>
      </c>
    </row>
    <row r="374" spans="1:10" x14ac:dyDescent="0.25">
      <c r="A374" s="391" t="s">
        <v>632</v>
      </c>
      <c r="B374" s="386">
        <v>302072.04657817504</v>
      </c>
      <c r="C374" s="386" t="s">
        <v>579</v>
      </c>
      <c r="D374" s="381" t="s">
        <v>196</v>
      </c>
      <c r="E374" s="381" t="s">
        <v>196</v>
      </c>
      <c r="F374" s="381" t="s">
        <v>196</v>
      </c>
      <c r="G374" s="386">
        <v>12713.092056610814</v>
      </c>
      <c r="H374" s="386">
        <v>5.1947039253499999E-3</v>
      </c>
      <c r="I374" s="386">
        <v>1.29867598133739</v>
      </c>
      <c r="J374" s="386" t="s">
        <v>583</v>
      </c>
    </row>
    <row r="375" spans="1:10" x14ac:dyDescent="0.25">
      <c r="A375" s="392" t="s">
        <v>586</v>
      </c>
      <c r="B375" s="376" t="s">
        <v>521</v>
      </c>
      <c r="C375" s="386" t="s">
        <v>579</v>
      </c>
      <c r="D375" s="386" t="s">
        <v>521</v>
      </c>
      <c r="E375" s="386" t="s">
        <v>521</v>
      </c>
      <c r="F375" s="386" t="s">
        <v>521</v>
      </c>
      <c r="G375" s="376" t="s">
        <v>521</v>
      </c>
      <c r="H375" s="376" t="s">
        <v>521</v>
      </c>
      <c r="I375" s="376" t="s">
        <v>521</v>
      </c>
      <c r="J375" s="376" t="s">
        <v>521</v>
      </c>
    </row>
    <row r="376" spans="1:10" x14ac:dyDescent="0.25">
      <c r="A376" s="392" t="s">
        <v>587</v>
      </c>
      <c r="B376" s="376" t="s">
        <v>521</v>
      </c>
      <c r="C376" s="386" t="s">
        <v>579</v>
      </c>
      <c r="D376" s="386" t="s">
        <v>521</v>
      </c>
      <c r="E376" s="386" t="s">
        <v>521</v>
      </c>
      <c r="F376" s="386" t="s">
        <v>521</v>
      </c>
      <c r="G376" s="376" t="s">
        <v>521</v>
      </c>
      <c r="H376" s="376" t="s">
        <v>521</v>
      </c>
      <c r="I376" s="376" t="s">
        <v>521</v>
      </c>
      <c r="J376" s="376" t="s">
        <v>521</v>
      </c>
    </row>
    <row r="377" spans="1:10" x14ac:dyDescent="0.25">
      <c r="A377" s="392" t="s">
        <v>588</v>
      </c>
      <c r="B377" s="376" t="s">
        <v>521</v>
      </c>
      <c r="C377" s="386" t="s">
        <v>579</v>
      </c>
      <c r="D377" s="386" t="s">
        <v>521</v>
      </c>
      <c r="E377" s="386" t="s">
        <v>521</v>
      </c>
      <c r="F377" s="386" t="s">
        <v>521</v>
      </c>
      <c r="G377" s="376" t="s">
        <v>521</v>
      </c>
      <c r="H377" s="376" t="s">
        <v>521</v>
      </c>
      <c r="I377" s="376" t="s">
        <v>521</v>
      </c>
      <c r="J377" s="376" t="s">
        <v>521</v>
      </c>
    </row>
    <row r="378" spans="1:10" x14ac:dyDescent="0.25">
      <c r="A378" s="392" t="s">
        <v>589</v>
      </c>
      <c r="B378" s="376">
        <v>302072.04657817504</v>
      </c>
      <c r="C378" s="386" t="s">
        <v>579</v>
      </c>
      <c r="D378" s="386">
        <v>42.08629100448961</v>
      </c>
      <c r="E378" s="386">
        <v>1.7196903798930002E-2</v>
      </c>
      <c r="F378" s="386">
        <v>4.2992259497314897</v>
      </c>
      <c r="G378" s="376">
        <v>12713.092056610814</v>
      </c>
      <c r="H378" s="376">
        <v>5.1947039253499999E-3</v>
      </c>
      <c r="I378" s="376">
        <v>1.29867598133739</v>
      </c>
      <c r="J378" s="376" t="s">
        <v>521</v>
      </c>
    </row>
    <row r="379" spans="1:10" x14ac:dyDescent="0.25">
      <c r="A379" s="392" t="s">
        <v>590</v>
      </c>
      <c r="B379" s="376" t="s">
        <v>550</v>
      </c>
      <c r="C379" s="386" t="s">
        <v>579</v>
      </c>
      <c r="D379" s="386" t="s">
        <v>550</v>
      </c>
      <c r="E379" s="386" t="s">
        <v>550</v>
      </c>
      <c r="F379" s="386" t="s">
        <v>550</v>
      </c>
      <c r="G379" s="376" t="s">
        <v>550</v>
      </c>
      <c r="H379" s="376" t="s">
        <v>550</v>
      </c>
      <c r="I379" s="376" t="s">
        <v>550</v>
      </c>
      <c r="J379" s="376" t="s">
        <v>550</v>
      </c>
    </row>
    <row r="380" spans="1:10" x14ac:dyDescent="0.25">
      <c r="A380" s="392" t="s">
        <v>97</v>
      </c>
      <c r="B380" s="376" t="s">
        <v>521</v>
      </c>
      <c r="C380" s="386" t="s">
        <v>579</v>
      </c>
      <c r="D380" s="386" t="s">
        <v>521</v>
      </c>
      <c r="E380" s="386" t="s">
        <v>521</v>
      </c>
      <c r="F380" s="386" t="s">
        <v>521</v>
      </c>
      <c r="G380" s="376" t="s">
        <v>521</v>
      </c>
      <c r="H380" s="376" t="s">
        <v>521</v>
      </c>
      <c r="I380" s="376" t="s">
        <v>521</v>
      </c>
      <c r="J380" s="376" t="s">
        <v>521</v>
      </c>
    </row>
    <row r="381" spans="1:10" x14ac:dyDescent="0.25">
      <c r="A381" s="391" t="s">
        <v>633</v>
      </c>
      <c r="B381" s="386">
        <v>811798.30166600773</v>
      </c>
      <c r="C381" s="386" t="s">
        <v>579</v>
      </c>
      <c r="D381" s="381" t="s">
        <v>196</v>
      </c>
      <c r="E381" s="381" t="s">
        <v>196</v>
      </c>
      <c r="F381" s="381" t="s">
        <v>196</v>
      </c>
      <c r="G381" s="386">
        <v>63470.2645949777</v>
      </c>
      <c r="H381" s="386">
        <v>3.62616549461986</v>
      </c>
      <c r="I381" s="386">
        <v>0.47989880224503001</v>
      </c>
      <c r="J381" s="386" t="s">
        <v>583</v>
      </c>
    </row>
    <row r="382" spans="1:10" x14ac:dyDescent="0.25">
      <c r="A382" s="392" t="s">
        <v>586</v>
      </c>
      <c r="B382" s="376">
        <v>751642.169400585</v>
      </c>
      <c r="C382" s="386" t="s">
        <v>579</v>
      </c>
      <c r="D382" s="386">
        <v>78.717084539904633</v>
      </c>
      <c r="E382" s="386">
        <v>4.75</v>
      </c>
      <c r="F382" s="386">
        <v>0.56999999999999995</v>
      </c>
      <c r="G382" s="376">
        <v>59167.080192463167</v>
      </c>
      <c r="H382" s="376">
        <v>3.5703003046527799</v>
      </c>
      <c r="I382" s="376">
        <v>0.42843603655833001</v>
      </c>
      <c r="J382" s="376" t="s">
        <v>521</v>
      </c>
    </row>
    <row r="383" spans="1:10" x14ac:dyDescent="0.25">
      <c r="A383" s="392" t="s">
        <v>587</v>
      </c>
      <c r="B383" s="376">
        <v>34493.418563902516</v>
      </c>
      <c r="C383" s="386" t="s">
        <v>579</v>
      </c>
      <c r="D383" s="386">
        <v>87.369782150481583</v>
      </c>
      <c r="E383" s="386">
        <v>0.95000000000008</v>
      </c>
      <c r="F383" s="386">
        <v>1.4249999999999701</v>
      </c>
      <c r="G383" s="376">
        <v>3013.6824655535402</v>
      </c>
      <c r="H383" s="376">
        <v>3.2768747635709999E-2</v>
      </c>
      <c r="I383" s="376">
        <v>4.9153121453560003E-2</v>
      </c>
      <c r="J383" s="376" t="s">
        <v>521</v>
      </c>
    </row>
    <row r="384" spans="1:10" x14ac:dyDescent="0.25">
      <c r="A384" s="392" t="s">
        <v>588</v>
      </c>
      <c r="B384" s="376">
        <v>25662.713701520213</v>
      </c>
      <c r="C384" s="386" t="s">
        <v>579</v>
      </c>
      <c r="D384" s="386">
        <v>50.248073994006532</v>
      </c>
      <c r="E384" s="386">
        <v>0.90000000000006997</v>
      </c>
      <c r="F384" s="386">
        <v>9.0000000000119998E-2</v>
      </c>
      <c r="G384" s="376">
        <v>1289.5019369609929</v>
      </c>
      <c r="H384" s="376">
        <v>2.3096442331369999E-2</v>
      </c>
      <c r="I384" s="376">
        <v>2.3096442331399999E-3</v>
      </c>
      <c r="J384" s="376" t="s">
        <v>521</v>
      </c>
    </row>
    <row r="385" spans="1:10" x14ac:dyDescent="0.25">
      <c r="A385" s="392" t="s">
        <v>589</v>
      </c>
      <c r="B385" s="376" t="s">
        <v>550</v>
      </c>
      <c r="C385" s="386" t="s">
        <v>579</v>
      </c>
      <c r="D385" s="386" t="s">
        <v>550</v>
      </c>
      <c r="E385" s="386" t="s">
        <v>550</v>
      </c>
      <c r="F385" s="386" t="s">
        <v>550</v>
      </c>
      <c r="G385" s="376" t="s">
        <v>550</v>
      </c>
      <c r="H385" s="376" t="s">
        <v>550</v>
      </c>
      <c r="I385" s="376" t="s">
        <v>550</v>
      </c>
      <c r="J385" s="376" t="s">
        <v>550</v>
      </c>
    </row>
    <row r="386" spans="1:10" x14ac:dyDescent="0.25">
      <c r="A386" s="392" t="s">
        <v>590</v>
      </c>
      <c r="B386" s="376" t="s">
        <v>550</v>
      </c>
      <c r="C386" s="386" t="s">
        <v>579</v>
      </c>
      <c r="D386" s="386" t="s">
        <v>550</v>
      </c>
      <c r="E386" s="386" t="s">
        <v>550</v>
      </c>
      <c r="F386" s="386" t="s">
        <v>550</v>
      </c>
      <c r="G386" s="376" t="s">
        <v>550</v>
      </c>
      <c r="H386" s="376" t="s">
        <v>550</v>
      </c>
      <c r="I386" s="376" t="s">
        <v>550</v>
      </c>
      <c r="J386" s="376" t="s">
        <v>550</v>
      </c>
    </row>
    <row r="387" spans="1:10" x14ac:dyDescent="0.25">
      <c r="A387" s="392" t="s">
        <v>97</v>
      </c>
      <c r="B387" s="376" t="s">
        <v>548</v>
      </c>
      <c r="C387" s="386" t="s">
        <v>579</v>
      </c>
      <c r="D387" s="386" t="s">
        <v>544</v>
      </c>
      <c r="E387" s="386" t="s">
        <v>548</v>
      </c>
      <c r="F387" s="386" t="s">
        <v>548</v>
      </c>
      <c r="G387" s="376" t="s">
        <v>548</v>
      </c>
      <c r="H387" s="376" t="s">
        <v>548</v>
      </c>
      <c r="I387" s="376" t="s">
        <v>548</v>
      </c>
      <c r="J387" s="376" t="s">
        <v>521</v>
      </c>
    </row>
    <row r="388" spans="1:10" x14ac:dyDescent="0.25">
      <c r="A388" s="391" t="s">
        <v>634</v>
      </c>
      <c r="B388" s="386">
        <v>5673349.6887680646</v>
      </c>
      <c r="C388" s="386" t="s">
        <v>579</v>
      </c>
      <c r="D388" s="381" t="s">
        <v>196</v>
      </c>
      <c r="E388" s="381" t="s">
        <v>196</v>
      </c>
      <c r="F388" s="381" t="s">
        <v>196</v>
      </c>
      <c r="G388" s="386">
        <v>121544.20729907868</v>
      </c>
      <c r="H388" s="386" t="s">
        <v>583</v>
      </c>
      <c r="I388" s="386" t="s">
        <v>583</v>
      </c>
      <c r="J388" s="386" t="s">
        <v>583</v>
      </c>
    </row>
    <row r="389" spans="1:10" x14ac:dyDescent="0.25">
      <c r="A389" s="392" t="s">
        <v>586</v>
      </c>
      <c r="B389" s="376">
        <v>5118151.8197841924</v>
      </c>
      <c r="C389" s="386" t="s">
        <v>579</v>
      </c>
      <c r="D389" s="386">
        <v>19.46057425074617</v>
      </c>
      <c r="E389" s="386" t="s">
        <v>521</v>
      </c>
      <c r="F389" s="386" t="s">
        <v>521</v>
      </c>
      <c r="G389" s="376">
        <v>99602.173515501912</v>
      </c>
      <c r="H389" s="376" t="s">
        <v>521</v>
      </c>
      <c r="I389" s="376" t="s">
        <v>521</v>
      </c>
      <c r="J389" s="376" t="s">
        <v>521</v>
      </c>
    </row>
    <row r="390" spans="1:10" x14ac:dyDescent="0.25">
      <c r="A390" s="392" t="s">
        <v>587</v>
      </c>
      <c r="B390" s="376">
        <v>208587.74337946158</v>
      </c>
      <c r="C390" s="386" t="s">
        <v>579</v>
      </c>
      <c r="D390" s="386">
        <v>70.948187124442754</v>
      </c>
      <c r="E390" s="386" t="s">
        <v>521</v>
      </c>
      <c r="F390" s="386" t="s">
        <v>521</v>
      </c>
      <c r="G390" s="376">
        <v>14798.922249151285</v>
      </c>
      <c r="H390" s="376" t="s">
        <v>521</v>
      </c>
      <c r="I390" s="376" t="s">
        <v>521</v>
      </c>
      <c r="J390" s="376" t="s">
        <v>521</v>
      </c>
    </row>
    <row r="391" spans="1:10" x14ac:dyDescent="0.25">
      <c r="A391" s="392" t="s">
        <v>588</v>
      </c>
      <c r="B391" s="376">
        <v>346610.12560441019</v>
      </c>
      <c r="C391" s="386" t="s">
        <v>579</v>
      </c>
      <c r="D391" s="386">
        <v>20.608490654938318</v>
      </c>
      <c r="E391" s="386" t="s">
        <v>521</v>
      </c>
      <c r="F391" s="386" t="s">
        <v>521</v>
      </c>
      <c r="G391" s="376">
        <v>7143.1115344254831</v>
      </c>
      <c r="H391" s="376" t="s">
        <v>521</v>
      </c>
      <c r="I391" s="376" t="s">
        <v>521</v>
      </c>
      <c r="J391" s="376" t="s">
        <v>521</v>
      </c>
    </row>
    <row r="392" spans="1:10" x14ac:dyDescent="0.25">
      <c r="A392" s="392" t="s">
        <v>589</v>
      </c>
      <c r="B392" s="376" t="s">
        <v>550</v>
      </c>
      <c r="C392" s="386" t="s">
        <v>579</v>
      </c>
      <c r="D392" s="386" t="s">
        <v>550</v>
      </c>
      <c r="E392" s="386" t="s">
        <v>550</v>
      </c>
      <c r="F392" s="386" t="s">
        <v>550</v>
      </c>
      <c r="G392" s="376" t="s">
        <v>550</v>
      </c>
      <c r="H392" s="376" t="s">
        <v>550</v>
      </c>
      <c r="I392" s="376" t="s">
        <v>550</v>
      </c>
      <c r="J392" s="376" t="s">
        <v>550</v>
      </c>
    </row>
    <row r="393" spans="1:10" x14ac:dyDescent="0.25">
      <c r="A393" s="392" t="s">
        <v>590</v>
      </c>
      <c r="B393" s="376" t="s">
        <v>550</v>
      </c>
      <c r="C393" s="386" t="s">
        <v>579</v>
      </c>
      <c r="D393" s="386" t="s">
        <v>550</v>
      </c>
      <c r="E393" s="386" t="s">
        <v>550</v>
      </c>
      <c r="F393" s="386" t="s">
        <v>550</v>
      </c>
      <c r="G393" s="376" t="s">
        <v>550</v>
      </c>
      <c r="H393" s="376" t="s">
        <v>550</v>
      </c>
      <c r="I393" s="376" t="s">
        <v>550</v>
      </c>
      <c r="J393" s="376" t="s">
        <v>550</v>
      </c>
    </row>
    <row r="394" spans="1:10" x14ac:dyDescent="0.25">
      <c r="A394" s="392" t="s">
        <v>97</v>
      </c>
      <c r="B394" s="376" t="s">
        <v>521</v>
      </c>
      <c r="C394" s="386" t="s">
        <v>579</v>
      </c>
      <c r="D394" s="386" t="s">
        <v>521</v>
      </c>
      <c r="E394" s="386" t="s">
        <v>521</v>
      </c>
      <c r="F394" s="386" t="s">
        <v>521</v>
      </c>
      <c r="G394" s="376" t="s">
        <v>521</v>
      </c>
      <c r="H394" s="376" t="s">
        <v>521</v>
      </c>
      <c r="I394" s="376" t="s">
        <v>521</v>
      </c>
      <c r="J394" s="376" t="s">
        <v>521</v>
      </c>
    </row>
    <row r="395" spans="1:10" x14ac:dyDescent="0.25">
      <c r="A395" s="74" t="s">
        <v>635</v>
      </c>
      <c r="B395" s="386">
        <v>382730.93585058965</v>
      </c>
      <c r="C395" s="386" t="s">
        <v>579</v>
      </c>
      <c r="D395" s="381" t="s">
        <v>196</v>
      </c>
      <c r="E395" s="381" t="s">
        <v>196</v>
      </c>
      <c r="F395" s="381" t="s">
        <v>196</v>
      </c>
      <c r="G395" s="386">
        <v>27632.752332089869</v>
      </c>
      <c r="H395" s="386">
        <v>0.48826677857</v>
      </c>
      <c r="I395" s="386">
        <v>0.78160963399831995</v>
      </c>
      <c r="J395" s="381" t="s">
        <v>196</v>
      </c>
    </row>
    <row r="396" spans="1:10" x14ac:dyDescent="0.25">
      <c r="A396" s="391" t="s">
        <v>636</v>
      </c>
      <c r="B396" s="386">
        <v>382730.93585058965</v>
      </c>
      <c r="C396" s="386" t="s">
        <v>579</v>
      </c>
      <c r="D396" s="381" t="s">
        <v>196</v>
      </c>
      <c r="E396" s="381" t="s">
        <v>196</v>
      </c>
      <c r="F396" s="381" t="s">
        <v>196</v>
      </c>
      <c r="G396" s="386">
        <v>27632.752332089869</v>
      </c>
      <c r="H396" s="386">
        <v>0.48826677857</v>
      </c>
      <c r="I396" s="386">
        <v>0.78160963399831995</v>
      </c>
      <c r="J396" s="381" t="s">
        <v>196</v>
      </c>
    </row>
    <row r="397" spans="1:10" x14ac:dyDescent="0.25">
      <c r="A397" s="392" t="s">
        <v>586</v>
      </c>
      <c r="B397" s="376">
        <v>382730.93585058965</v>
      </c>
      <c r="C397" s="386" t="s">
        <v>579</v>
      </c>
      <c r="D397" s="386">
        <v>72.198899393063783</v>
      </c>
      <c r="E397" s="386">
        <v>1.27574421828449</v>
      </c>
      <c r="F397" s="386">
        <v>2.0421908991005702</v>
      </c>
      <c r="G397" s="376">
        <v>27632.752332089869</v>
      </c>
      <c r="H397" s="376">
        <v>0.48826677857</v>
      </c>
      <c r="I397" s="376">
        <v>0.78160963399831995</v>
      </c>
      <c r="J397" s="381" t="s">
        <v>196</v>
      </c>
    </row>
    <row r="398" spans="1:10" x14ac:dyDescent="0.25">
      <c r="A398" s="392" t="s">
        <v>587</v>
      </c>
      <c r="B398" s="376" t="s">
        <v>521</v>
      </c>
      <c r="C398" s="386" t="s">
        <v>579</v>
      </c>
      <c r="D398" s="386" t="s">
        <v>521</v>
      </c>
      <c r="E398" s="386" t="s">
        <v>521</v>
      </c>
      <c r="F398" s="386" t="s">
        <v>521</v>
      </c>
      <c r="G398" s="376" t="s">
        <v>521</v>
      </c>
      <c r="H398" s="376" t="s">
        <v>521</v>
      </c>
      <c r="I398" s="376" t="s">
        <v>521</v>
      </c>
      <c r="J398" s="381" t="s">
        <v>196</v>
      </c>
    </row>
    <row r="399" spans="1:10" x14ac:dyDescent="0.25">
      <c r="A399" s="392" t="s">
        <v>588</v>
      </c>
      <c r="B399" s="376" t="s">
        <v>521</v>
      </c>
      <c r="C399" s="386" t="s">
        <v>579</v>
      </c>
      <c r="D399" s="386" t="s">
        <v>521</v>
      </c>
      <c r="E399" s="386" t="s">
        <v>521</v>
      </c>
      <c r="F399" s="386" t="s">
        <v>521</v>
      </c>
      <c r="G399" s="376" t="s">
        <v>521</v>
      </c>
      <c r="H399" s="376" t="s">
        <v>521</v>
      </c>
      <c r="I399" s="376" t="s">
        <v>521</v>
      </c>
      <c r="J399" s="381" t="s">
        <v>196</v>
      </c>
    </row>
    <row r="400" spans="1:10" x14ac:dyDescent="0.25">
      <c r="A400" s="392" t="s">
        <v>589</v>
      </c>
      <c r="B400" s="376" t="s">
        <v>521</v>
      </c>
      <c r="C400" s="386" t="s">
        <v>579</v>
      </c>
      <c r="D400" s="386" t="s">
        <v>521</v>
      </c>
      <c r="E400" s="386" t="s">
        <v>521</v>
      </c>
      <c r="F400" s="386" t="s">
        <v>521</v>
      </c>
      <c r="G400" s="376" t="s">
        <v>521</v>
      </c>
      <c r="H400" s="376" t="s">
        <v>521</v>
      </c>
      <c r="I400" s="376" t="s">
        <v>521</v>
      </c>
      <c r="J400" s="381" t="s">
        <v>196</v>
      </c>
    </row>
    <row r="401" spans="1:13" x14ac:dyDescent="0.25">
      <c r="A401" s="392" t="s">
        <v>97</v>
      </c>
      <c r="B401" s="376" t="s">
        <v>521</v>
      </c>
      <c r="C401" s="386" t="s">
        <v>579</v>
      </c>
      <c r="D401" s="386" t="s">
        <v>521</v>
      </c>
      <c r="E401" s="386" t="s">
        <v>521</v>
      </c>
      <c r="F401" s="386" t="s">
        <v>521</v>
      </c>
      <c r="G401" s="376" t="s">
        <v>521</v>
      </c>
      <c r="H401" s="376" t="s">
        <v>521</v>
      </c>
      <c r="I401" s="376" t="s">
        <v>521</v>
      </c>
      <c r="J401" s="381" t="s">
        <v>196</v>
      </c>
    </row>
    <row r="402" spans="1:13" x14ac:dyDescent="0.25">
      <c r="A402" s="75" t="s">
        <v>637</v>
      </c>
      <c r="B402" s="403"/>
      <c r="C402" s="403"/>
      <c r="D402" s="403"/>
      <c r="E402" s="403"/>
      <c r="F402" s="403"/>
      <c r="G402" s="403"/>
      <c r="H402" s="403"/>
      <c r="I402" s="403"/>
      <c r="J402" s="403"/>
    </row>
    <row r="403" spans="1:13" x14ac:dyDescent="0.25">
      <c r="A403" s="76" t="s">
        <v>638</v>
      </c>
      <c r="B403" s="381" t="s">
        <v>196</v>
      </c>
      <c r="C403" s="381" t="s">
        <v>196</v>
      </c>
      <c r="D403" s="381" t="s">
        <v>196</v>
      </c>
      <c r="E403" s="381" t="s">
        <v>196</v>
      </c>
      <c r="F403" s="381" t="s">
        <v>196</v>
      </c>
      <c r="G403" s="381" t="s">
        <v>196</v>
      </c>
      <c r="H403" s="381" t="s">
        <v>196</v>
      </c>
      <c r="I403" s="381" t="s">
        <v>196</v>
      </c>
      <c r="J403" s="381" t="s">
        <v>196</v>
      </c>
    </row>
    <row r="404" spans="1:13" x14ac:dyDescent="0.25">
      <c r="A404" s="394" t="s">
        <v>3370</v>
      </c>
      <c r="B404" s="376" t="s">
        <v>521</v>
      </c>
      <c r="C404" s="386" t="s">
        <v>579</v>
      </c>
      <c r="D404" s="386" t="s">
        <v>521</v>
      </c>
      <c r="E404" s="386" t="s">
        <v>521</v>
      </c>
      <c r="F404" s="386" t="s">
        <v>521</v>
      </c>
      <c r="G404" s="376" t="s">
        <v>521</v>
      </c>
      <c r="H404" s="376" t="s">
        <v>521</v>
      </c>
      <c r="I404" s="376" t="s">
        <v>521</v>
      </c>
      <c r="J404" s="376" t="s">
        <v>521</v>
      </c>
    </row>
    <row r="405" spans="1:13" x14ac:dyDescent="0.25">
      <c r="A405" s="394" t="s">
        <v>3390</v>
      </c>
      <c r="B405" s="376" t="s">
        <v>521</v>
      </c>
      <c r="C405" s="386" t="s">
        <v>579</v>
      </c>
      <c r="D405" s="386" t="s">
        <v>521</v>
      </c>
      <c r="E405" s="386" t="s">
        <v>521</v>
      </c>
      <c r="F405" s="386" t="s">
        <v>521</v>
      </c>
      <c r="G405" s="376" t="s">
        <v>521</v>
      </c>
      <c r="H405" s="376" t="s">
        <v>521</v>
      </c>
      <c r="I405" s="376" t="s">
        <v>521</v>
      </c>
      <c r="J405" s="376" t="s">
        <v>521</v>
      </c>
    </row>
    <row r="407" spans="1:13" x14ac:dyDescent="0.25">
      <c r="A407" s="65" t="s">
        <v>639</v>
      </c>
      <c r="B407" s="77">
        <f>SUM(B215,B401)</f>
        <v>345378.91694677953</v>
      </c>
      <c r="C407" s="77">
        <f t="shared" ref="C407:J407" si="7">SUM(C215,C401)</f>
        <v>0</v>
      </c>
      <c r="D407" s="77">
        <f t="shared" si="7"/>
        <v>65.065035461653977</v>
      </c>
      <c r="E407" s="77">
        <f t="shared" si="7"/>
        <v>1.39203745442E-2</v>
      </c>
      <c r="F407" s="77">
        <f t="shared" si="7"/>
        <v>1.46212586472E-2</v>
      </c>
      <c r="G407" s="77">
        <f t="shared" si="7"/>
        <v>22472.091478849856</v>
      </c>
      <c r="H407" s="77">
        <f t="shared" si="7"/>
        <v>4.8078038835700004E-3</v>
      </c>
      <c r="I407" s="77">
        <f t="shared" si="7"/>
        <v>5.0498744759699997E-3</v>
      </c>
      <c r="J407" s="77">
        <f t="shared" si="7"/>
        <v>0</v>
      </c>
    </row>
    <row r="409" spans="1:13" ht="15.75" x14ac:dyDescent="0.25">
      <c r="A409" s="464" t="s">
        <v>640</v>
      </c>
      <c r="B409" s="464"/>
      <c r="C409" s="464"/>
      <c r="D409" s="464"/>
      <c r="E409" s="464"/>
      <c r="F409" s="464"/>
      <c r="G409" s="464"/>
      <c r="H409" s="295"/>
      <c r="I409" s="295"/>
      <c r="J409" s="295"/>
      <c r="K409" s="295"/>
      <c r="L409" s="295"/>
      <c r="M409" s="433" t="s">
        <v>505</v>
      </c>
    </row>
    <row r="410" spans="1:13" ht="15.75" x14ac:dyDescent="0.25">
      <c r="A410" s="286" t="s">
        <v>750</v>
      </c>
      <c r="B410" s="292"/>
      <c r="C410" s="292"/>
      <c r="D410" s="292"/>
      <c r="E410" s="292"/>
      <c r="F410" s="292"/>
      <c r="G410" s="292"/>
      <c r="H410" s="295"/>
      <c r="I410" s="295"/>
      <c r="J410" s="295"/>
      <c r="K410" s="295"/>
      <c r="L410" s="295"/>
      <c r="M410" s="433" t="s">
        <v>3405</v>
      </c>
    </row>
    <row r="411" spans="1:13" x14ac:dyDescent="0.25">
      <c r="A411" s="297"/>
      <c r="B411" s="295"/>
      <c r="C411" s="295"/>
      <c r="D411" s="295"/>
      <c r="E411" s="295"/>
      <c r="F411" s="295"/>
      <c r="G411" s="295"/>
      <c r="H411" s="295"/>
      <c r="I411" s="295"/>
      <c r="J411" s="295"/>
      <c r="K411" s="295"/>
      <c r="L411" s="296"/>
      <c r="M411" s="433" t="s">
        <v>506</v>
      </c>
    </row>
    <row r="412" spans="1:13" x14ac:dyDescent="0.25">
      <c r="A412" s="295"/>
      <c r="B412" s="295"/>
      <c r="C412" s="295"/>
      <c r="D412" s="295"/>
      <c r="E412" s="295"/>
      <c r="F412" s="295"/>
      <c r="G412" s="295"/>
      <c r="H412" s="295"/>
      <c r="I412" s="295"/>
      <c r="J412" s="295"/>
      <c r="K412" s="295"/>
      <c r="L412" s="295"/>
      <c r="M412" s="298"/>
    </row>
    <row r="413" spans="1:13" ht="38.25" x14ac:dyDescent="0.25">
      <c r="A413" s="299" t="s">
        <v>507</v>
      </c>
      <c r="B413" s="300" t="s">
        <v>508</v>
      </c>
      <c r="C413" s="301" t="s">
        <v>509</v>
      </c>
      <c r="D413" s="301" t="s">
        <v>510</v>
      </c>
      <c r="E413" s="302" t="s">
        <v>641</v>
      </c>
      <c r="F413" s="302" t="s">
        <v>642</v>
      </c>
      <c r="G413" s="303" t="s">
        <v>643</v>
      </c>
      <c r="H413" s="301" t="s">
        <v>644</v>
      </c>
      <c r="I413" s="78" t="s">
        <v>645</v>
      </c>
      <c r="J413" s="301" t="s">
        <v>646</v>
      </c>
      <c r="K413" s="302" t="s">
        <v>512</v>
      </c>
      <c r="L413" s="302" t="s">
        <v>513</v>
      </c>
      <c r="M413" s="304" t="s">
        <v>647</v>
      </c>
    </row>
    <row r="414" spans="1:13" ht="15.75" thickBot="1" x14ac:dyDescent="0.3">
      <c r="A414" s="305"/>
      <c r="B414" s="487" t="s">
        <v>515</v>
      </c>
      <c r="C414" s="487"/>
      <c r="D414" s="488"/>
      <c r="E414" s="489" t="s">
        <v>648</v>
      </c>
      <c r="F414" s="487"/>
      <c r="G414" s="488"/>
      <c r="H414" s="489" t="s">
        <v>515</v>
      </c>
      <c r="I414" s="490"/>
      <c r="J414" s="490"/>
      <c r="K414" s="490"/>
      <c r="L414" s="490"/>
      <c r="M414" s="491"/>
    </row>
    <row r="415" spans="1:13" ht="15.75" thickTop="1" x14ac:dyDescent="0.25">
      <c r="A415" s="306" t="s">
        <v>649</v>
      </c>
      <c r="B415" s="372">
        <v>194068.13526147662</v>
      </c>
      <c r="C415" s="372">
        <v>4.4228396639999996</v>
      </c>
      <c r="D415" s="372">
        <v>83.654409240516344</v>
      </c>
      <c r="E415" s="372">
        <v>120223.32005567812</v>
      </c>
      <c r="F415" s="372">
        <v>6707.3619791853198</v>
      </c>
      <c r="G415" s="372">
        <v>7332.5098355411983</v>
      </c>
      <c r="H415" s="372">
        <v>0.51767788417194005</v>
      </c>
      <c r="I415" s="372">
        <v>2.8530150025699998E-2</v>
      </c>
      <c r="J415" s="372">
        <v>572.16514495327442</v>
      </c>
      <c r="K415" s="372">
        <v>1557.1939910195872</v>
      </c>
      <c r="L415" s="372">
        <v>5849.2197121443369</v>
      </c>
      <c r="M415" s="372">
        <v>830.75987228203655</v>
      </c>
    </row>
    <row r="416" spans="1:13" x14ac:dyDescent="0.25">
      <c r="A416" s="307" t="s">
        <v>650</v>
      </c>
      <c r="B416" s="372">
        <v>70318.070227320059</v>
      </c>
      <c r="C416" s="381" t="s">
        <v>196</v>
      </c>
      <c r="D416" s="381" t="s">
        <v>196</v>
      </c>
      <c r="E416" s="381" t="s">
        <v>196</v>
      </c>
      <c r="F416" s="381" t="s">
        <v>196</v>
      </c>
      <c r="G416" s="381" t="s">
        <v>196</v>
      </c>
      <c r="H416" s="381" t="s">
        <v>196</v>
      </c>
      <c r="I416" s="381" t="s">
        <v>196</v>
      </c>
      <c r="J416" s="372" t="s">
        <v>521</v>
      </c>
      <c r="K416" s="372" t="s">
        <v>521</v>
      </c>
      <c r="L416" s="372" t="s">
        <v>521</v>
      </c>
      <c r="M416" s="372">
        <v>134.03649648504052</v>
      </c>
    </row>
    <row r="417" spans="1:13" x14ac:dyDescent="0.25">
      <c r="A417" s="404" t="s">
        <v>651</v>
      </c>
      <c r="B417" s="372">
        <v>46194.121028708993</v>
      </c>
      <c r="C417" s="381" t="s">
        <v>196</v>
      </c>
      <c r="D417" s="381" t="s">
        <v>196</v>
      </c>
      <c r="E417" s="381" t="s">
        <v>196</v>
      </c>
      <c r="F417" s="381" t="s">
        <v>196</v>
      </c>
      <c r="G417" s="381" t="s">
        <v>196</v>
      </c>
      <c r="H417" s="381" t="s">
        <v>196</v>
      </c>
      <c r="I417" s="381" t="s">
        <v>196</v>
      </c>
      <c r="J417" s="381" t="s">
        <v>196</v>
      </c>
      <c r="K417" s="381" t="s">
        <v>196</v>
      </c>
      <c r="L417" s="381" t="s">
        <v>196</v>
      </c>
      <c r="M417" s="376">
        <v>134.03649648504052</v>
      </c>
    </row>
    <row r="418" spans="1:13" x14ac:dyDescent="0.25">
      <c r="A418" s="404" t="s">
        <v>652</v>
      </c>
      <c r="B418" s="372">
        <v>14551.955897401811</v>
      </c>
      <c r="C418" s="381" t="s">
        <v>196</v>
      </c>
      <c r="D418" s="381" t="s">
        <v>196</v>
      </c>
      <c r="E418" s="381" t="s">
        <v>196</v>
      </c>
      <c r="F418" s="381" t="s">
        <v>196</v>
      </c>
      <c r="G418" s="381" t="s">
        <v>196</v>
      </c>
      <c r="H418" s="381" t="s">
        <v>196</v>
      </c>
      <c r="I418" s="381" t="s">
        <v>196</v>
      </c>
      <c r="J418" s="381" t="s">
        <v>196</v>
      </c>
      <c r="K418" s="381" t="s">
        <v>196</v>
      </c>
      <c r="L418" s="381" t="s">
        <v>196</v>
      </c>
      <c r="M418" s="381" t="s">
        <v>196</v>
      </c>
    </row>
    <row r="419" spans="1:13" x14ac:dyDescent="0.25">
      <c r="A419" s="404" t="s">
        <v>653</v>
      </c>
      <c r="B419" s="372">
        <v>1928.2873679484251</v>
      </c>
      <c r="C419" s="381" t="s">
        <v>196</v>
      </c>
      <c r="D419" s="381" t="s">
        <v>196</v>
      </c>
      <c r="E419" s="381" t="s">
        <v>196</v>
      </c>
      <c r="F419" s="381" t="s">
        <v>196</v>
      </c>
      <c r="G419" s="381" t="s">
        <v>196</v>
      </c>
      <c r="H419" s="381" t="s">
        <v>196</v>
      </c>
      <c r="I419" s="381" t="s">
        <v>196</v>
      </c>
      <c r="J419" s="381" t="s">
        <v>196</v>
      </c>
      <c r="K419" s="381" t="s">
        <v>196</v>
      </c>
      <c r="L419" s="381" t="s">
        <v>196</v>
      </c>
      <c r="M419" s="381" t="s">
        <v>196</v>
      </c>
    </row>
    <row r="420" spans="1:13" x14ac:dyDescent="0.25">
      <c r="A420" s="404" t="s">
        <v>654</v>
      </c>
      <c r="B420" s="372">
        <v>7643.7059332608314</v>
      </c>
      <c r="C420" s="381" t="s">
        <v>196</v>
      </c>
      <c r="D420" s="381" t="s">
        <v>196</v>
      </c>
      <c r="E420" s="381" t="s">
        <v>196</v>
      </c>
      <c r="F420" s="381" t="s">
        <v>196</v>
      </c>
      <c r="G420" s="381" t="s">
        <v>196</v>
      </c>
      <c r="H420" s="381" t="s">
        <v>196</v>
      </c>
      <c r="I420" s="381" t="s">
        <v>196</v>
      </c>
      <c r="J420" s="372" t="s">
        <v>521</v>
      </c>
      <c r="K420" s="372" t="s">
        <v>521</v>
      </c>
      <c r="L420" s="372" t="s">
        <v>521</v>
      </c>
      <c r="M420" s="372" t="s">
        <v>521</v>
      </c>
    </row>
    <row r="421" spans="1:13" x14ac:dyDescent="0.25">
      <c r="A421" s="308" t="s">
        <v>655</v>
      </c>
      <c r="B421" s="372">
        <v>46553.765996456706</v>
      </c>
      <c r="C421" s="372">
        <v>3.4620000000000002</v>
      </c>
      <c r="D421" s="372">
        <v>69.090317678675007</v>
      </c>
      <c r="E421" s="372">
        <v>20040.325102040817</v>
      </c>
      <c r="F421" s="372" t="s">
        <v>521</v>
      </c>
      <c r="G421" s="372" t="s">
        <v>521</v>
      </c>
      <c r="H421" s="372" t="s">
        <v>521</v>
      </c>
      <c r="I421" s="372" t="s">
        <v>521</v>
      </c>
      <c r="J421" s="372">
        <v>55.249069497127223</v>
      </c>
      <c r="K421" s="372">
        <v>188.72091220254887</v>
      </c>
      <c r="L421" s="372">
        <v>213.37603828081271</v>
      </c>
      <c r="M421" s="372">
        <v>228.15769905799976</v>
      </c>
    </row>
    <row r="422" spans="1:13" x14ac:dyDescent="0.25">
      <c r="A422" s="405" t="s">
        <v>656</v>
      </c>
      <c r="B422" s="372">
        <v>9177.0984327999995</v>
      </c>
      <c r="C422" s="372" t="s">
        <v>521</v>
      </c>
      <c r="D422" s="372" t="s">
        <v>521</v>
      </c>
      <c r="E422" s="381" t="s">
        <v>196</v>
      </c>
      <c r="F422" s="381" t="s">
        <v>196</v>
      </c>
      <c r="G422" s="381" t="s">
        <v>196</v>
      </c>
      <c r="H422" s="381" t="s">
        <v>196</v>
      </c>
      <c r="I422" s="381" t="s">
        <v>196</v>
      </c>
      <c r="J422" s="376" t="s">
        <v>523</v>
      </c>
      <c r="K422" s="376" t="s">
        <v>523</v>
      </c>
      <c r="L422" s="376" t="s">
        <v>523</v>
      </c>
      <c r="M422" s="376" t="s">
        <v>523</v>
      </c>
    </row>
    <row r="423" spans="1:13" x14ac:dyDescent="0.25">
      <c r="A423" s="404" t="s">
        <v>657</v>
      </c>
      <c r="B423" s="381" t="s">
        <v>196</v>
      </c>
      <c r="C423" s="381" t="s">
        <v>196</v>
      </c>
      <c r="D423" s="372">
        <v>37.974850892036372</v>
      </c>
      <c r="E423" s="381" t="s">
        <v>196</v>
      </c>
      <c r="F423" s="381" t="s">
        <v>196</v>
      </c>
      <c r="G423" s="381" t="s">
        <v>196</v>
      </c>
      <c r="H423" s="381" t="s">
        <v>196</v>
      </c>
      <c r="I423" s="381" t="s">
        <v>196</v>
      </c>
      <c r="J423" s="376" t="s">
        <v>523</v>
      </c>
      <c r="K423" s="381" t="s">
        <v>196</v>
      </c>
      <c r="L423" s="381" t="s">
        <v>196</v>
      </c>
      <c r="M423" s="381" t="s">
        <v>196</v>
      </c>
    </row>
    <row r="424" spans="1:13" x14ac:dyDescent="0.25">
      <c r="A424" s="404" t="s">
        <v>658</v>
      </c>
      <c r="B424" s="372" t="s">
        <v>521</v>
      </c>
      <c r="C424" s="381" t="s">
        <v>196</v>
      </c>
      <c r="D424" s="372">
        <v>23.960466786638641</v>
      </c>
      <c r="E424" s="381" t="s">
        <v>196</v>
      </c>
      <c r="F424" s="381" t="s">
        <v>196</v>
      </c>
      <c r="G424" s="381" t="s">
        <v>196</v>
      </c>
      <c r="H424" s="381" t="s">
        <v>196</v>
      </c>
      <c r="I424" s="381" t="s">
        <v>196</v>
      </c>
      <c r="J424" s="376" t="s">
        <v>523</v>
      </c>
      <c r="K424" s="376" t="s">
        <v>523</v>
      </c>
      <c r="L424" s="376" t="s">
        <v>523</v>
      </c>
      <c r="M424" s="381" t="s">
        <v>196</v>
      </c>
    </row>
    <row r="425" spans="1:13" x14ac:dyDescent="0.25">
      <c r="A425" s="404" t="s">
        <v>659</v>
      </c>
      <c r="B425" s="372" t="s">
        <v>544</v>
      </c>
      <c r="C425" s="381" t="s">
        <v>196</v>
      </c>
      <c r="D425" s="372">
        <v>7.1550000000000002</v>
      </c>
      <c r="E425" s="381" t="s">
        <v>196</v>
      </c>
      <c r="F425" s="381" t="s">
        <v>196</v>
      </c>
      <c r="G425" s="381" t="s">
        <v>196</v>
      </c>
      <c r="H425" s="381" t="s">
        <v>196</v>
      </c>
      <c r="I425" s="381" t="s">
        <v>196</v>
      </c>
      <c r="J425" s="381" t="s">
        <v>196</v>
      </c>
      <c r="K425" s="381" t="s">
        <v>196</v>
      </c>
      <c r="L425" s="376" t="s">
        <v>523</v>
      </c>
      <c r="M425" s="376" t="s">
        <v>523</v>
      </c>
    </row>
    <row r="426" spans="1:13" x14ac:dyDescent="0.25">
      <c r="A426" s="404" t="s">
        <v>660</v>
      </c>
      <c r="B426" s="372">
        <v>91.7</v>
      </c>
      <c r="C426" s="372">
        <v>0.40600000000000003</v>
      </c>
      <c r="D426" s="381" t="s">
        <v>196</v>
      </c>
      <c r="E426" s="381" t="s">
        <v>196</v>
      </c>
      <c r="F426" s="381" t="s">
        <v>196</v>
      </c>
      <c r="G426" s="381" t="s">
        <v>196</v>
      </c>
      <c r="H426" s="381" t="s">
        <v>196</v>
      </c>
      <c r="I426" s="381" t="s">
        <v>196</v>
      </c>
      <c r="J426" s="376" t="s">
        <v>523</v>
      </c>
      <c r="K426" s="376" t="s">
        <v>523</v>
      </c>
      <c r="L426" s="376" t="s">
        <v>523</v>
      </c>
      <c r="M426" s="376" t="s">
        <v>523</v>
      </c>
    </row>
    <row r="427" spans="1:13" x14ac:dyDescent="0.25">
      <c r="A427" s="404" t="s">
        <v>661</v>
      </c>
      <c r="B427" s="372">
        <v>1755.3999999999999</v>
      </c>
      <c r="C427" s="381" t="s">
        <v>196</v>
      </c>
      <c r="D427" s="381" t="s">
        <v>196</v>
      </c>
      <c r="E427" s="381" t="s">
        <v>196</v>
      </c>
      <c r="F427" s="381" t="s">
        <v>196</v>
      </c>
      <c r="G427" s="381" t="s">
        <v>196</v>
      </c>
      <c r="H427" s="381" t="s">
        <v>196</v>
      </c>
      <c r="I427" s="381" t="s">
        <v>196</v>
      </c>
      <c r="J427" s="381" t="s">
        <v>196</v>
      </c>
      <c r="K427" s="381" t="s">
        <v>196</v>
      </c>
      <c r="L427" s="381" t="s">
        <v>196</v>
      </c>
      <c r="M427" s="381" t="s">
        <v>196</v>
      </c>
    </row>
    <row r="428" spans="1:13" x14ac:dyDescent="0.25">
      <c r="A428" s="404" t="s">
        <v>662</v>
      </c>
      <c r="B428" s="372">
        <v>1655.306718597858</v>
      </c>
      <c r="C428" s="381" t="s">
        <v>196</v>
      </c>
      <c r="D428" s="381" t="s">
        <v>196</v>
      </c>
      <c r="E428" s="381" t="s">
        <v>196</v>
      </c>
      <c r="F428" s="381" t="s">
        <v>196</v>
      </c>
      <c r="G428" s="381" t="s">
        <v>196</v>
      </c>
      <c r="H428" s="381" t="s">
        <v>196</v>
      </c>
      <c r="I428" s="381" t="s">
        <v>196</v>
      </c>
      <c r="J428" s="381" t="s">
        <v>196</v>
      </c>
      <c r="K428" s="381" t="s">
        <v>196</v>
      </c>
      <c r="L428" s="381" t="s">
        <v>196</v>
      </c>
      <c r="M428" s="381" t="s">
        <v>196</v>
      </c>
    </row>
    <row r="429" spans="1:13" x14ac:dyDescent="0.25">
      <c r="A429" s="404" t="s">
        <v>663</v>
      </c>
      <c r="B429" s="372">
        <v>27383.218865213978</v>
      </c>
      <c r="C429" s="372">
        <v>3.056</v>
      </c>
      <c r="D429" s="381" t="s">
        <v>196</v>
      </c>
      <c r="E429" s="381" t="s">
        <v>196</v>
      </c>
      <c r="F429" s="381" t="s">
        <v>196</v>
      </c>
      <c r="G429" s="381" t="s">
        <v>196</v>
      </c>
      <c r="H429" s="381" t="s">
        <v>196</v>
      </c>
      <c r="I429" s="381" t="s">
        <v>196</v>
      </c>
      <c r="J429" s="376" t="s">
        <v>523</v>
      </c>
      <c r="K429" s="376" t="s">
        <v>523</v>
      </c>
      <c r="L429" s="376" t="s">
        <v>523</v>
      </c>
      <c r="M429" s="376" t="s">
        <v>523</v>
      </c>
    </row>
    <row r="430" spans="1:13" x14ac:dyDescent="0.25">
      <c r="A430" s="404" t="s">
        <v>664</v>
      </c>
      <c r="B430" s="381" t="s">
        <v>196</v>
      </c>
      <c r="C430" s="381" t="s">
        <v>196</v>
      </c>
      <c r="D430" s="381" t="s">
        <v>196</v>
      </c>
      <c r="E430" s="372">
        <v>20040.325102040817</v>
      </c>
      <c r="F430" s="372" t="s">
        <v>521</v>
      </c>
      <c r="G430" s="372" t="s">
        <v>521</v>
      </c>
      <c r="H430" s="372" t="s">
        <v>521</v>
      </c>
      <c r="I430" s="372" t="s">
        <v>521</v>
      </c>
      <c r="J430" s="381" t="s">
        <v>196</v>
      </c>
      <c r="K430" s="381" t="s">
        <v>196</v>
      </c>
      <c r="L430" s="381" t="s">
        <v>196</v>
      </c>
      <c r="M430" s="381" t="s">
        <v>196</v>
      </c>
    </row>
    <row r="431" spans="1:13" x14ac:dyDescent="0.25">
      <c r="A431" s="406" t="s">
        <v>3391</v>
      </c>
      <c r="B431" s="372">
        <v>6491.041979844872</v>
      </c>
      <c r="C431" s="372" t="s">
        <v>583</v>
      </c>
      <c r="D431" s="372" t="s">
        <v>521</v>
      </c>
      <c r="E431" s="372" t="s">
        <v>521</v>
      </c>
      <c r="F431" s="372" t="s">
        <v>521</v>
      </c>
      <c r="G431" s="372" t="s">
        <v>521</v>
      </c>
      <c r="H431" s="372" t="s">
        <v>521</v>
      </c>
      <c r="I431" s="372" t="s">
        <v>521</v>
      </c>
      <c r="J431" s="372">
        <v>55.249069497127223</v>
      </c>
      <c r="K431" s="372">
        <v>188.72091220254887</v>
      </c>
      <c r="L431" s="372">
        <v>213.37603828081271</v>
      </c>
      <c r="M431" s="372">
        <v>228.15769905799976</v>
      </c>
    </row>
    <row r="432" spans="1:13" x14ac:dyDescent="0.25">
      <c r="A432" s="307" t="s">
        <v>665</v>
      </c>
      <c r="B432" s="372">
        <v>77196.299037699835</v>
      </c>
      <c r="C432" s="372">
        <v>0.96083966399999998</v>
      </c>
      <c r="D432" s="372" t="s">
        <v>521</v>
      </c>
      <c r="E432" s="372" t="s">
        <v>583</v>
      </c>
      <c r="F432" s="372">
        <v>3439.7541856200496</v>
      </c>
      <c r="G432" s="372" t="s">
        <v>521</v>
      </c>
      <c r="H432" s="372">
        <v>0.12041830440901</v>
      </c>
      <c r="I432" s="372" t="s">
        <v>521</v>
      </c>
      <c r="J432" s="372">
        <v>60.032090854165958</v>
      </c>
      <c r="K432" s="372">
        <v>752.39490757758881</v>
      </c>
      <c r="L432" s="372">
        <v>44.874287061635293</v>
      </c>
      <c r="M432" s="372">
        <v>158.39225986800554</v>
      </c>
    </row>
    <row r="433" spans="1:13" x14ac:dyDescent="0.25">
      <c r="A433" s="404" t="s">
        <v>666</v>
      </c>
      <c r="B433" s="372">
        <v>70075.972196806615</v>
      </c>
      <c r="C433" s="372">
        <v>0.57413966400000005</v>
      </c>
      <c r="D433" s="381" t="s">
        <v>196</v>
      </c>
      <c r="E433" s="381" t="s">
        <v>196</v>
      </c>
      <c r="F433" s="381" t="s">
        <v>196</v>
      </c>
      <c r="G433" s="381" t="s">
        <v>196</v>
      </c>
      <c r="H433" s="381" t="s">
        <v>196</v>
      </c>
      <c r="I433" s="381" t="s">
        <v>196</v>
      </c>
      <c r="J433" s="376" t="s">
        <v>523</v>
      </c>
      <c r="K433" s="376" t="s">
        <v>523</v>
      </c>
      <c r="L433" s="376" t="s">
        <v>523</v>
      </c>
      <c r="M433" s="376" t="s">
        <v>523</v>
      </c>
    </row>
    <row r="434" spans="1:13" x14ac:dyDescent="0.25">
      <c r="A434" s="404" t="s">
        <v>667</v>
      </c>
      <c r="B434" s="372">
        <v>1391.9</v>
      </c>
      <c r="C434" s="372">
        <v>0.38669999999999999</v>
      </c>
      <c r="D434" s="381" t="s">
        <v>196</v>
      </c>
      <c r="E434" s="381" t="s">
        <v>196</v>
      </c>
      <c r="F434" s="381" t="s">
        <v>196</v>
      </c>
      <c r="G434" s="381" t="s">
        <v>196</v>
      </c>
      <c r="H434" s="381" t="s">
        <v>196</v>
      </c>
      <c r="I434" s="381" t="s">
        <v>196</v>
      </c>
      <c r="J434" s="376" t="s">
        <v>523</v>
      </c>
      <c r="K434" s="376" t="s">
        <v>523</v>
      </c>
      <c r="L434" s="376" t="s">
        <v>523</v>
      </c>
      <c r="M434" s="376" t="s">
        <v>523</v>
      </c>
    </row>
    <row r="435" spans="1:13" x14ac:dyDescent="0.25">
      <c r="A435" s="404" t="s">
        <v>668</v>
      </c>
      <c r="B435" s="372">
        <v>4142.0497045616085</v>
      </c>
      <c r="C435" s="381" t="s">
        <v>196</v>
      </c>
      <c r="D435" s="381" t="s">
        <v>196</v>
      </c>
      <c r="E435" s="381" t="s">
        <v>196</v>
      </c>
      <c r="F435" s="372">
        <v>3439.7541856200496</v>
      </c>
      <c r="G435" s="381" t="s">
        <v>196</v>
      </c>
      <c r="H435" s="372" t="s">
        <v>521</v>
      </c>
      <c r="I435" s="381" t="s">
        <v>196</v>
      </c>
      <c r="J435" s="376" t="s">
        <v>523</v>
      </c>
      <c r="K435" s="376" t="s">
        <v>523</v>
      </c>
      <c r="L435" s="376" t="s">
        <v>523</v>
      </c>
      <c r="M435" s="376" t="s">
        <v>523</v>
      </c>
    </row>
    <row r="436" spans="1:13" x14ac:dyDescent="0.25">
      <c r="A436" s="406" t="s">
        <v>669</v>
      </c>
      <c r="B436" s="372">
        <v>2.9424154986548698</v>
      </c>
      <c r="C436" s="381" t="s">
        <v>196</v>
      </c>
      <c r="D436" s="381" t="s">
        <v>196</v>
      </c>
      <c r="E436" s="372" t="s">
        <v>583</v>
      </c>
      <c r="F436" s="372" t="s">
        <v>521</v>
      </c>
      <c r="G436" s="372" t="s">
        <v>521</v>
      </c>
      <c r="H436" s="372">
        <v>0.12041830440901</v>
      </c>
      <c r="I436" s="381" t="s">
        <v>196</v>
      </c>
      <c r="J436" s="376" t="s">
        <v>523</v>
      </c>
      <c r="K436" s="376" t="s">
        <v>523</v>
      </c>
      <c r="L436" s="376" t="s">
        <v>523</v>
      </c>
      <c r="M436" s="376" t="s">
        <v>523</v>
      </c>
    </row>
    <row r="437" spans="1:13" x14ac:dyDescent="0.25">
      <c r="A437" s="407" t="s">
        <v>670</v>
      </c>
      <c r="B437" s="372">
        <v>553.25</v>
      </c>
      <c r="C437" s="381" t="s">
        <v>196</v>
      </c>
      <c r="D437" s="381" t="s">
        <v>196</v>
      </c>
      <c r="E437" s="381" t="s">
        <v>196</v>
      </c>
      <c r="F437" s="381" t="s">
        <v>196</v>
      </c>
      <c r="G437" s="381" t="s">
        <v>196</v>
      </c>
      <c r="H437" s="381" t="s">
        <v>196</v>
      </c>
      <c r="I437" s="381" t="s">
        <v>196</v>
      </c>
      <c r="J437" s="376" t="s">
        <v>523</v>
      </c>
      <c r="K437" s="376" t="s">
        <v>523</v>
      </c>
      <c r="L437" s="376" t="s">
        <v>523</v>
      </c>
      <c r="M437" s="376" t="s">
        <v>523</v>
      </c>
    </row>
    <row r="438" spans="1:13" x14ac:dyDescent="0.25">
      <c r="A438" s="407" t="s">
        <v>671</v>
      </c>
      <c r="B438" s="372">
        <v>1030.18472083296</v>
      </c>
      <c r="C438" s="381" t="s">
        <v>196</v>
      </c>
      <c r="D438" s="381" t="s">
        <v>196</v>
      </c>
      <c r="E438" s="381" t="s">
        <v>196</v>
      </c>
      <c r="F438" s="381" t="s">
        <v>196</v>
      </c>
      <c r="G438" s="381" t="s">
        <v>196</v>
      </c>
      <c r="H438" s="381" t="s">
        <v>196</v>
      </c>
      <c r="I438" s="381" t="s">
        <v>196</v>
      </c>
      <c r="J438" s="376" t="s">
        <v>523</v>
      </c>
      <c r="K438" s="376" t="s">
        <v>523</v>
      </c>
      <c r="L438" s="376" t="s">
        <v>523</v>
      </c>
      <c r="M438" s="376" t="s">
        <v>523</v>
      </c>
    </row>
    <row r="439" spans="1:13" x14ac:dyDescent="0.25">
      <c r="A439" s="404" t="s">
        <v>3392</v>
      </c>
      <c r="B439" s="372" t="s">
        <v>521</v>
      </c>
      <c r="C439" s="372" t="s">
        <v>521</v>
      </c>
      <c r="D439" s="372" t="s">
        <v>521</v>
      </c>
      <c r="E439" s="372" t="s">
        <v>521</v>
      </c>
      <c r="F439" s="372" t="s">
        <v>521</v>
      </c>
      <c r="G439" s="372" t="s">
        <v>521</v>
      </c>
      <c r="H439" s="372" t="s">
        <v>521</v>
      </c>
      <c r="I439" s="372" t="s">
        <v>521</v>
      </c>
      <c r="J439" s="372">
        <v>60.032090854165958</v>
      </c>
      <c r="K439" s="372">
        <v>752.39490757758881</v>
      </c>
      <c r="L439" s="372">
        <v>44.874287061635293</v>
      </c>
      <c r="M439" s="372">
        <v>158.39225986800554</v>
      </c>
    </row>
    <row r="440" spans="1:13" x14ac:dyDescent="0.25">
      <c r="A440" s="408" t="s">
        <v>672</v>
      </c>
      <c r="B440" s="372" t="s">
        <v>523</v>
      </c>
      <c r="C440" s="372" t="s">
        <v>521</v>
      </c>
      <c r="D440" s="372" t="s">
        <v>521</v>
      </c>
      <c r="E440" s="381" t="s">
        <v>196</v>
      </c>
      <c r="F440" s="381" t="s">
        <v>196</v>
      </c>
      <c r="G440" s="381" t="s">
        <v>196</v>
      </c>
      <c r="H440" s="381" t="s">
        <v>196</v>
      </c>
      <c r="I440" s="381" t="s">
        <v>196</v>
      </c>
      <c r="J440" s="372" t="s">
        <v>521</v>
      </c>
      <c r="K440" s="372" t="s">
        <v>521</v>
      </c>
      <c r="L440" s="372" t="s">
        <v>521</v>
      </c>
      <c r="M440" s="372" t="s">
        <v>521</v>
      </c>
    </row>
    <row r="441" spans="1:13" x14ac:dyDescent="0.25">
      <c r="A441" s="409" t="s">
        <v>673</v>
      </c>
      <c r="B441" s="372" t="s">
        <v>523</v>
      </c>
      <c r="C441" s="372" t="s">
        <v>521</v>
      </c>
      <c r="D441" s="372" t="s">
        <v>521</v>
      </c>
      <c r="E441" s="381" t="s">
        <v>196</v>
      </c>
      <c r="F441" s="381" t="s">
        <v>196</v>
      </c>
      <c r="G441" s="381" t="s">
        <v>196</v>
      </c>
      <c r="H441" s="381" t="s">
        <v>196</v>
      </c>
      <c r="I441" s="381" t="s">
        <v>196</v>
      </c>
      <c r="J441" s="376" t="s">
        <v>521</v>
      </c>
      <c r="K441" s="376" t="s">
        <v>521</v>
      </c>
      <c r="L441" s="376" t="s">
        <v>521</v>
      </c>
      <c r="M441" s="376" t="s">
        <v>521</v>
      </c>
    </row>
    <row r="442" spans="1:13" x14ac:dyDescent="0.25">
      <c r="A442" s="409" t="s">
        <v>674</v>
      </c>
      <c r="B442" s="372" t="s">
        <v>523</v>
      </c>
      <c r="C442" s="372" t="s">
        <v>521</v>
      </c>
      <c r="D442" s="372" t="s">
        <v>521</v>
      </c>
      <c r="E442" s="381" t="s">
        <v>196</v>
      </c>
      <c r="F442" s="381" t="s">
        <v>196</v>
      </c>
      <c r="G442" s="381" t="s">
        <v>196</v>
      </c>
      <c r="H442" s="381" t="s">
        <v>196</v>
      </c>
      <c r="I442" s="381" t="s">
        <v>196</v>
      </c>
      <c r="J442" s="376" t="s">
        <v>521</v>
      </c>
      <c r="K442" s="376" t="s">
        <v>521</v>
      </c>
      <c r="L442" s="376" t="s">
        <v>521</v>
      </c>
      <c r="M442" s="376" t="s">
        <v>521</v>
      </c>
    </row>
    <row r="443" spans="1:13" x14ac:dyDescent="0.25">
      <c r="A443" s="410" t="s">
        <v>675</v>
      </c>
      <c r="B443" s="372" t="s">
        <v>523</v>
      </c>
      <c r="C443" s="372" t="s">
        <v>521</v>
      </c>
      <c r="D443" s="372" t="s">
        <v>521</v>
      </c>
      <c r="E443" s="381" t="s">
        <v>196</v>
      </c>
      <c r="F443" s="381" t="s">
        <v>196</v>
      </c>
      <c r="G443" s="381" t="s">
        <v>196</v>
      </c>
      <c r="H443" s="381" t="s">
        <v>196</v>
      </c>
      <c r="I443" s="381" t="s">
        <v>196</v>
      </c>
      <c r="J443" s="372" t="s">
        <v>521</v>
      </c>
      <c r="K443" s="372" t="s">
        <v>521</v>
      </c>
      <c r="L443" s="372" t="s">
        <v>521</v>
      </c>
      <c r="M443" s="372" t="s">
        <v>521</v>
      </c>
    </row>
    <row r="444" spans="1:13" x14ac:dyDescent="0.25">
      <c r="A444" s="411" t="s">
        <v>676</v>
      </c>
      <c r="B444" s="381" t="s">
        <v>196</v>
      </c>
      <c r="C444" s="381" t="s">
        <v>196</v>
      </c>
      <c r="D444" s="381" t="s">
        <v>196</v>
      </c>
      <c r="E444" s="372">
        <v>204.17777113730182</v>
      </c>
      <c r="F444" s="372">
        <v>3251.9469055652708</v>
      </c>
      <c r="G444" s="372">
        <v>18.975929941198739</v>
      </c>
      <c r="H444" s="372">
        <v>3.1016287312299998E-2</v>
      </c>
      <c r="I444" s="372">
        <v>2.8530150025699998E-2</v>
      </c>
      <c r="J444" s="381" t="s">
        <v>196</v>
      </c>
      <c r="K444" s="381" t="s">
        <v>196</v>
      </c>
      <c r="L444" s="381" t="s">
        <v>196</v>
      </c>
      <c r="M444" s="381" t="s">
        <v>196</v>
      </c>
    </row>
    <row r="445" spans="1:13" x14ac:dyDescent="0.25">
      <c r="A445" s="409" t="s">
        <v>677</v>
      </c>
      <c r="B445" s="381" t="s">
        <v>196</v>
      </c>
      <c r="C445" s="381" t="s">
        <v>196</v>
      </c>
      <c r="D445" s="381" t="s">
        <v>196</v>
      </c>
      <c r="E445" s="372">
        <v>202.33771926921244</v>
      </c>
      <c r="F445" s="372">
        <v>3249.4584409982149</v>
      </c>
      <c r="G445" s="372">
        <v>0.75795702244873997</v>
      </c>
      <c r="H445" s="372">
        <v>3.0668042743200001E-2</v>
      </c>
      <c r="I445" s="372">
        <v>2.8530150025699998E-2</v>
      </c>
      <c r="J445" s="381" t="s">
        <v>196</v>
      </c>
      <c r="K445" s="381" t="s">
        <v>196</v>
      </c>
      <c r="L445" s="381" t="s">
        <v>196</v>
      </c>
      <c r="M445" s="381" t="s">
        <v>196</v>
      </c>
    </row>
    <row r="446" spans="1:13" x14ac:dyDescent="0.25">
      <c r="A446" s="409" t="s">
        <v>678</v>
      </c>
      <c r="B446" s="381" t="s">
        <v>196</v>
      </c>
      <c r="C446" s="381" t="s">
        <v>196</v>
      </c>
      <c r="D446" s="381" t="s">
        <v>196</v>
      </c>
      <c r="E446" s="372" t="s">
        <v>548</v>
      </c>
      <c r="F446" s="372" t="s">
        <v>548</v>
      </c>
      <c r="G446" s="372" t="s">
        <v>548</v>
      </c>
      <c r="H446" s="372" t="s">
        <v>548</v>
      </c>
      <c r="I446" s="372" t="s">
        <v>548</v>
      </c>
      <c r="J446" s="381" t="s">
        <v>196</v>
      </c>
      <c r="K446" s="381" t="s">
        <v>196</v>
      </c>
      <c r="L446" s="381" t="s">
        <v>196</v>
      </c>
      <c r="M446" s="381" t="s">
        <v>196</v>
      </c>
    </row>
    <row r="447" spans="1:13" x14ac:dyDescent="0.25">
      <c r="A447" s="409" t="s">
        <v>679</v>
      </c>
      <c r="B447" s="381" t="s">
        <v>196</v>
      </c>
      <c r="C447" s="381" t="s">
        <v>196</v>
      </c>
      <c r="D447" s="381" t="s">
        <v>196</v>
      </c>
      <c r="E447" s="372" t="s">
        <v>619</v>
      </c>
      <c r="F447" s="372" t="s">
        <v>619</v>
      </c>
      <c r="G447" s="372">
        <v>4.9702035437500003</v>
      </c>
      <c r="H447" s="372" t="s">
        <v>548</v>
      </c>
      <c r="I447" s="372" t="s">
        <v>548</v>
      </c>
      <c r="J447" s="381" t="s">
        <v>196</v>
      </c>
      <c r="K447" s="381" t="s">
        <v>196</v>
      </c>
      <c r="L447" s="381" t="s">
        <v>196</v>
      </c>
      <c r="M447" s="381" t="s">
        <v>196</v>
      </c>
    </row>
    <row r="448" spans="1:13" x14ac:dyDescent="0.25">
      <c r="A448" s="409" t="s">
        <v>680</v>
      </c>
      <c r="B448" s="381" t="s">
        <v>196</v>
      </c>
      <c r="C448" s="381" t="s">
        <v>196</v>
      </c>
      <c r="D448" s="381" t="s">
        <v>196</v>
      </c>
      <c r="E448" s="372">
        <v>1.84005186808937</v>
      </c>
      <c r="F448" s="372">
        <v>2.4884645670558498</v>
      </c>
      <c r="G448" s="372" t="s">
        <v>550</v>
      </c>
      <c r="H448" s="372">
        <v>3.4824456909999998E-4</v>
      </c>
      <c r="I448" s="372" t="s">
        <v>550</v>
      </c>
      <c r="J448" s="381" t="s">
        <v>196</v>
      </c>
      <c r="K448" s="381" t="s">
        <v>196</v>
      </c>
      <c r="L448" s="381" t="s">
        <v>196</v>
      </c>
      <c r="M448" s="381" t="s">
        <v>196</v>
      </c>
    </row>
    <row r="449" spans="1:13" x14ac:dyDescent="0.25">
      <c r="A449" s="409" t="s">
        <v>3393</v>
      </c>
      <c r="B449" s="381" t="s">
        <v>196</v>
      </c>
      <c r="C449" s="381" t="s">
        <v>196</v>
      </c>
      <c r="D449" s="381" t="s">
        <v>196</v>
      </c>
      <c r="E449" s="372" t="s">
        <v>548</v>
      </c>
      <c r="F449" s="372" t="s">
        <v>619</v>
      </c>
      <c r="G449" s="372">
        <v>13.247769375000001</v>
      </c>
      <c r="H449" s="372" t="s">
        <v>523</v>
      </c>
      <c r="I449" s="372" t="s">
        <v>523</v>
      </c>
      <c r="J449" s="381" t="s">
        <v>196</v>
      </c>
      <c r="K449" s="381" t="s">
        <v>196</v>
      </c>
      <c r="L449" s="381" t="s">
        <v>196</v>
      </c>
      <c r="M449" s="381" t="s">
        <v>196</v>
      </c>
    </row>
    <row r="450" spans="1:13" x14ac:dyDescent="0.25">
      <c r="A450" s="412" t="s">
        <v>681</v>
      </c>
      <c r="B450" s="381" t="s">
        <v>196</v>
      </c>
      <c r="C450" s="381" t="s">
        <v>196</v>
      </c>
      <c r="D450" s="381" t="s">
        <v>196</v>
      </c>
      <c r="E450" s="372">
        <v>99978.817182500003</v>
      </c>
      <c r="F450" s="372">
        <v>15.660888</v>
      </c>
      <c r="G450" s="372">
        <v>7313.5339055999993</v>
      </c>
      <c r="H450" s="372" t="s">
        <v>521</v>
      </c>
      <c r="I450" s="372" t="s">
        <v>521</v>
      </c>
      <c r="J450" s="381" t="s">
        <v>196</v>
      </c>
      <c r="K450" s="381" t="s">
        <v>196</v>
      </c>
      <c r="L450" s="381" t="s">
        <v>196</v>
      </c>
      <c r="M450" s="381" t="s">
        <v>196</v>
      </c>
    </row>
    <row r="451" spans="1:13" x14ac:dyDescent="0.25">
      <c r="A451" s="409" t="s">
        <v>682</v>
      </c>
      <c r="B451" s="381" t="s">
        <v>196</v>
      </c>
      <c r="C451" s="381" t="s">
        <v>196</v>
      </c>
      <c r="D451" s="381" t="s">
        <v>196</v>
      </c>
      <c r="E451" s="372">
        <v>89653.230582500008</v>
      </c>
      <c r="F451" s="372" t="s">
        <v>521</v>
      </c>
      <c r="G451" s="372" t="s">
        <v>3267</v>
      </c>
      <c r="H451" s="372" t="s">
        <v>521</v>
      </c>
      <c r="I451" s="372" t="s">
        <v>521</v>
      </c>
      <c r="J451" s="381" t="s">
        <v>196</v>
      </c>
      <c r="K451" s="381" t="s">
        <v>196</v>
      </c>
      <c r="L451" s="381" t="s">
        <v>196</v>
      </c>
      <c r="M451" s="381" t="s">
        <v>196</v>
      </c>
    </row>
    <row r="452" spans="1:13" x14ac:dyDescent="0.25">
      <c r="A452" s="409" t="s">
        <v>683</v>
      </c>
      <c r="B452" s="381" t="s">
        <v>196</v>
      </c>
      <c r="C452" s="381" t="s">
        <v>196</v>
      </c>
      <c r="D452" s="381" t="s">
        <v>196</v>
      </c>
      <c r="E452" s="372">
        <v>1490.8036</v>
      </c>
      <c r="F452" s="372" t="s">
        <v>521</v>
      </c>
      <c r="G452" s="372" t="s">
        <v>523</v>
      </c>
      <c r="H452" s="372" t="s">
        <v>521</v>
      </c>
      <c r="I452" s="372" t="s">
        <v>521</v>
      </c>
      <c r="J452" s="381" t="s">
        <v>196</v>
      </c>
      <c r="K452" s="381" t="s">
        <v>196</v>
      </c>
      <c r="L452" s="381" t="s">
        <v>196</v>
      </c>
      <c r="M452" s="381" t="s">
        <v>196</v>
      </c>
    </row>
    <row r="453" spans="1:13" x14ac:dyDescent="0.25">
      <c r="A453" s="409" t="s">
        <v>684</v>
      </c>
      <c r="B453" s="381" t="s">
        <v>196</v>
      </c>
      <c r="C453" s="381" t="s">
        <v>196</v>
      </c>
      <c r="D453" s="381" t="s">
        <v>196</v>
      </c>
      <c r="E453" s="372">
        <v>301.25799999999998</v>
      </c>
      <c r="F453" s="372">
        <v>15.660888</v>
      </c>
      <c r="G453" s="372" t="s">
        <v>523</v>
      </c>
      <c r="H453" s="372" t="s">
        <v>521</v>
      </c>
      <c r="I453" s="372" t="s">
        <v>521</v>
      </c>
      <c r="J453" s="381" t="s">
        <v>196</v>
      </c>
      <c r="K453" s="381" t="s">
        <v>196</v>
      </c>
      <c r="L453" s="381" t="s">
        <v>196</v>
      </c>
      <c r="M453" s="381" t="s">
        <v>196</v>
      </c>
    </row>
    <row r="454" spans="1:13" x14ac:dyDescent="0.25">
      <c r="A454" s="409" t="s">
        <v>685</v>
      </c>
      <c r="B454" s="381" t="s">
        <v>196</v>
      </c>
      <c r="C454" s="381" t="s">
        <v>196</v>
      </c>
      <c r="D454" s="381" t="s">
        <v>196</v>
      </c>
      <c r="E454" s="372">
        <v>8533.5249999999996</v>
      </c>
      <c r="F454" s="372" t="s">
        <v>521</v>
      </c>
      <c r="G454" s="372" t="s">
        <v>595</v>
      </c>
      <c r="H454" s="372" t="s">
        <v>521</v>
      </c>
      <c r="I454" s="372" t="s">
        <v>521</v>
      </c>
      <c r="J454" s="381" t="s">
        <v>196</v>
      </c>
      <c r="K454" s="381" t="s">
        <v>196</v>
      </c>
      <c r="L454" s="381" t="s">
        <v>196</v>
      </c>
      <c r="M454" s="381" t="s">
        <v>196</v>
      </c>
    </row>
    <row r="455" spans="1:13" x14ac:dyDescent="0.25">
      <c r="A455" s="409" t="s">
        <v>686</v>
      </c>
      <c r="B455" s="381" t="s">
        <v>196</v>
      </c>
      <c r="C455" s="381" t="s">
        <v>196</v>
      </c>
      <c r="D455" s="381" t="s">
        <v>196</v>
      </c>
      <c r="E455" s="372" t="s">
        <v>521</v>
      </c>
      <c r="F455" s="372" t="s">
        <v>521</v>
      </c>
      <c r="G455" s="372" t="s">
        <v>523</v>
      </c>
      <c r="H455" s="372" t="s">
        <v>521</v>
      </c>
      <c r="I455" s="372" t="s">
        <v>521</v>
      </c>
      <c r="J455" s="381" t="s">
        <v>196</v>
      </c>
      <c r="K455" s="381" t="s">
        <v>196</v>
      </c>
      <c r="L455" s="381" t="s">
        <v>196</v>
      </c>
      <c r="M455" s="381" t="s">
        <v>196</v>
      </c>
    </row>
    <row r="456" spans="1:13" x14ac:dyDescent="0.25">
      <c r="A456" s="410" t="s">
        <v>687</v>
      </c>
      <c r="B456" s="381" t="s">
        <v>196</v>
      </c>
      <c r="C456" s="381" t="s">
        <v>196</v>
      </c>
      <c r="D456" s="381" t="s">
        <v>196</v>
      </c>
      <c r="E456" s="372" t="s">
        <v>521</v>
      </c>
      <c r="F456" s="372" t="s">
        <v>521</v>
      </c>
      <c r="G456" s="372">
        <v>7313.5339055999993</v>
      </c>
      <c r="H456" s="372" t="s">
        <v>521</v>
      </c>
      <c r="I456" s="372" t="s">
        <v>521</v>
      </c>
      <c r="J456" s="381" t="s">
        <v>196</v>
      </c>
      <c r="K456" s="381" t="s">
        <v>196</v>
      </c>
      <c r="L456" s="381" t="s">
        <v>196</v>
      </c>
      <c r="M456" s="381" t="s">
        <v>196</v>
      </c>
    </row>
    <row r="457" spans="1:13" x14ac:dyDescent="0.25">
      <c r="A457" s="411" t="s">
        <v>688</v>
      </c>
      <c r="B457" s="372" t="s">
        <v>544</v>
      </c>
      <c r="C457" s="372" t="s">
        <v>521</v>
      </c>
      <c r="D457" s="372">
        <v>14.15208194400004</v>
      </c>
      <c r="E457" s="372" t="s">
        <v>521</v>
      </c>
      <c r="F457" s="372" t="s">
        <v>521</v>
      </c>
      <c r="G457" s="372" t="s">
        <v>521</v>
      </c>
      <c r="H457" s="372">
        <v>0.36624329245062998</v>
      </c>
      <c r="I457" s="372" t="s">
        <v>521</v>
      </c>
      <c r="J457" s="372">
        <v>3.0595650574289701</v>
      </c>
      <c r="K457" s="372">
        <v>2.2218459027463999</v>
      </c>
      <c r="L457" s="372">
        <v>3851.2231308671667</v>
      </c>
      <c r="M457" s="372">
        <v>0.17191986356898001</v>
      </c>
    </row>
    <row r="458" spans="1:13" x14ac:dyDescent="0.25">
      <c r="A458" s="409" t="s">
        <v>689</v>
      </c>
      <c r="B458" s="381" t="s">
        <v>196</v>
      </c>
      <c r="C458" s="381" t="s">
        <v>196</v>
      </c>
      <c r="D458" s="381" t="s">
        <v>196</v>
      </c>
      <c r="E458" s="372" t="s">
        <v>521</v>
      </c>
      <c r="F458" s="372" t="s">
        <v>521</v>
      </c>
      <c r="G458" s="372" t="s">
        <v>521</v>
      </c>
      <c r="H458" s="372">
        <v>0.36624329245062998</v>
      </c>
      <c r="I458" s="372" t="s">
        <v>521</v>
      </c>
      <c r="J458" s="381" t="s">
        <v>196</v>
      </c>
      <c r="K458" s="381" t="s">
        <v>196</v>
      </c>
      <c r="L458" s="381" t="s">
        <v>196</v>
      </c>
      <c r="M458" s="381" t="s">
        <v>196</v>
      </c>
    </row>
    <row r="459" spans="1:13" x14ac:dyDescent="0.25">
      <c r="A459" s="409" t="s">
        <v>3394</v>
      </c>
      <c r="B459" s="381" t="s">
        <v>196</v>
      </c>
      <c r="C459" s="381" t="s">
        <v>196</v>
      </c>
      <c r="D459" s="381" t="s">
        <v>196</v>
      </c>
      <c r="E459" s="381" t="s">
        <v>196</v>
      </c>
      <c r="F459" s="372" t="s">
        <v>521</v>
      </c>
      <c r="G459" s="372" t="s">
        <v>196</v>
      </c>
      <c r="H459" s="372" t="s">
        <v>548</v>
      </c>
      <c r="I459" s="381" t="s">
        <v>196</v>
      </c>
      <c r="J459" s="381" t="s">
        <v>196</v>
      </c>
      <c r="K459" s="381" t="s">
        <v>196</v>
      </c>
      <c r="L459" s="381" t="s">
        <v>196</v>
      </c>
      <c r="M459" s="381" t="s">
        <v>196</v>
      </c>
    </row>
    <row r="460" spans="1:13" x14ac:dyDescent="0.25">
      <c r="A460" s="409" t="s">
        <v>3395</v>
      </c>
      <c r="B460" s="381" t="s">
        <v>196</v>
      </c>
      <c r="C460" s="381" t="s">
        <v>196</v>
      </c>
      <c r="D460" s="372">
        <v>14.15208194400004</v>
      </c>
      <c r="E460" s="381" t="s">
        <v>196</v>
      </c>
      <c r="F460" s="381" t="s">
        <v>196</v>
      </c>
      <c r="G460" s="381" t="s">
        <v>196</v>
      </c>
      <c r="H460" s="381" t="s">
        <v>196</v>
      </c>
      <c r="I460" s="381" t="s">
        <v>196</v>
      </c>
      <c r="J460" s="381" t="s">
        <v>196</v>
      </c>
      <c r="K460" s="381" t="s">
        <v>196</v>
      </c>
      <c r="L460" s="381" t="s">
        <v>196</v>
      </c>
      <c r="M460" s="381" t="s">
        <v>196</v>
      </c>
    </row>
    <row r="461" spans="1:13" x14ac:dyDescent="0.25">
      <c r="A461" s="409" t="s">
        <v>690</v>
      </c>
      <c r="B461" s="372" t="s">
        <v>544</v>
      </c>
      <c r="C461" s="372" t="s">
        <v>521</v>
      </c>
      <c r="D461" s="372" t="s">
        <v>521</v>
      </c>
      <c r="E461" s="372" t="s">
        <v>521</v>
      </c>
      <c r="F461" s="372" t="s">
        <v>521</v>
      </c>
      <c r="G461" s="372" t="s">
        <v>521</v>
      </c>
      <c r="H461" s="372" t="s">
        <v>521</v>
      </c>
      <c r="I461" s="372" t="s">
        <v>521</v>
      </c>
      <c r="J461" s="372">
        <v>3.0595650574289701</v>
      </c>
      <c r="K461" s="372">
        <v>2.2218459027463999</v>
      </c>
      <c r="L461" s="372">
        <v>3851.2231308671667</v>
      </c>
      <c r="M461" s="372">
        <v>0.17191986356898001</v>
      </c>
    </row>
    <row r="462" spans="1:13" x14ac:dyDescent="0.25">
      <c r="A462" s="408" t="s">
        <v>691</v>
      </c>
      <c r="B462" s="372" t="s">
        <v>521</v>
      </c>
      <c r="C462" s="372" t="s">
        <v>521</v>
      </c>
      <c r="D462" s="372">
        <v>0.41200961784130002</v>
      </c>
      <c r="E462" s="372" t="s">
        <v>555</v>
      </c>
      <c r="F462" s="372" t="s">
        <v>555</v>
      </c>
      <c r="G462" s="372" t="s">
        <v>521</v>
      </c>
      <c r="H462" s="372" t="s">
        <v>555</v>
      </c>
      <c r="I462" s="372" t="s">
        <v>555</v>
      </c>
      <c r="J462" s="372">
        <v>453.82441954455231</v>
      </c>
      <c r="K462" s="372">
        <v>613.85632533670321</v>
      </c>
      <c r="L462" s="372">
        <v>1739.7462559347221</v>
      </c>
      <c r="M462" s="372">
        <v>310.00149700742173</v>
      </c>
    </row>
    <row r="464" spans="1:13" x14ac:dyDescent="0.25">
      <c r="A464" s="65" t="s">
        <v>692</v>
      </c>
      <c r="B464" s="77">
        <f>B415</f>
        <v>194068.13526147662</v>
      </c>
      <c r="C464" s="77">
        <f t="shared" ref="C464:M464" si="8">C415</f>
        <v>4.4228396639999996</v>
      </c>
      <c r="D464" s="77">
        <f t="shared" si="8"/>
        <v>83.654409240516344</v>
      </c>
      <c r="E464" s="77">
        <f t="shared" si="8"/>
        <v>120223.32005567812</v>
      </c>
      <c r="F464" s="77">
        <f t="shared" si="8"/>
        <v>6707.3619791853198</v>
      </c>
      <c r="G464" s="77">
        <f t="shared" si="8"/>
        <v>7332.5098355411983</v>
      </c>
      <c r="H464" s="77">
        <f t="shared" si="8"/>
        <v>0.51767788417194005</v>
      </c>
      <c r="I464" s="77">
        <f t="shared" si="8"/>
        <v>2.8530150025699998E-2</v>
      </c>
      <c r="J464" s="77">
        <f t="shared" si="8"/>
        <v>572.16514495327442</v>
      </c>
      <c r="K464" s="77">
        <f t="shared" si="8"/>
        <v>1557.1939910195872</v>
      </c>
      <c r="L464" s="77">
        <f t="shared" si="8"/>
        <v>5849.2197121443369</v>
      </c>
      <c r="M464" s="77">
        <f t="shared" si="8"/>
        <v>830.75987228203655</v>
      </c>
    </row>
    <row r="466" spans="1:36" ht="17.25" x14ac:dyDescent="0.25">
      <c r="A466" s="494" t="s">
        <v>693</v>
      </c>
      <c r="B466" s="494"/>
      <c r="C466" s="494"/>
      <c r="D466" s="494"/>
      <c r="E466" s="494"/>
      <c r="F466" s="494"/>
      <c r="G466" s="494"/>
      <c r="H466" s="494"/>
      <c r="I466" s="494"/>
      <c r="J466" s="494"/>
      <c r="K466" s="494"/>
      <c r="L466" s="494"/>
      <c r="M466" s="494"/>
      <c r="N466" s="494"/>
      <c r="O466" s="494"/>
      <c r="P466" s="494"/>
      <c r="Q466" s="494"/>
      <c r="R466" s="298"/>
      <c r="S466" s="298"/>
      <c r="T466" s="298"/>
      <c r="U466" s="298"/>
      <c r="V466" s="298"/>
      <c r="W466" s="298"/>
      <c r="X466" s="298"/>
      <c r="Y466" s="298"/>
      <c r="Z466" s="298"/>
      <c r="AA466" s="298"/>
      <c r="AB466" s="298"/>
      <c r="AC466" s="298"/>
      <c r="AD466" s="298"/>
      <c r="AE466" s="298"/>
      <c r="AF466" s="309"/>
      <c r="AG466" s="298"/>
      <c r="AH466" s="298"/>
      <c r="AI466" s="434" t="s">
        <v>505</v>
      </c>
      <c r="AJ466" s="296"/>
    </row>
    <row r="467" spans="1:36" ht="15.75" x14ac:dyDescent="0.25">
      <c r="A467" s="310" t="s">
        <v>694</v>
      </c>
      <c r="B467" s="79"/>
      <c r="C467" s="79"/>
      <c r="D467" s="79"/>
      <c r="E467" s="79"/>
      <c r="F467" s="79"/>
      <c r="G467" s="79"/>
      <c r="H467" s="79"/>
      <c r="I467" s="79"/>
      <c r="J467" s="79"/>
      <c r="K467" s="79"/>
      <c r="L467" s="79"/>
      <c r="M467" s="79"/>
      <c r="N467" s="79"/>
      <c r="O467" s="79"/>
      <c r="P467" s="79"/>
      <c r="Q467" s="79"/>
      <c r="R467" s="298"/>
      <c r="S467" s="298"/>
      <c r="T467" s="298"/>
      <c r="U467" s="298"/>
      <c r="V467" s="298"/>
      <c r="W467" s="298"/>
      <c r="X467" s="298"/>
      <c r="Y467" s="298"/>
      <c r="Z467" s="298"/>
      <c r="AA467" s="298"/>
      <c r="AB467" s="298"/>
      <c r="AC467" s="298"/>
      <c r="AD467" s="298"/>
      <c r="AE467" s="298"/>
      <c r="AF467" s="309"/>
      <c r="AG467" s="296"/>
      <c r="AH467" s="296"/>
      <c r="AI467" s="434" t="s">
        <v>3405</v>
      </c>
      <c r="AJ467" s="296"/>
    </row>
    <row r="468" spans="1:36" x14ac:dyDescent="0.25">
      <c r="A468" s="80"/>
      <c r="B468" s="298"/>
      <c r="C468" s="298"/>
      <c r="D468" s="298"/>
      <c r="E468" s="298"/>
      <c r="F468" s="298"/>
      <c r="G468" s="298"/>
      <c r="H468" s="298"/>
      <c r="I468" s="298"/>
      <c r="J468" s="298"/>
      <c r="K468" s="298"/>
      <c r="L468" s="298"/>
      <c r="M468" s="298"/>
      <c r="N468" s="298"/>
      <c r="O468" s="298"/>
      <c r="P468" s="298"/>
      <c r="Q468" s="298"/>
      <c r="R468" s="298"/>
      <c r="S468" s="298"/>
      <c r="T468" s="298"/>
      <c r="U468" s="298"/>
      <c r="V468" s="298"/>
      <c r="W468" s="298"/>
      <c r="X468" s="298"/>
      <c r="Y468" s="298"/>
      <c r="Z468" s="298"/>
      <c r="AA468" s="298"/>
      <c r="AB468" s="298"/>
      <c r="AC468" s="298"/>
      <c r="AD468" s="298"/>
      <c r="AE468" s="298"/>
      <c r="AF468" s="309"/>
      <c r="AG468" s="296"/>
      <c r="AH468" s="296"/>
      <c r="AI468" s="434" t="s">
        <v>506</v>
      </c>
      <c r="AJ468" s="296"/>
    </row>
    <row r="469" spans="1:36" x14ac:dyDescent="0.25">
      <c r="A469" s="311"/>
      <c r="B469" s="298"/>
      <c r="C469" s="298"/>
      <c r="D469" s="298"/>
      <c r="E469" s="298"/>
      <c r="F469" s="298"/>
      <c r="G469" s="298"/>
      <c r="H469" s="298"/>
      <c r="I469" s="298"/>
      <c r="J469" s="298"/>
      <c r="K469" s="298"/>
      <c r="L469" s="298"/>
      <c r="M469" s="298"/>
      <c r="N469" s="298"/>
      <c r="O469" s="298"/>
      <c r="P469" s="298"/>
      <c r="Q469" s="298"/>
      <c r="R469" s="298"/>
      <c r="S469" s="298"/>
      <c r="T469" s="298"/>
      <c r="U469" s="298"/>
      <c r="V469" s="298"/>
      <c r="W469" s="298"/>
      <c r="X469" s="298"/>
      <c r="Y469" s="298"/>
      <c r="Z469" s="298"/>
      <c r="AA469" s="298"/>
      <c r="AB469" s="298"/>
      <c r="AC469" s="298"/>
      <c r="AD469" s="298"/>
      <c r="AE469" s="298"/>
      <c r="AF469" s="298"/>
      <c r="AG469" s="298"/>
      <c r="AH469" s="298"/>
      <c r="AI469" s="298"/>
      <c r="AJ469" s="298"/>
    </row>
    <row r="470" spans="1:36" ht="64.5" customHeight="1" x14ac:dyDescent="0.25">
      <c r="A470" s="509" t="s">
        <v>507</v>
      </c>
      <c r="B470" s="312" t="s">
        <v>695</v>
      </c>
      <c r="C470" s="313" t="s">
        <v>696</v>
      </c>
      <c r="D470" s="313" t="s">
        <v>697</v>
      </c>
      <c r="E470" s="313" t="s">
        <v>698</v>
      </c>
      <c r="F470" s="313" t="s">
        <v>699</v>
      </c>
      <c r="G470" s="313" t="s">
        <v>700</v>
      </c>
      <c r="H470" s="313" t="s">
        <v>701</v>
      </c>
      <c r="I470" s="313" t="s">
        <v>702</v>
      </c>
      <c r="J470" s="313" t="s">
        <v>703</v>
      </c>
      <c r="K470" s="313" t="s">
        <v>704</v>
      </c>
      <c r="L470" s="313" t="s">
        <v>705</v>
      </c>
      <c r="M470" s="313" t="s">
        <v>706</v>
      </c>
      <c r="N470" s="313" t="s">
        <v>707</v>
      </c>
      <c r="O470" s="313" t="s">
        <v>708</v>
      </c>
      <c r="P470" s="313" t="s">
        <v>709</v>
      </c>
      <c r="Q470" s="313" t="s">
        <v>710</v>
      </c>
      <c r="R470" s="313" t="s">
        <v>711</v>
      </c>
      <c r="S470" s="314" t="s">
        <v>712</v>
      </c>
      <c r="T470" s="314" t="s">
        <v>713</v>
      </c>
      <c r="U470" s="315" t="s">
        <v>714</v>
      </c>
      <c r="V470" s="313" t="s">
        <v>715</v>
      </c>
      <c r="W470" s="316" t="s">
        <v>716</v>
      </c>
      <c r="X470" s="316" t="s">
        <v>717</v>
      </c>
      <c r="Y470" s="316" t="s">
        <v>718</v>
      </c>
      <c r="Z470" s="316" t="s">
        <v>719</v>
      </c>
      <c r="AA470" s="316" t="s">
        <v>720</v>
      </c>
      <c r="AB470" s="316" t="s">
        <v>721</v>
      </c>
      <c r="AC470" s="316" t="s">
        <v>722</v>
      </c>
      <c r="AD470" s="317" t="s">
        <v>723</v>
      </c>
      <c r="AE470" s="317" t="s">
        <v>724</v>
      </c>
      <c r="AF470" s="315" t="s">
        <v>725</v>
      </c>
      <c r="AG470" s="313" t="s">
        <v>726</v>
      </c>
      <c r="AH470" s="315" t="s">
        <v>643</v>
      </c>
      <c r="AI470" s="314" t="s">
        <v>644</v>
      </c>
      <c r="AJ470" s="81" t="s">
        <v>727</v>
      </c>
    </row>
    <row r="471" spans="1:36" ht="38.25" thickBot="1" x14ac:dyDescent="0.3">
      <c r="A471" s="510"/>
      <c r="B471" s="489" t="s">
        <v>3269</v>
      </c>
      <c r="C471" s="487"/>
      <c r="D471" s="487"/>
      <c r="E471" s="487"/>
      <c r="F471" s="487"/>
      <c r="G471" s="487"/>
      <c r="H471" s="487"/>
      <c r="I471" s="487"/>
      <c r="J471" s="487"/>
      <c r="K471" s="487"/>
      <c r="L471" s="487"/>
      <c r="M471" s="487"/>
      <c r="N471" s="487"/>
      <c r="O471" s="487"/>
      <c r="P471" s="487"/>
      <c r="Q471" s="487"/>
      <c r="R471" s="488"/>
      <c r="S471" s="367"/>
      <c r="T471" s="367"/>
      <c r="U471" s="495" t="s">
        <v>728</v>
      </c>
      <c r="V471" s="496"/>
      <c r="W471" s="489" t="s">
        <v>3269</v>
      </c>
      <c r="X471" s="487"/>
      <c r="Y471" s="487"/>
      <c r="Z471" s="487"/>
      <c r="AA471" s="487"/>
      <c r="AB471" s="487"/>
      <c r="AC471" s="488"/>
      <c r="AD471" s="367"/>
      <c r="AE471" s="367"/>
      <c r="AF471" s="495" t="s">
        <v>728</v>
      </c>
      <c r="AG471" s="496"/>
      <c r="AH471" s="318" t="s">
        <v>648</v>
      </c>
      <c r="AI471" s="368" t="s">
        <v>3269</v>
      </c>
      <c r="AJ471" s="319" t="s">
        <v>3269</v>
      </c>
    </row>
    <row r="472" spans="1:36" ht="15.75" thickTop="1" x14ac:dyDescent="0.25">
      <c r="A472" s="320" t="s">
        <v>729</v>
      </c>
      <c r="B472" s="372">
        <v>1368.6274879263533</v>
      </c>
      <c r="C472" s="372">
        <v>397.31929999999994</v>
      </c>
      <c r="D472" s="372" t="s">
        <v>826</v>
      </c>
      <c r="E472" s="372" t="s">
        <v>826</v>
      </c>
      <c r="F472" s="372">
        <v>2580.4423400000001</v>
      </c>
      <c r="G472" s="372" t="s">
        <v>546</v>
      </c>
      <c r="H472" s="372">
        <v>56052.275099999999</v>
      </c>
      <c r="I472" s="372" t="s">
        <v>546</v>
      </c>
      <c r="J472" s="372">
        <v>2093.1475999999998</v>
      </c>
      <c r="K472" s="372" t="s">
        <v>546</v>
      </c>
      <c r="L472" s="372" t="s">
        <v>826</v>
      </c>
      <c r="M472" s="372" t="s">
        <v>546</v>
      </c>
      <c r="N472" s="372" t="s">
        <v>546</v>
      </c>
      <c r="O472" s="372" t="s">
        <v>546</v>
      </c>
      <c r="P472" s="372" t="s">
        <v>546</v>
      </c>
      <c r="Q472" s="372">
        <v>117.73</v>
      </c>
      <c r="R472" s="372" t="s">
        <v>546</v>
      </c>
      <c r="S472" s="372" t="s">
        <v>826</v>
      </c>
      <c r="T472" s="372" t="s">
        <v>826</v>
      </c>
      <c r="U472" s="372">
        <v>1.84005186808937</v>
      </c>
      <c r="V472" s="381" t="s">
        <v>196</v>
      </c>
      <c r="W472" s="372">
        <v>539.28252369958398</v>
      </c>
      <c r="X472" s="372">
        <v>206.77996980802794</v>
      </c>
      <c r="Y472" s="372">
        <v>8.9719417447910903</v>
      </c>
      <c r="Z472" s="372" t="s">
        <v>546</v>
      </c>
      <c r="AA472" s="372">
        <v>11.42114438969833</v>
      </c>
      <c r="AB472" s="372" t="s">
        <v>546</v>
      </c>
      <c r="AC472" s="372" t="s">
        <v>826</v>
      </c>
      <c r="AD472" s="372" t="s">
        <v>546</v>
      </c>
      <c r="AE472" s="372" t="s">
        <v>546</v>
      </c>
      <c r="AF472" s="372">
        <v>2.4884645670558498</v>
      </c>
      <c r="AG472" s="381" t="s">
        <v>196</v>
      </c>
      <c r="AH472" s="372">
        <v>7332.5098355411983</v>
      </c>
      <c r="AI472" s="372">
        <v>517.67788417194004</v>
      </c>
      <c r="AJ472" s="372">
        <v>28.530150025699999</v>
      </c>
    </row>
    <row r="473" spans="1:36" x14ac:dyDescent="0.25">
      <c r="A473" s="320" t="s">
        <v>730</v>
      </c>
      <c r="B473" s="372">
        <v>1354.0760204081632</v>
      </c>
      <c r="C473" s="372" t="s">
        <v>521</v>
      </c>
      <c r="D473" s="372" t="s">
        <v>521</v>
      </c>
      <c r="E473" s="372" t="s">
        <v>521</v>
      </c>
      <c r="F473" s="372" t="s">
        <v>521</v>
      </c>
      <c r="G473" s="372" t="s">
        <v>521</v>
      </c>
      <c r="H473" s="372" t="s">
        <v>521</v>
      </c>
      <c r="I473" s="372" t="s">
        <v>521</v>
      </c>
      <c r="J473" s="372" t="s">
        <v>521</v>
      </c>
      <c r="K473" s="372" t="s">
        <v>521</v>
      </c>
      <c r="L473" s="372" t="s">
        <v>521</v>
      </c>
      <c r="M473" s="372" t="s">
        <v>521</v>
      </c>
      <c r="N473" s="372" t="s">
        <v>521</v>
      </c>
      <c r="O473" s="372" t="s">
        <v>521</v>
      </c>
      <c r="P473" s="372" t="s">
        <v>521</v>
      </c>
      <c r="Q473" s="372" t="s">
        <v>521</v>
      </c>
      <c r="R473" s="372" t="s">
        <v>521</v>
      </c>
      <c r="S473" s="372" t="s">
        <v>521</v>
      </c>
      <c r="T473" s="372" t="s">
        <v>521</v>
      </c>
      <c r="U473" s="372" t="s">
        <v>521</v>
      </c>
      <c r="V473" s="381" t="s">
        <v>196</v>
      </c>
      <c r="W473" s="372" t="s">
        <v>521</v>
      </c>
      <c r="X473" s="372" t="s">
        <v>521</v>
      </c>
      <c r="Y473" s="372" t="s">
        <v>521</v>
      </c>
      <c r="Z473" s="372" t="s">
        <v>521</v>
      </c>
      <c r="AA473" s="372" t="s">
        <v>521</v>
      </c>
      <c r="AB473" s="372" t="s">
        <v>521</v>
      </c>
      <c r="AC473" s="372" t="s">
        <v>521</v>
      </c>
      <c r="AD473" s="372" t="s">
        <v>521</v>
      </c>
      <c r="AE473" s="372" t="s">
        <v>521</v>
      </c>
      <c r="AF473" s="372" t="s">
        <v>521</v>
      </c>
      <c r="AG473" s="381" t="s">
        <v>196</v>
      </c>
      <c r="AH473" s="372" t="s">
        <v>521</v>
      </c>
      <c r="AI473" s="372" t="s">
        <v>521</v>
      </c>
      <c r="AJ473" s="372" t="s">
        <v>521</v>
      </c>
    </row>
    <row r="474" spans="1:36" x14ac:dyDescent="0.25">
      <c r="A474" s="409" t="s">
        <v>731</v>
      </c>
      <c r="B474" s="372">
        <v>1354.0760204081632</v>
      </c>
      <c r="C474" s="372" t="s">
        <v>521</v>
      </c>
      <c r="D474" s="372" t="s">
        <v>521</v>
      </c>
      <c r="E474" s="372" t="s">
        <v>521</v>
      </c>
      <c r="F474" s="372" t="s">
        <v>521</v>
      </c>
      <c r="G474" s="372" t="s">
        <v>521</v>
      </c>
      <c r="H474" s="372" t="s">
        <v>521</v>
      </c>
      <c r="I474" s="372" t="s">
        <v>521</v>
      </c>
      <c r="J474" s="372" t="s">
        <v>521</v>
      </c>
      <c r="K474" s="372" t="s">
        <v>521</v>
      </c>
      <c r="L474" s="372" t="s">
        <v>521</v>
      </c>
      <c r="M474" s="372" t="s">
        <v>521</v>
      </c>
      <c r="N474" s="372" t="s">
        <v>521</v>
      </c>
      <c r="O474" s="372" t="s">
        <v>521</v>
      </c>
      <c r="P474" s="372" t="s">
        <v>521</v>
      </c>
      <c r="Q474" s="372" t="s">
        <v>521</v>
      </c>
      <c r="R474" s="372" t="s">
        <v>521</v>
      </c>
      <c r="S474" s="372" t="s">
        <v>521</v>
      </c>
      <c r="T474" s="372" t="s">
        <v>521</v>
      </c>
      <c r="U474" s="372" t="s">
        <v>521</v>
      </c>
      <c r="V474" s="381" t="s">
        <v>196</v>
      </c>
      <c r="W474" s="372" t="s">
        <v>521</v>
      </c>
      <c r="X474" s="372" t="s">
        <v>521</v>
      </c>
      <c r="Y474" s="372" t="s">
        <v>521</v>
      </c>
      <c r="Z474" s="372" t="s">
        <v>521</v>
      </c>
      <c r="AA474" s="372" t="s">
        <v>521</v>
      </c>
      <c r="AB474" s="372" t="s">
        <v>521</v>
      </c>
      <c r="AC474" s="372" t="s">
        <v>521</v>
      </c>
      <c r="AD474" s="372" t="s">
        <v>521</v>
      </c>
      <c r="AE474" s="372" t="s">
        <v>521</v>
      </c>
      <c r="AF474" s="372" t="s">
        <v>521</v>
      </c>
      <c r="AG474" s="381" t="s">
        <v>196</v>
      </c>
      <c r="AH474" s="372" t="s">
        <v>521</v>
      </c>
      <c r="AI474" s="372" t="s">
        <v>521</v>
      </c>
      <c r="AJ474" s="372" t="s">
        <v>521</v>
      </c>
    </row>
    <row r="475" spans="1:36" x14ac:dyDescent="0.25">
      <c r="A475" s="413" t="s">
        <v>732</v>
      </c>
      <c r="B475" s="372">
        <v>1354.0760204081632</v>
      </c>
      <c r="C475" s="372" t="s">
        <v>521</v>
      </c>
      <c r="D475" s="372" t="s">
        <v>521</v>
      </c>
      <c r="E475" s="372" t="s">
        <v>521</v>
      </c>
      <c r="F475" s="372" t="s">
        <v>521</v>
      </c>
      <c r="G475" s="372" t="s">
        <v>521</v>
      </c>
      <c r="H475" s="372" t="s">
        <v>521</v>
      </c>
      <c r="I475" s="372" t="s">
        <v>521</v>
      </c>
      <c r="J475" s="372" t="s">
        <v>521</v>
      </c>
      <c r="K475" s="372" t="s">
        <v>521</v>
      </c>
      <c r="L475" s="372" t="s">
        <v>521</v>
      </c>
      <c r="M475" s="372" t="s">
        <v>521</v>
      </c>
      <c r="N475" s="372" t="s">
        <v>521</v>
      </c>
      <c r="O475" s="372" t="s">
        <v>521</v>
      </c>
      <c r="P475" s="372" t="s">
        <v>521</v>
      </c>
      <c r="Q475" s="372" t="s">
        <v>521</v>
      </c>
      <c r="R475" s="372" t="s">
        <v>521</v>
      </c>
      <c r="S475" s="372" t="s">
        <v>521</v>
      </c>
      <c r="T475" s="372" t="s">
        <v>521</v>
      </c>
      <c r="U475" s="372" t="s">
        <v>521</v>
      </c>
      <c r="V475" s="381" t="s">
        <v>196</v>
      </c>
      <c r="W475" s="372" t="s">
        <v>521</v>
      </c>
      <c r="X475" s="372" t="s">
        <v>521</v>
      </c>
      <c r="Y475" s="372" t="s">
        <v>521</v>
      </c>
      <c r="Z475" s="372" t="s">
        <v>521</v>
      </c>
      <c r="AA475" s="372" t="s">
        <v>521</v>
      </c>
      <c r="AB475" s="372" t="s">
        <v>521</v>
      </c>
      <c r="AC475" s="372" t="s">
        <v>521</v>
      </c>
      <c r="AD475" s="372" t="s">
        <v>521</v>
      </c>
      <c r="AE475" s="372" t="s">
        <v>521</v>
      </c>
      <c r="AF475" s="372" t="s">
        <v>521</v>
      </c>
      <c r="AG475" s="381" t="s">
        <v>196</v>
      </c>
      <c r="AH475" s="372" t="s">
        <v>521</v>
      </c>
      <c r="AI475" s="372" t="s">
        <v>521</v>
      </c>
      <c r="AJ475" s="372" t="s">
        <v>521</v>
      </c>
    </row>
    <row r="476" spans="1:36" x14ac:dyDescent="0.25">
      <c r="A476" s="413" t="s">
        <v>733</v>
      </c>
      <c r="B476" s="372" t="s">
        <v>521</v>
      </c>
      <c r="C476" s="372" t="s">
        <v>521</v>
      </c>
      <c r="D476" s="372" t="s">
        <v>521</v>
      </c>
      <c r="E476" s="372" t="s">
        <v>521</v>
      </c>
      <c r="F476" s="372" t="s">
        <v>521</v>
      </c>
      <c r="G476" s="372" t="s">
        <v>521</v>
      </c>
      <c r="H476" s="372" t="s">
        <v>521</v>
      </c>
      <c r="I476" s="372" t="s">
        <v>521</v>
      </c>
      <c r="J476" s="372" t="s">
        <v>521</v>
      </c>
      <c r="K476" s="372" t="s">
        <v>521</v>
      </c>
      <c r="L476" s="372" t="s">
        <v>521</v>
      </c>
      <c r="M476" s="372" t="s">
        <v>521</v>
      </c>
      <c r="N476" s="372" t="s">
        <v>521</v>
      </c>
      <c r="O476" s="372" t="s">
        <v>521</v>
      </c>
      <c r="P476" s="372" t="s">
        <v>521</v>
      </c>
      <c r="Q476" s="372" t="s">
        <v>521</v>
      </c>
      <c r="R476" s="372" t="s">
        <v>521</v>
      </c>
      <c r="S476" s="372" t="s">
        <v>521</v>
      </c>
      <c r="T476" s="372" t="s">
        <v>521</v>
      </c>
      <c r="U476" s="372" t="s">
        <v>521</v>
      </c>
      <c r="V476" s="381" t="s">
        <v>196</v>
      </c>
      <c r="W476" s="372" t="s">
        <v>521</v>
      </c>
      <c r="X476" s="372" t="s">
        <v>521</v>
      </c>
      <c r="Y476" s="372" t="s">
        <v>521</v>
      </c>
      <c r="Z476" s="372" t="s">
        <v>521</v>
      </c>
      <c r="AA476" s="372" t="s">
        <v>521</v>
      </c>
      <c r="AB476" s="372" t="s">
        <v>521</v>
      </c>
      <c r="AC476" s="372" t="s">
        <v>521</v>
      </c>
      <c r="AD476" s="372" t="s">
        <v>521</v>
      </c>
      <c r="AE476" s="372" t="s">
        <v>521</v>
      </c>
      <c r="AF476" s="372" t="s">
        <v>521</v>
      </c>
      <c r="AG476" s="381" t="s">
        <v>196</v>
      </c>
      <c r="AH476" s="372" t="s">
        <v>521</v>
      </c>
      <c r="AI476" s="372" t="s">
        <v>521</v>
      </c>
      <c r="AJ476" s="372" t="s">
        <v>521</v>
      </c>
    </row>
    <row r="477" spans="1:36" x14ac:dyDescent="0.25">
      <c r="A477" s="409" t="s">
        <v>734</v>
      </c>
      <c r="B477" s="372" t="s">
        <v>521</v>
      </c>
      <c r="C477" s="372" t="s">
        <v>521</v>
      </c>
      <c r="D477" s="372" t="s">
        <v>521</v>
      </c>
      <c r="E477" s="372" t="s">
        <v>521</v>
      </c>
      <c r="F477" s="372" t="s">
        <v>521</v>
      </c>
      <c r="G477" s="372" t="s">
        <v>521</v>
      </c>
      <c r="H477" s="372" t="s">
        <v>521</v>
      </c>
      <c r="I477" s="372" t="s">
        <v>521</v>
      </c>
      <c r="J477" s="372" t="s">
        <v>521</v>
      </c>
      <c r="K477" s="372" t="s">
        <v>521</v>
      </c>
      <c r="L477" s="372" t="s">
        <v>521</v>
      </c>
      <c r="M477" s="372" t="s">
        <v>521</v>
      </c>
      <c r="N477" s="372" t="s">
        <v>521</v>
      </c>
      <c r="O477" s="372" t="s">
        <v>521</v>
      </c>
      <c r="P477" s="372" t="s">
        <v>521</v>
      </c>
      <c r="Q477" s="372" t="s">
        <v>521</v>
      </c>
      <c r="R477" s="372" t="s">
        <v>521</v>
      </c>
      <c r="S477" s="372" t="s">
        <v>521</v>
      </c>
      <c r="T477" s="372" t="s">
        <v>521</v>
      </c>
      <c r="U477" s="372" t="s">
        <v>521</v>
      </c>
      <c r="V477" s="381" t="s">
        <v>196</v>
      </c>
      <c r="W477" s="372" t="s">
        <v>521</v>
      </c>
      <c r="X477" s="372" t="s">
        <v>521</v>
      </c>
      <c r="Y477" s="372" t="s">
        <v>521</v>
      </c>
      <c r="Z477" s="372" t="s">
        <v>521</v>
      </c>
      <c r="AA477" s="372" t="s">
        <v>521</v>
      </c>
      <c r="AB477" s="372" t="s">
        <v>521</v>
      </c>
      <c r="AC477" s="372" t="s">
        <v>521</v>
      </c>
      <c r="AD477" s="372" t="s">
        <v>521</v>
      </c>
      <c r="AE477" s="372" t="s">
        <v>521</v>
      </c>
      <c r="AF477" s="372" t="s">
        <v>521</v>
      </c>
      <c r="AG477" s="381" t="s">
        <v>196</v>
      </c>
      <c r="AH477" s="372" t="s">
        <v>521</v>
      </c>
      <c r="AI477" s="372" t="s">
        <v>521</v>
      </c>
      <c r="AJ477" s="372" t="s">
        <v>521</v>
      </c>
    </row>
    <row r="478" spans="1:36" x14ac:dyDescent="0.25">
      <c r="A478" s="320" t="s">
        <v>735</v>
      </c>
      <c r="B478" s="372" t="s">
        <v>521</v>
      </c>
      <c r="C478" s="372" t="s">
        <v>521</v>
      </c>
      <c r="D478" s="372" t="s">
        <v>521</v>
      </c>
      <c r="E478" s="372" t="s">
        <v>521</v>
      </c>
      <c r="F478" s="372" t="s">
        <v>521</v>
      </c>
      <c r="G478" s="372" t="s">
        <v>521</v>
      </c>
      <c r="H478" s="372" t="s">
        <v>583</v>
      </c>
      <c r="I478" s="372" t="s">
        <v>521</v>
      </c>
      <c r="J478" s="372" t="s">
        <v>521</v>
      </c>
      <c r="K478" s="372" t="s">
        <v>521</v>
      </c>
      <c r="L478" s="372" t="s">
        <v>521</v>
      </c>
      <c r="M478" s="372" t="s">
        <v>521</v>
      </c>
      <c r="N478" s="372" t="s">
        <v>521</v>
      </c>
      <c r="O478" s="372" t="s">
        <v>521</v>
      </c>
      <c r="P478" s="372" t="s">
        <v>521</v>
      </c>
      <c r="Q478" s="372" t="s">
        <v>521</v>
      </c>
      <c r="R478" s="372" t="s">
        <v>521</v>
      </c>
      <c r="S478" s="372" t="s">
        <v>521</v>
      </c>
      <c r="T478" s="372" t="s">
        <v>521</v>
      </c>
      <c r="U478" s="372" t="s">
        <v>521</v>
      </c>
      <c r="V478" s="381" t="s">
        <v>196</v>
      </c>
      <c r="W478" s="372">
        <v>391.00292248704386</v>
      </c>
      <c r="X478" s="372">
        <v>45.101851511540602</v>
      </c>
      <c r="Y478" s="372" t="s">
        <v>521</v>
      </c>
      <c r="Z478" s="372" t="s">
        <v>521</v>
      </c>
      <c r="AA478" s="372" t="s">
        <v>521</v>
      </c>
      <c r="AB478" s="372" t="s">
        <v>521</v>
      </c>
      <c r="AC478" s="372" t="s">
        <v>521</v>
      </c>
      <c r="AD478" s="372" t="s">
        <v>521</v>
      </c>
      <c r="AE478" s="372" t="s">
        <v>521</v>
      </c>
      <c r="AF478" s="372" t="s">
        <v>521</v>
      </c>
      <c r="AG478" s="381" t="s">
        <v>196</v>
      </c>
      <c r="AH478" s="372" t="s">
        <v>521</v>
      </c>
      <c r="AI478" s="372">
        <v>120.41830440901001</v>
      </c>
      <c r="AJ478" s="372" t="s">
        <v>521</v>
      </c>
    </row>
    <row r="479" spans="1:36" x14ac:dyDescent="0.25">
      <c r="A479" s="409" t="s">
        <v>736</v>
      </c>
      <c r="B479" s="381" t="s">
        <v>196</v>
      </c>
      <c r="C479" s="381" t="s">
        <v>196</v>
      </c>
      <c r="D479" s="381" t="s">
        <v>196</v>
      </c>
      <c r="E479" s="381" t="s">
        <v>196</v>
      </c>
      <c r="F479" s="381" t="s">
        <v>196</v>
      </c>
      <c r="G479" s="381" t="s">
        <v>196</v>
      </c>
      <c r="H479" s="381" t="s">
        <v>196</v>
      </c>
      <c r="I479" s="381" t="s">
        <v>196</v>
      </c>
      <c r="J479" s="381" t="s">
        <v>196</v>
      </c>
      <c r="K479" s="381" t="s">
        <v>196</v>
      </c>
      <c r="L479" s="381" t="s">
        <v>196</v>
      </c>
      <c r="M479" s="381" t="s">
        <v>196</v>
      </c>
      <c r="N479" s="381" t="s">
        <v>196</v>
      </c>
      <c r="O479" s="381" t="s">
        <v>196</v>
      </c>
      <c r="P479" s="381" t="s">
        <v>196</v>
      </c>
      <c r="Q479" s="381" t="s">
        <v>196</v>
      </c>
      <c r="R479" s="381" t="s">
        <v>196</v>
      </c>
      <c r="S479" s="381" t="s">
        <v>196</v>
      </c>
      <c r="T479" s="381" t="s">
        <v>196</v>
      </c>
      <c r="U479" s="381" t="s">
        <v>196</v>
      </c>
      <c r="V479" s="381" t="s">
        <v>196</v>
      </c>
      <c r="W479" s="372">
        <v>391.00292248704386</v>
      </c>
      <c r="X479" s="372">
        <v>45.101851511540602</v>
      </c>
      <c r="Y479" s="372" t="s">
        <v>521</v>
      </c>
      <c r="Z479" s="372" t="s">
        <v>521</v>
      </c>
      <c r="AA479" s="372" t="s">
        <v>521</v>
      </c>
      <c r="AB479" s="372" t="s">
        <v>521</v>
      </c>
      <c r="AC479" s="372" t="s">
        <v>521</v>
      </c>
      <c r="AD479" s="372" t="s">
        <v>521</v>
      </c>
      <c r="AE479" s="372" t="s">
        <v>521</v>
      </c>
      <c r="AF479" s="372" t="s">
        <v>521</v>
      </c>
      <c r="AG479" s="381" t="s">
        <v>196</v>
      </c>
      <c r="AH479" s="381" t="s">
        <v>196</v>
      </c>
      <c r="AI479" s="372" t="s">
        <v>521</v>
      </c>
      <c r="AJ479" s="381" t="s">
        <v>196</v>
      </c>
    </row>
    <row r="480" spans="1:36" x14ac:dyDescent="0.25">
      <c r="A480" s="409" t="s">
        <v>737</v>
      </c>
      <c r="B480" s="372" t="s">
        <v>521</v>
      </c>
      <c r="C480" s="372" t="s">
        <v>521</v>
      </c>
      <c r="D480" s="372" t="s">
        <v>521</v>
      </c>
      <c r="E480" s="372" t="s">
        <v>521</v>
      </c>
      <c r="F480" s="372" t="s">
        <v>521</v>
      </c>
      <c r="G480" s="372" t="s">
        <v>521</v>
      </c>
      <c r="H480" s="372" t="s">
        <v>550</v>
      </c>
      <c r="I480" s="372" t="s">
        <v>521</v>
      </c>
      <c r="J480" s="372" t="s">
        <v>521</v>
      </c>
      <c r="K480" s="372" t="s">
        <v>521</v>
      </c>
      <c r="L480" s="372" t="s">
        <v>521</v>
      </c>
      <c r="M480" s="372" t="s">
        <v>521</v>
      </c>
      <c r="N480" s="372" t="s">
        <v>521</v>
      </c>
      <c r="O480" s="372" t="s">
        <v>521</v>
      </c>
      <c r="P480" s="372" t="s">
        <v>521</v>
      </c>
      <c r="Q480" s="372" t="s">
        <v>521</v>
      </c>
      <c r="R480" s="372" t="s">
        <v>521</v>
      </c>
      <c r="S480" s="372" t="s">
        <v>521</v>
      </c>
      <c r="T480" s="372" t="s">
        <v>521</v>
      </c>
      <c r="U480" s="372" t="s">
        <v>521</v>
      </c>
      <c r="V480" s="381" t="s">
        <v>196</v>
      </c>
      <c r="W480" s="372" t="s">
        <v>521</v>
      </c>
      <c r="X480" s="372" t="s">
        <v>521</v>
      </c>
      <c r="Y480" s="372" t="s">
        <v>521</v>
      </c>
      <c r="Z480" s="372" t="s">
        <v>521</v>
      </c>
      <c r="AA480" s="372" t="s">
        <v>521</v>
      </c>
      <c r="AB480" s="372" t="s">
        <v>521</v>
      </c>
      <c r="AC480" s="372" t="s">
        <v>521</v>
      </c>
      <c r="AD480" s="372" t="s">
        <v>521</v>
      </c>
      <c r="AE480" s="372" t="s">
        <v>521</v>
      </c>
      <c r="AF480" s="372" t="s">
        <v>521</v>
      </c>
      <c r="AG480" s="381" t="s">
        <v>196</v>
      </c>
      <c r="AH480" s="372" t="s">
        <v>521</v>
      </c>
      <c r="AI480" s="372">
        <v>120.41830440900908</v>
      </c>
      <c r="AJ480" s="381" t="s">
        <v>196</v>
      </c>
    </row>
    <row r="481" spans="1:36" x14ac:dyDescent="0.25">
      <c r="A481" s="410" t="s">
        <v>738</v>
      </c>
      <c r="B481" s="372" t="s">
        <v>521</v>
      </c>
      <c r="C481" s="372" t="s">
        <v>521</v>
      </c>
      <c r="D481" s="372" t="s">
        <v>521</v>
      </c>
      <c r="E481" s="372" t="s">
        <v>521</v>
      </c>
      <c r="F481" s="372" t="s">
        <v>521</v>
      </c>
      <c r="G481" s="372" t="s">
        <v>521</v>
      </c>
      <c r="H481" s="372" t="s">
        <v>521</v>
      </c>
      <c r="I481" s="372" t="s">
        <v>521</v>
      </c>
      <c r="J481" s="372" t="s">
        <v>521</v>
      </c>
      <c r="K481" s="372" t="s">
        <v>521</v>
      </c>
      <c r="L481" s="372" t="s">
        <v>521</v>
      </c>
      <c r="M481" s="372" t="s">
        <v>521</v>
      </c>
      <c r="N481" s="372" t="s">
        <v>521</v>
      </c>
      <c r="O481" s="372" t="s">
        <v>521</v>
      </c>
      <c r="P481" s="372" t="s">
        <v>521</v>
      </c>
      <c r="Q481" s="372" t="s">
        <v>521</v>
      </c>
      <c r="R481" s="372" t="s">
        <v>521</v>
      </c>
      <c r="S481" s="372" t="s">
        <v>521</v>
      </c>
      <c r="T481" s="372" t="s">
        <v>521</v>
      </c>
      <c r="U481" s="372" t="s">
        <v>521</v>
      </c>
      <c r="V481" s="381" t="s">
        <v>196</v>
      </c>
      <c r="W481" s="372" t="s">
        <v>521</v>
      </c>
      <c r="X481" s="372" t="s">
        <v>521</v>
      </c>
      <c r="Y481" s="372" t="s">
        <v>521</v>
      </c>
      <c r="Z481" s="372" t="s">
        <v>521</v>
      </c>
      <c r="AA481" s="372" t="s">
        <v>521</v>
      </c>
      <c r="AB481" s="372" t="s">
        <v>521</v>
      </c>
      <c r="AC481" s="372" t="s">
        <v>521</v>
      </c>
      <c r="AD481" s="372" t="s">
        <v>521</v>
      </c>
      <c r="AE481" s="372" t="s">
        <v>521</v>
      </c>
      <c r="AF481" s="372" t="s">
        <v>521</v>
      </c>
      <c r="AG481" s="381" t="s">
        <v>196</v>
      </c>
      <c r="AH481" s="372" t="s">
        <v>521</v>
      </c>
      <c r="AI481" s="372" t="s">
        <v>521</v>
      </c>
      <c r="AJ481" s="372" t="s">
        <v>521</v>
      </c>
    </row>
    <row r="482" spans="1:36" x14ac:dyDescent="0.25">
      <c r="A482" s="321" t="s">
        <v>676</v>
      </c>
      <c r="B482" s="372">
        <v>13.671467518190029</v>
      </c>
      <c r="C482" s="372" t="s">
        <v>619</v>
      </c>
      <c r="D482" s="372" t="s">
        <v>3262</v>
      </c>
      <c r="E482" s="372" t="s">
        <v>3262</v>
      </c>
      <c r="F482" s="372" t="s">
        <v>3262</v>
      </c>
      <c r="G482" s="372" t="s">
        <v>620</v>
      </c>
      <c r="H482" s="372" t="s">
        <v>619</v>
      </c>
      <c r="I482" s="372" t="s">
        <v>620</v>
      </c>
      <c r="J482" s="372" t="s">
        <v>3262</v>
      </c>
      <c r="K482" s="372" t="s">
        <v>620</v>
      </c>
      <c r="L482" s="372" t="s">
        <v>3262</v>
      </c>
      <c r="M482" s="372" t="s">
        <v>620</v>
      </c>
      <c r="N482" s="372" t="s">
        <v>620</v>
      </c>
      <c r="O482" s="372" t="s">
        <v>620</v>
      </c>
      <c r="P482" s="372" t="s">
        <v>620</v>
      </c>
      <c r="Q482" s="372" t="s">
        <v>3262</v>
      </c>
      <c r="R482" s="372" t="s">
        <v>620</v>
      </c>
      <c r="S482" s="372" t="s">
        <v>3262</v>
      </c>
      <c r="T482" s="372" t="s">
        <v>3262</v>
      </c>
      <c r="U482" s="372">
        <v>1.84005186808937</v>
      </c>
      <c r="V482" s="381" t="s">
        <v>196</v>
      </c>
      <c r="W482" s="372">
        <v>146.16040121254008</v>
      </c>
      <c r="X482" s="372">
        <v>161.67811829648733</v>
      </c>
      <c r="Y482" s="372">
        <v>8.9719417447910903</v>
      </c>
      <c r="Z482" s="372" t="s">
        <v>620</v>
      </c>
      <c r="AA482" s="372">
        <v>11.42114438969833</v>
      </c>
      <c r="AB482" s="372" t="s">
        <v>620</v>
      </c>
      <c r="AC482" s="372" t="s">
        <v>3262</v>
      </c>
      <c r="AD482" s="372" t="s">
        <v>620</v>
      </c>
      <c r="AE482" s="372" t="s">
        <v>620</v>
      </c>
      <c r="AF482" s="372">
        <v>2.4884645670558498</v>
      </c>
      <c r="AG482" s="381" t="s">
        <v>196</v>
      </c>
      <c r="AH482" s="372">
        <v>18.975929941198739</v>
      </c>
      <c r="AI482" s="372">
        <v>31.016287312304989</v>
      </c>
      <c r="AJ482" s="372">
        <v>28.530150025703989</v>
      </c>
    </row>
    <row r="483" spans="1:36" x14ac:dyDescent="0.25">
      <c r="A483" s="409" t="s">
        <v>677</v>
      </c>
      <c r="B483" s="372">
        <v>13.671467518190029</v>
      </c>
      <c r="C483" s="372" t="s">
        <v>523</v>
      </c>
      <c r="D483" s="372" t="s">
        <v>523</v>
      </c>
      <c r="E483" s="372" t="s">
        <v>550</v>
      </c>
      <c r="F483" s="372" t="s">
        <v>550</v>
      </c>
      <c r="G483" s="372" t="s">
        <v>550</v>
      </c>
      <c r="H483" s="372" t="s">
        <v>523</v>
      </c>
      <c r="I483" s="372" t="s">
        <v>550</v>
      </c>
      <c r="J483" s="372" t="s">
        <v>550</v>
      </c>
      <c r="K483" s="372" t="s">
        <v>550</v>
      </c>
      <c r="L483" s="372" t="s">
        <v>550</v>
      </c>
      <c r="M483" s="372" t="s">
        <v>550</v>
      </c>
      <c r="N483" s="372" t="s">
        <v>550</v>
      </c>
      <c r="O483" s="372" t="s">
        <v>550</v>
      </c>
      <c r="P483" s="372" t="s">
        <v>550</v>
      </c>
      <c r="Q483" s="372" t="s">
        <v>550</v>
      </c>
      <c r="R483" s="372" t="s">
        <v>550</v>
      </c>
      <c r="S483" s="372" t="s">
        <v>550</v>
      </c>
      <c r="T483" s="372" t="s">
        <v>550</v>
      </c>
      <c r="U483" s="372" t="s">
        <v>548</v>
      </c>
      <c r="V483" s="381" t="s">
        <v>196</v>
      </c>
      <c r="W483" s="372">
        <v>146.16040121254008</v>
      </c>
      <c r="X483" s="372">
        <v>161.67811829648733</v>
      </c>
      <c r="Y483" s="372">
        <v>8.9719417447910903</v>
      </c>
      <c r="Z483" s="372" t="s">
        <v>550</v>
      </c>
      <c r="AA483" s="372">
        <v>11.42114438969833</v>
      </c>
      <c r="AB483" s="372" t="s">
        <v>550</v>
      </c>
      <c r="AC483" s="372" t="s">
        <v>550</v>
      </c>
      <c r="AD483" s="372" t="s">
        <v>550</v>
      </c>
      <c r="AE483" s="372" t="s">
        <v>550</v>
      </c>
      <c r="AF483" s="372" t="s">
        <v>548</v>
      </c>
      <c r="AG483" s="381" t="s">
        <v>196</v>
      </c>
      <c r="AH483" s="372">
        <v>0.75795702244873997</v>
      </c>
      <c r="AI483" s="372">
        <v>30.668042743204541</v>
      </c>
      <c r="AJ483" s="372">
        <v>28.530150025703989</v>
      </c>
    </row>
    <row r="484" spans="1:36" x14ac:dyDescent="0.25">
      <c r="A484" s="409" t="s">
        <v>678</v>
      </c>
      <c r="B484" s="372" t="s">
        <v>548</v>
      </c>
      <c r="C484" s="372" t="s">
        <v>548</v>
      </c>
      <c r="D484" s="372" t="s">
        <v>548</v>
      </c>
      <c r="E484" s="372" t="s">
        <v>548</v>
      </c>
      <c r="F484" s="372" t="s">
        <v>548</v>
      </c>
      <c r="G484" s="372" t="s">
        <v>548</v>
      </c>
      <c r="H484" s="372" t="s">
        <v>548</v>
      </c>
      <c r="I484" s="372" t="s">
        <v>548</v>
      </c>
      <c r="J484" s="372" t="s">
        <v>548</v>
      </c>
      <c r="K484" s="372" t="s">
        <v>548</v>
      </c>
      <c r="L484" s="372" t="s">
        <v>548</v>
      </c>
      <c r="M484" s="372" t="s">
        <v>548</v>
      </c>
      <c r="N484" s="372" t="s">
        <v>548</v>
      </c>
      <c r="O484" s="372" t="s">
        <v>548</v>
      </c>
      <c r="P484" s="372" t="s">
        <v>548</v>
      </c>
      <c r="Q484" s="372" t="s">
        <v>548</v>
      </c>
      <c r="R484" s="372" t="s">
        <v>548</v>
      </c>
      <c r="S484" s="372" t="s">
        <v>548</v>
      </c>
      <c r="T484" s="372" t="s">
        <v>548</v>
      </c>
      <c r="U484" s="372" t="s">
        <v>548</v>
      </c>
      <c r="V484" s="381" t="s">
        <v>196</v>
      </c>
      <c r="W484" s="372" t="s">
        <v>548</v>
      </c>
      <c r="X484" s="372" t="s">
        <v>548</v>
      </c>
      <c r="Y484" s="372" t="s">
        <v>548</v>
      </c>
      <c r="Z484" s="372" t="s">
        <v>548</v>
      </c>
      <c r="AA484" s="372" t="s">
        <v>548</v>
      </c>
      <c r="AB484" s="372" t="s">
        <v>548</v>
      </c>
      <c r="AC484" s="372" t="s">
        <v>548</v>
      </c>
      <c r="AD484" s="372" t="s">
        <v>548</v>
      </c>
      <c r="AE484" s="372" t="s">
        <v>548</v>
      </c>
      <c r="AF484" s="372" t="s">
        <v>548</v>
      </c>
      <c r="AG484" s="381" t="s">
        <v>196</v>
      </c>
      <c r="AH484" s="372" t="s">
        <v>548</v>
      </c>
      <c r="AI484" s="372" t="s">
        <v>548</v>
      </c>
      <c r="AJ484" s="372" t="s">
        <v>548</v>
      </c>
    </row>
    <row r="485" spans="1:36" x14ac:dyDescent="0.25">
      <c r="A485" s="409" t="s">
        <v>679</v>
      </c>
      <c r="B485" s="372" t="s">
        <v>523</v>
      </c>
      <c r="C485" s="372" t="s">
        <v>548</v>
      </c>
      <c r="D485" s="372" t="s">
        <v>548</v>
      </c>
      <c r="E485" s="372" t="s">
        <v>548</v>
      </c>
      <c r="F485" s="372" t="s">
        <v>548</v>
      </c>
      <c r="G485" s="372" t="s">
        <v>548</v>
      </c>
      <c r="H485" s="372" t="s">
        <v>548</v>
      </c>
      <c r="I485" s="372" t="s">
        <v>548</v>
      </c>
      <c r="J485" s="372" t="s">
        <v>548</v>
      </c>
      <c r="K485" s="372" t="s">
        <v>548</v>
      </c>
      <c r="L485" s="372" t="s">
        <v>548</v>
      </c>
      <c r="M485" s="372" t="s">
        <v>548</v>
      </c>
      <c r="N485" s="372" t="s">
        <v>548</v>
      </c>
      <c r="O485" s="372" t="s">
        <v>548</v>
      </c>
      <c r="P485" s="372" t="s">
        <v>548</v>
      </c>
      <c r="Q485" s="372" t="s">
        <v>548</v>
      </c>
      <c r="R485" s="372" t="s">
        <v>548</v>
      </c>
      <c r="S485" s="372" t="s">
        <v>548</v>
      </c>
      <c r="T485" s="372" t="s">
        <v>548</v>
      </c>
      <c r="U485" s="372" t="s">
        <v>548</v>
      </c>
      <c r="V485" s="381" t="s">
        <v>196</v>
      </c>
      <c r="W485" s="372" t="s">
        <v>523</v>
      </c>
      <c r="X485" s="372" t="s">
        <v>523</v>
      </c>
      <c r="Y485" s="372" t="s">
        <v>548</v>
      </c>
      <c r="Z485" s="372" t="s">
        <v>548</v>
      </c>
      <c r="AA485" s="372" t="s">
        <v>523</v>
      </c>
      <c r="AB485" s="372" t="s">
        <v>548</v>
      </c>
      <c r="AC485" s="372" t="s">
        <v>548</v>
      </c>
      <c r="AD485" s="372" t="s">
        <v>548</v>
      </c>
      <c r="AE485" s="372" t="s">
        <v>548</v>
      </c>
      <c r="AF485" s="372" t="s">
        <v>548</v>
      </c>
      <c r="AG485" s="381" t="s">
        <v>196</v>
      </c>
      <c r="AH485" s="372">
        <v>4.9702035437500003</v>
      </c>
      <c r="AI485" s="372" t="s">
        <v>548</v>
      </c>
      <c r="AJ485" s="372" t="s">
        <v>548</v>
      </c>
    </row>
    <row r="486" spans="1:36" x14ac:dyDescent="0.25">
      <c r="A486" s="409" t="s">
        <v>680</v>
      </c>
      <c r="B486" s="372" t="s">
        <v>523</v>
      </c>
      <c r="C486" s="372" t="s">
        <v>523</v>
      </c>
      <c r="D486" s="372" t="s">
        <v>550</v>
      </c>
      <c r="E486" s="372" t="s">
        <v>523</v>
      </c>
      <c r="F486" s="372" t="s">
        <v>523</v>
      </c>
      <c r="G486" s="372" t="s">
        <v>550</v>
      </c>
      <c r="H486" s="372" t="s">
        <v>523</v>
      </c>
      <c r="I486" s="372" t="s">
        <v>550</v>
      </c>
      <c r="J486" s="372" t="s">
        <v>523</v>
      </c>
      <c r="K486" s="372" t="s">
        <v>550</v>
      </c>
      <c r="L486" s="372" t="s">
        <v>523</v>
      </c>
      <c r="M486" s="372" t="s">
        <v>550</v>
      </c>
      <c r="N486" s="372" t="s">
        <v>550</v>
      </c>
      <c r="O486" s="372" t="s">
        <v>550</v>
      </c>
      <c r="P486" s="372" t="s">
        <v>550</v>
      </c>
      <c r="Q486" s="372" t="s">
        <v>523</v>
      </c>
      <c r="R486" s="372" t="s">
        <v>550</v>
      </c>
      <c r="S486" s="372" t="s">
        <v>523</v>
      </c>
      <c r="T486" s="372" t="s">
        <v>523</v>
      </c>
      <c r="U486" s="372">
        <v>1.84005186808937</v>
      </c>
      <c r="V486" s="381" t="s">
        <v>196</v>
      </c>
      <c r="W486" s="372" t="s">
        <v>523</v>
      </c>
      <c r="X486" s="372" t="s">
        <v>523</v>
      </c>
      <c r="Y486" s="372" t="s">
        <v>550</v>
      </c>
      <c r="Z486" s="372" t="s">
        <v>550</v>
      </c>
      <c r="AA486" s="372" t="s">
        <v>550</v>
      </c>
      <c r="AB486" s="372" t="s">
        <v>550</v>
      </c>
      <c r="AC486" s="372" t="s">
        <v>523</v>
      </c>
      <c r="AD486" s="372" t="s">
        <v>550</v>
      </c>
      <c r="AE486" s="372" t="s">
        <v>550</v>
      </c>
      <c r="AF486" s="372">
        <v>2.4884645670558498</v>
      </c>
      <c r="AG486" s="381" t="s">
        <v>196</v>
      </c>
      <c r="AH486" s="372" t="s">
        <v>550</v>
      </c>
      <c r="AI486" s="372">
        <v>0.34824456910044999</v>
      </c>
      <c r="AJ486" s="372" t="s">
        <v>550</v>
      </c>
    </row>
    <row r="487" spans="1:36" x14ac:dyDescent="0.25">
      <c r="A487" s="409" t="s">
        <v>3393</v>
      </c>
      <c r="B487" s="372" t="s">
        <v>548</v>
      </c>
      <c r="C487" s="372" t="s">
        <v>548</v>
      </c>
      <c r="D487" s="372" t="s">
        <v>548</v>
      </c>
      <c r="E487" s="372" t="s">
        <v>548</v>
      </c>
      <c r="F487" s="372" t="s">
        <v>548</v>
      </c>
      <c r="G487" s="372" t="s">
        <v>548</v>
      </c>
      <c r="H487" s="372" t="s">
        <v>548</v>
      </c>
      <c r="I487" s="372" t="s">
        <v>548</v>
      </c>
      <c r="J487" s="372" t="s">
        <v>548</v>
      </c>
      <c r="K487" s="372" t="s">
        <v>548</v>
      </c>
      <c r="L487" s="372" t="s">
        <v>548</v>
      </c>
      <c r="M487" s="372" t="s">
        <v>548</v>
      </c>
      <c r="N487" s="372" t="s">
        <v>548</v>
      </c>
      <c r="O487" s="372" t="s">
        <v>548</v>
      </c>
      <c r="P487" s="372" t="s">
        <v>548</v>
      </c>
      <c r="Q487" s="372" t="s">
        <v>548</v>
      </c>
      <c r="R487" s="372" t="s">
        <v>548</v>
      </c>
      <c r="S487" s="372" t="s">
        <v>548</v>
      </c>
      <c r="T487" s="372" t="s">
        <v>548</v>
      </c>
      <c r="U487" s="372" t="s">
        <v>548</v>
      </c>
      <c r="V487" s="381" t="s">
        <v>196</v>
      </c>
      <c r="W487" s="372" t="s">
        <v>523</v>
      </c>
      <c r="X487" s="372" t="s">
        <v>523</v>
      </c>
      <c r="Y487" s="372" t="s">
        <v>523</v>
      </c>
      <c r="Z487" s="372" t="s">
        <v>548</v>
      </c>
      <c r="AA487" s="372" t="s">
        <v>523</v>
      </c>
      <c r="AB487" s="372" t="s">
        <v>548</v>
      </c>
      <c r="AC487" s="372" t="s">
        <v>548</v>
      </c>
      <c r="AD487" s="372" t="s">
        <v>548</v>
      </c>
      <c r="AE487" s="372" t="s">
        <v>548</v>
      </c>
      <c r="AF487" s="372" t="s">
        <v>548</v>
      </c>
      <c r="AG487" s="381" t="s">
        <v>196</v>
      </c>
      <c r="AH487" s="372">
        <v>13.247769375000001</v>
      </c>
      <c r="AI487" s="372" t="s">
        <v>523</v>
      </c>
      <c r="AJ487" s="372" t="s">
        <v>523</v>
      </c>
    </row>
    <row r="488" spans="1:36" x14ac:dyDescent="0.25">
      <c r="A488" s="412" t="s">
        <v>681</v>
      </c>
      <c r="B488" s="372">
        <v>0.88</v>
      </c>
      <c r="C488" s="372">
        <v>397.31929999999994</v>
      </c>
      <c r="D488" s="372" t="s">
        <v>521</v>
      </c>
      <c r="E488" s="372" t="s">
        <v>521</v>
      </c>
      <c r="F488" s="372">
        <v>2580.4423400000001</v>
      </c>
      <c r="G488" s="372" t="s">
        <v>521</v>
      </c>
      <c r="H488" s="372">
        <v>56052.275099999999</v>
      </c>
      <c r="I488" s="372" t="s">
        <v>521</v>
      </c>
      <c r="J488" s="372">
        <v>2093.1475999999998</v>
      </c>
      <c r="K488" s="372" t="s">
        <v>521</v>
      </c>
      <c r="L488" s="372" t="s">
        <v>521</v>
      </c>
      <c r="M488" s="372" t="s">
        <v>521</v>
      </c>
      <c r="N488" s="372" t="s">
        <v>521</v>
      </c>
      <c r="O488" s="372" t="s">
        <v>521</v>
      </c>
      <c r="P488" s="372" t="s">
        <v>521</v>
      </c>
      <c r="Q488" s="372">
        <v>117.73</v>
      </c>
      <c r="R488" s="372" t="s">
        <v>521</v>
      </c>
      <c r="S488" s="372" t="s">
        <v>521</v>
      </c>
      <c r="T488" s="372" t="s">
        <v>521</v>
      </c>
      <c r="U488" s="372" t="s">
        <v>521</v>
      </c>
      <c r="V488" s="381" t="s">
        <v>196</v>
      </c>
      <c r="W488" s="372">
        <v>2.1192000000000002</v>
      </c>
      <c r="X488" s="372" t="s">
        <v>521</v>
      </c>
      <c r="Y488" s="372" t="s">
        <v>521</v>
      </c>
      <c r="Z488" s="372" t="s">
        <v>521</v>
      </c>
      <c r="AA488" s="372" t="s">
        <v>521</v>
      </c>
      <c r="AB488" s="372" t="s">
        <v>521</v>
      </c>
      <c r="AC488" s="372" t="s">
        <v>521</v>
      </c>
      <c r="AD488" s="372" t="s">
        <v>521</v>
      </c>
      <c r="AE488" s="372" t="s">
        <v>521</v>
      </c>
      <c r="AF488" s="372" t="s">
        <v>521</v>
      </c>
      <c r="AG488" s="381" t="s">
        <v>196</v>
      </c>
      <c r="AH488" s="372">
        <v>7313.5339055999993</v>
      </c>
      <c r="AI488" s="372" t="s">
        <v>521</v>
      </c>
      <c r="AJ488" s="372" t="s">
        <v>521</v>
      </c>
    </row>
    <row r="489" spans="1:36" x14ac:dyDescent="0.25">
      <c r="A489" s="409" t="s">
        <v>682</v>
      </c>
      <c r="B489" s="372" t="s">
        <v>521</v>
      </c>
      <c r="C489" s="372">
        <v>397.31929999999994</v>
      </c>
      <c r="D489" s="372" t="s">
        <v>521</v>
      </c>
      <c r="E489" s="372" t="s">
        <v>521</v>
      </c>
      <c r="F489" s="372">
        <v>2549.6623400000003</v>
      </c>
      <c r="G489" s="372" t="s">
        <v>521</v>
      </c>
      <c r="H489" s="372">
        <v>49042.255100000002</v>
      </c>
      <c r="I489" s="372" t="s">
        <v>521</v>
      </c>
      <c r="J489" s="372">
        <v>2093.1475999999998</v>
      </c>
      <c r="K489" s="372" t="s">
        <v>521</v>
      </c>
      <c r="L489" s="372" t="s">
        <v>521</v>
      </c>
      <c r="M489" s="372" t="s">
        <v>521</v>
      </c>
      <c r="N489" s="372" t="s">
        <v>521</v>
      </c>
      <c r="O489" s="372" t="s">
        <v>521</v>
      </c>
      <c r="P489" s="372" t="s">
        <v>521</v>
      </c>
      <c r="Q489" s="372">
        <v>99.33</v>
      </c>
      <c r="R489" s="372" t="s">
        <v>521</v>
      </c>
      <c r="S489" s="372" t="s">
        <v>521</v>
      </c>
      <c r="T489" s="372" t="s">
        <v>521</v>
      </c>
      <c r="U489" s="372" t="s">
        <v>521</v>
      </c>
      <c r="V489" s="381" t="s">
        <v>196</v>
      </c>
      <c r="W489" s="372" t="s">
        <v>521</v>
      </c>
      <c r="X489" s="372" t="s">
        <v>521</v>
      </c>
      <c r="Y489" s="372" t="s">
        <v>521</v>
      </c>
      <c r="Z489" s="372" t="s">
        <v>521</v>
      </c>
      <c r="AA489" s="372" t="s">
        <v>521</v>
      </c>
      <c r="AB489" s="372" t="s">
        <v>521</v>
      </c>
      <c r="AC489" s="372" t="s">
        <v>521</v>
      </c>
      <c r="AD489" s="372" t="s">
        <v>521</v>
      </c>
      <c r="AE489" s="372" t="s">
        <v>521</v>
      </c>
      <c r="AF489" s="372" t="s">
        <v>521</v>
      </c>
      <c r="AG489" s="381" t="s">
        <v>196</v>
      </c>
      <c r="AH489" s="372" t="s">
        <v>3267</v>
      </c>
      <c r="AI489" s="372" t="s">
        <v>521</v>
      </c>
      <c r="AJ489" s="372" t="s">
        <v>521</v>
      </c>
    </row>
    <row r="490" spans="1:36" x14ac:dyDescent="0.25">
      <c r="A490" s="409" t="s">
        <v>683</v>
      </c>
      <c r="B490" s="372" t="s">
        <v>521</v>
      </c>
      <c r="C490" s="372" t="s">
        <v>521</v>
      </c>
      <c r="D490" s="372" t="s">
        <v>521</v>
      </c>
      <c r="E490" s="372" t="s">
        <v>521</v>
      </c>
      <c r="F490" s="372" t="s">
        <v>521</v>
      </c>
      <c r="G490" s="372" t="s">
        <v>521</v>
      </c>
      <c r="H490" s="372">
        <v>1042.52</v>
      </c>
      <c r="I490" s="372" t="s">
        <v>521</v>
      </c>
      <c r="J490" s="372" t="s">
        <v>521</v>
      </c>
      <c r="K490" s="372" t="s">
        <v>521</v>
      </c>
      <c r="L490" s="372" t="s">
        <v>521</v>
      </c>
      <c r="M490" s="372" t="s">
        <v>521</v>
      </c>
      <c r="N490" s="372" t="s">
        <v>521</v>
      </c>
      <c r="O490" s="372" t="s">
        <v>521</v>
      </c>
      <c r="P490" s="372" t="s">
        <v>521</v>
      </c>
      <c r="Q490" s="372" t="s">
        <v>521</v>
      </c>
      <c r="R490" s="372" t="s">
        <v>521</v>
      </c>
      <c r="S490" s="372" t="s">
        <v>521</v>
      </c>
      <c r="T490" s="372" t="s">
        <v>521</v>
      </c>
      <c r="U490" s="372" t="s">
        <v>521</v>
      </c>
      <c r="V490" s="381" t="s">
        <v>196</v>
      </c>
      <c r="W490" s="372" t="s">
        <v>521</v>
      </c>
      <c r="X490" s="372" t="s">
        <v>521</v>
      </c>
      <c r="Y490" s="372" t="s">
        <v>521</v>
      </c>
      <c r="Z490" s="372" t="s">
        <v>521</v>
      </c>
      <c r="AA490" s="372" t="s">
        <v>521</v>
      </c>
      <c r="AB490" s="372" t="s">
        <v>521</v>
      </c>
      <c r="AC490" s="372" t="s">
        <v>521</v>
      </c>
      <c r="AD490" s="372" t="s">
        <v>521</v>
      </c>
      <c r="AE490" s="372" t="s">
        <v>521</v>
      </c>
      <c r="AF490" s="372" t="s">
        <v>521</v>
      </c>
      <c r="AG490" s="381" t="s">
        <v>196</v>
      </c>
      <c r="AH490" s="372" t="s">
        <v>523</v>
      </c>
      <c r="AI490" s="372" t="s">
        <v>521</v>
      </c>
      <c r="AJ490" s="372" t="s">
        <v>521</v>
      </c>
    </row>
    <row r="491" spans="1:36" x14ac:dyDescent="0.25">
      <c r="A491" s="409" t="s">
        <v>684</v>
      </c>
      <c r="B491" s="372">
        <v>0.88</v>
      </c>
      <c r="C491" s="372" t="s">
        <v>521</v>
      </c>
      <c r="D491" s="372" t="s">
        <v>521</v>
      </c>
      <c r="E491" s="372" t="s">
        <v>521</v>
      </c>
      <c r="F491" s="372">
        <v>30.78</v>
      </c>
      <c r="G491" s="372" t="s">
        <v>521</v>
      </c>
      <c r="H491" s="372" t="s">
        <v>521</v>
      </c>
      <c r="I491" s="372" t="s">
        <v>521</v>
      </c>
      <c r="J491" s="372" t="s">
        <v>521</v>
      </c>
      <c r="K491" s="372" t="s">
        <v>521</v>
      </c>
      <c r="L491" s="372" t="s">
        <v>521</v>
      </c>
      <c r="M491" s="372" t="s">
        <v>521</v>
      </c>
      <c r="N491" s="372" t="s">
        <v>521</v>
      </c>
      <c r="O491" s="372" t="s">
        <v>521</v>
      </c>
      <c r="P491" s="372" t="s">
        <v>521</v>
      </c>
      <c r="Q491" s="372">
        <v>18.399999999999999</v>
      </c>
      <c r="R491" s="372" t="s">
        <v>521</v>
      </c>
      <c r="S491" s="372" t="s">
        <v>521</v>
      </c>
      <c r="T491" s="372" t="s">
        <v>521</v>
      </c>
      <c r="U491" s="372" t="s">
        <v>521</v>
      </c>
      <c r="V491" s="381" t="s">
        <v>196</v>
      </c>
      <c r="W491" s="372">
        <v>2.1192000000000002</v>
      </c>
      <c r="X491" s="372" t="s">
        <v>521</v>
      </c>
      <c r="Y491" s="372" t="s">
        <v>521</v>
      </c>
      <c r="Z491" s="372" t="s">
        <v>521</v>
      </c>
      <c r="AA491" s="372" t="s">
        <v>521</v>
      </c>
      <c r="AB491" s="372" t="s">
        <v>521</v>
      </c>
      <c r="AC491" s="372" t="s">
        <v>521</v>
      </c>
      <c r="AD491" s="372" t="s">
        <v>521</v>
      </c>
      <c r="AE491" s="372" t="s">
        <v>521</v>
      </c>
      <c r="AF491" s="372" t="s">
        <v>521</v>
      </c>
      <c r="AG491" s="381" t="s">
        <v>196</v>
      </c>
      <c r="AH491" s="372" t="s">
        <v>523</v>
      </c>
      <c r="AI491" s="372" t="s">
        <v>521</v>
      </c>
      <c r="AJ491" s="372" t="s">
        <v>521</v>
      </c>
    </row>
    <row r="492" spans="1:36" x14ac:dyDescent="0.25">
      <c r="A492" s="409" t="s">
        <v>685</v>
      </c>
      <c r="B492" s="372" t="s">
        <v>521</v>
      </c>
      <c r="C492" s="372" t="s">
        <v>521</v>
      </c>
      <c r="D492" s="372" t="s">
        <v>521</v>
      </c>
      <c r="E492" s="372" t="s">
        <v>521</v>
      </c>
      <c r="F492" s="372" t="s">
        <v>521</v>
      </c>
      <c r="G492" s="372" t="s">
        <v>521</v>
      </c>
      <c r="H492" s="372">
        <v>5967.5</v>
      </c>
      <c r="I492" s="372" t="s">
        <v>521</v>
      </c>
      <c r="J492" s="372" t="s">
        <v>521</v>
      </c>
      <c r="K492" s="372" t="s">
        <v>521</v>
      </c>
      <c r="L492" s="372" t="s">
        <v>521</v>
      </c>
      <c r="M492" s="372" t="s">
        <v>521</v>
      </c>
      <c r="N492" s="372" t="s">
        <v>521</v>
      </c>
      <c r="O492" s="372" t="s">
        <v>521</v>
      </c>
      <c r="P492" s="372" t="s">
        <v>521</v>
      </c>
      <c r="Q492" s="372" t="s">
        <v>521</v>
      </c>
      <c r="R492" s="372" t="s">
        <v>521</v>
      </c>
      <c r="S492" s="372" t="s">
        <v>521</v>
      </c>
      <c r="T492" s="372" t="s">
        <v>521</v>
      </c>
      <c r="U492" s="372" t="s">
        <v>521</v>
      </c>
      <c r="V492" s="381" t="s">
        <v>196</v>
      </c>
      <c r="W492" s="372" t="s">
        <v>521</v>
      </c>
      <c r="X492" s="372" t="s">
        <v>521</v>
      </c>
      <c r="Y492" s="372" t="s">
        <v>521</v>
      </c>
      <c r="Z492" s="372" t="s">
        <v>521</v>
      </c>
      <c r="AA492" s="372" t="s">
        <v>521</v>
      </c>
      <c r="AB492" s="372" t="s">
        <v>521</v>
      </c>
      <c r="AC492" s="372" t="s">
        <v>521</v>
      </c>
      <c r="AD492" s="372" t="s">
        <v>521</v>
      </c>
      <c r="AE492" s="372" t="s">
        <v>521</v>
      </c>
      <c r="AF492" s="372" t="s">
        <v>521</v>
      </c>
      <c r="AG492" s="381" t="s">
        <v>196</v>
      </c>
      <c r="AH492" s="372" t="s">
        <v>595</v>
      </c>
      <c r="AI492" s="372" t="s">
        <v>521</v>
      </c>
      <c r="AJ492" s="372" t="s">
        <v>521</v>
      </c>
    </row>
    <row r="493" spans="1:36" x14ac:dyDescent="0.25">
      <c r="A493" s="409" t="s">
        <v>686</v>
      </c>
      <c r="B493" s="372" t="s">
        <v>521</v>
      </c>
      <c r="C493" s="372" t="s">
        <v>521</v>
      </c>
      <c r="D493" s="372" t="s">
        <v>521</v>
      </c>
      <c r="E493" s="372" t="s">
        <v>521</v>
      </c>
      <c r="F493" s="372" t="s">
        <v>521</v>
      </c>
      <c r="G493" s="372" t="s">
        <v>521</v>
      </c>
      <c r="H493" s="372" t="s">
        <v>521</v>
      </c>
      <c r="I493" s="372" t="s">
        <v>521</v>
      </c>
      <c r="J493" s="372" t="s">
        <v>521</v>
      </c>
      <c r="K493" s="372" t="s">
        <v>521</v>
      </c>
      <c r="L493" s="372" t="s">
        <v>521</v>
      </c>
      <c r="M493" s="372" t="s">
        <v>521</v>
      </c>
      <c r="N493" s="372" t="s">
        <v>521</v>
      </c>
      <c r="O493" s="372" t="s">
        <v>521</v>
      </c>
      <c r="P493" s="372" t="s">
        <v>521</v>
      </c>
      <c r="Q493" s="372" t="s">
        <v>521</v>
      </c>
      <c r="R493" s="372" t="s">
        <v>521</v>
      </c>
      <c r="S493" s="372" t="s">
        <v>521</v>
      </c>
      <c r="T493" s="372" t="s">
        <v>521</v>
      </c>
      <c r="U493" s="372" t="s">
        <v>521</v>
      </c>
      <c r="V493" s="381" t="s">
        <v>196</v>
      </c>
      <c r="W493" s="372" t="s">
        <v>521</v>
      </c>
      <c r="X493" s="372" t="s">
        <v>521</v>
      </c>
      <c r="Y493" s="372" t="s">
        <v>521</v>
      </c>
      <c r="Z493" s="372" t="s">
        <v>521</v>
      </c>
      <c r="AA493" s="372" t="s">
        <v>521</v>
      </c>
      <c r="AB493" s="372" t="s">
        <v>521</v>
      </c>
      <c r="AC493" s="372" t="s">
        <v>521</v>
      </c>
      <c r="AD493" s="372" t="s">
        <v>521</v>
      </c>
      <c r="AE493" s="372" t="s">
        <v>521</v>
      </c>
      <c r="AF493" s="372" t="s">
        <v>521</v>
      </c>
      <c r="AG493" s="381" t="s">
        <v>196</v>
      </c>
      <c r="AH493" s="372" t="s">
        <v>523</v>
      </c>
      <c r="AI493" s="372" t="s">
        <v>521</v>
      </c>
      <c r="AJ493" s="372" t="s">
        <v>521</v>
      </c>
    </row>
    <row r="494" spans="1:36" x14ac:dyDescent="0.25">
      <c r="A494" s="410" t="s">
        <v>687</v>
      </c>
      <c r="B494" s="372" t="s">
        <v>521</v>
      </c>
      <c r="C494" s="372" t="s">
        <v>521</v>
      </c>
      <c r="D494" s="372" t="s">
        <v>521</v>
      </c>
      <c r="E494" s="372" t="s">
        <v>521</v>
      </c>
      <c r="F494" s="372" t="s">
        <v>521</v>
      </c>
      <c r="G494" s="372" t="s">
        <v>521</v>
      </c>
      <c r="H494" s="372" t="s">
        <v>521</v>
      </c>
      <c r="I494" s="372" t="s">
        <v>521</v>
      </c>
      <c r="J494" s="372" t="s">
        <v>521</v>
      </c>
      <c r="K494" s="372" t="s">
        <v>521</v>
      </c>
      <c r="L494" s="372" t="s">
        <v>521</v>
      </c>
      <c r="M494" s="372" t="s">
        <v>521</v>
      </c>
      <c r="N494" s="372" t="s">
        <v>521</v>
      </c>
      <c r="O494" s="372" t="s">
        <v>521</v>
      </c>
      <c r="P494" s="372" t="s">
        <v>521</v>
      </c>
      <c r="Q494" s="372" t="s">
        <v>521</v>
      </c>
      <c r="R494" s="372" t="s">
        <v>521</v>
      </c>
      <c r="S494" s="372" t="s">
        <v>521</v>
      </c>
      <c r="T494" s="372" t="s">
        <v>521</v>
      </c>
      <c r="U494" s="372" t="s">
        <v>521</v>
      </c>
      <c r="V494" s="381" t="s">
        <v>196</v>
      </c>
      <c r="W494" s="372" t="s">
        <v>521</v>
      </c>
      <c r="X494" s="372" t="s">
        <v>521</v>
      </c>
      <c r="Y494" s="372" t="s">
        <v>521</v>
      </c>
      <c r="Z494" s="372" t="s">
        <v>521</v>
      </c>
      <c r="AA494" s="372" t="s">
        <v>521</v>
      </c>
      <c r="AB494" s="372" t="s">
        <v>521</v>
      </c>
      <c r="AC494" s="372" t="s">
        <v>521</v>
      </c>
      <c r="AD494" s="372" t="s">
        <v>521</v>
      </c>
      <c r="AE494" s="372" t="s">
        <v>521</v>
      </c>
      <c r="AF494" s="372" t="s">
        <v>521</v>
      </c>
      <c r="AG494" s="381" t="s">
        <v>196</v>
      </c>
      <c r="AH494" s="372">
        <v>7313.5339055999993</v>
      </c>
      <c r="AI494" s="372" t="s">
        <v>521</v>
      </c>
      <c r="AJ494" s="372" t="s">
        <v>521</v>
      </c>
    </row>
    <row r="495" spans="1:36" x14ac:dyDescent="0.25">
      <c r="A495" s="411" t="s">
        <v>688</v>
      </c>
      <c r="B495" s="372" t="s">
        <v>521</v>
      </c>
      <c r="C495" s="372" t="s">
        <v>521</v>
      </c>
      <c r="D495" s="372" t="s">
        <v>521</v>
      </c>
      <c r="E495" s="372" t="s">
        <v>521</v>
      </c>
      <c r="F495" s="372" t="s">
        <v>521</v>
      </c>
      <c r="G495" s="372" t="s">
        <v>521</v>
      </c>
      <c r="H495" s="372" t="s">
        <v>521</v>
      </c>
      <c r="I495" s="372" t="s">
        <v>521</v>
      </c>
      <c r="J495" s="372" t="s">
        <v>521</v>
      </c>
      <c r="K495" s="372" t="s">
        <v>521</v>
      </c>
      <c r="L495" s="372" t="s">
        <v>521</v>
      </c>
      <c r="M495" s="372" t="s">
        <v>521</v>
      </c>
      <c r="N495" s="372" t="s">
        <v>521</v>
      </c>
      <c r="O495" s="372" t="s">
        <v>521</v>
      </c>
      <c r="P495" s="372" t="s">
        <v>521</v>
      </c>
      <c r="Q495" s="372" t="s">
        <v>521</v>
      </c>
      <c r="R495" s="372" t="s">
        <v>521</v>
      </c>
      <c r="S495" s="372" t="s">
        <v>521</v>
      </c>
      <c r="T495" s="372" t="s">
        <v>521</v>
      </c>
      <c r="U495" s="372" t="s">
        <v>521</v>
      </c>
      <c r="V495" s="381" t="s">
        <v>196</v>
      </c>
      <c r="W495" s="372" t="s">
        <v>521</v>
      </c>
      <c r="X495" s="372" t="s">
        <v>521</v>
      </c>
      <c r="Y495" s="372" t="s">
        <v>521</v>
      </c>
      <c r="Z495" s="372" t="s">
        <v>521</v>
      </c>
      <c r="AA495" s="372" t="s">
        <v>521</v>
      </c>
      <c r="AB495" s="372" t="s">
        <v>521</v>
      </c>
      <c r="AC495" s="372" t="s">
        <v>521</v>
      </c>
      <c r="AD495" s="372" t="s">
        <v>521</v>
      </c>
      <c r="AE495" s="372" t="s">
        <v>521</v>
      </c>
      <c r="AF495" s="372" t="s">
        <v>521</v>
      </c>
      <c r="AG495" s="381" t="s">
        <v>196</v>
      </c>
      <c r="AH495" s="372" t="s">
        <v>521</v>
      </c>
      <c r="AI495" s="372">
        <v>366.24329245063001</v>
      </c>
      <c r="AJ495" s="372" t="s">
        <v>521</v>
      </c>
    </row>
    <row r="496" spans="1:36" x14ac:dyDescent="0.25">
      <c r="A496" s="409" t="s">
        <v>689</v>
      </c>
      <c r="B496" s="372" t="s">
        <v>521</v>
      </c>
      <c r="C496" s="372" t="s">
        <v>521</v>
      </c>
      <c r="D496" s="372" t="s">
        <v>521</v>
      </c>
      <c r="E496" s="372" t="s">
        <v>521</v>
      </c>
      <c r="F496" s="372" t="s">
        <v>521</v>
      </c>
      <c r="G496" s="372" t="s">
        <v>521</v>
      </c>
      <c r="H496" s="372" t="s">
        <v>521</v>
      </c>
      <c r="I496" s="372" t="s">
        <v>521</v>
      </c>
      <c r="J496" s="372" t="s">
        <v>521</v>
      </c>
      <c r="K496" s="372" t="s">
        <v>521</v>
      </c>
      <c r="L496" s="372" t="s">
        <v>521</v>
      </c>
      <c r="M496" s="372" t="s">
        <v>521</v>
      </c>
      <c r="N496" s="372" t="s">
        <v>521</v>
      </c>
      <c r="O496" s="372" t="s">
        <v>521</v>
      </c>
      <c r="P496" s="372" t="s">
        <v>521</v>
      </c>
      <c r="Q496" s="372" t="s">
        <v>521</v>
      </c>
      <c r="R496" s="372" t="s">
        <v>521</v>
      </c>
      <c r="S496" s="372" t="s">
        <v>521</v>
      </c>
      <c r="T496" s="372" t="s">
        <v>521</v>
      </c>
      <c r="U496" s="372" t="s">
        <v>521</v>
      </c>
      <c r="V496" s="381" t="s">
        <v>196</v>
      </c>
      <c r="W496" s="372" t="s">
        <v>521</v>
      </c>
      <c r="X496" s="372" t="s">
        <v>521</v>
      </c>
      <c r="Y496" s="372" t="s">
        <v>521</v>
      </c>
      <c r="Z496" s="372" t="s">
        <v>521</v>
      </c>
      <c r="AA496" s="372" t="s">
        <v>521</v>
      </c>
      <c r="AB496" s="372" t="s">
        <v>521</v>
      </c>
      <c r="AC496" s="372" t="s">
        <v>521</v>
      </c>
      <c r="AD496" s="372" t="s">
        <v>521</v>
      </c>
      <c r="AE496" s="372" t="s">
        <v>521</v>
      </c>
      <c r="AF496" s="372" t="s">
        <v>521</v>
      </c>
      <c r="AG496" s="381" t="s">
        <v>196</v>
      </c>
      <c r="AH496" s="372" t="s">
        <v>521</v>
      </c>
      <c r="AI496" s="372">
        <v>366.24329245062688</v>
      </c>
      <c r="AJ496" s="372" t="s">
        <v>521</v>
      </c>
    </row>
    <row r="497" spans="1:36" x14ac:dyDescent="0.25">
      <c r="A497" s="409" t="s">
        <v>3394</v>
      </c>
      <c r="B497" s="381" t="s">
        <v>196</v>
      </c>
      <c r="C497" s="381" t="s">
        <v>196</v>
      </c>
      <c r="D497" s="381" t="s">
        <v>196</v>
      </c>
      <c r="E497" s="381" t="s">
        <v>196</v>
      </c>
      <c r="F497" s="381" t="s">
        <v>196</v>
      </c>
      <c r="G497" s="381" t="s">
        <v>196</v>
      </c>
      <c r="H497" s="381" t="s">
        <v>196</v>
      </c>
      <c r="I497" s="381" t="s">
        <v>196</v>
      </c>
      <c r="J497" s="381" t="s">
        <v>196</v>
      </c>
      <c r="K497" s="381" t="s">
        <v>196</v>
      </c>
      <c r="L497" s="381" t="s">
        <v>196</v>
      </c>
      <c r="M497" s="381" t="s">
        <v>196</v>
      </c>
      <c r="N497" s="381" t="s">
        <v>196</v>
      </c>
      <c r="O497" s="381" t="s">
        <v>196</v>
      </c>
      <c r="P497" s="381" t="s">
        <v>196</v>
      </c>
      <c r="Q497" s="381" t="s">
        <v>196</v>
      </c>
      <c r="R497" s="381" t="s">
        <v>196</v>
      </c>
      <c r="S497" s="381" t="s">
        <v>196</v>
      </c>
      <c r="T497" s="381" t="s">
        <v>196</v>
      </c>
      <c r="U497" s="381" t="s">
        <v>196</v>
      </c>
      <c r="V497" s="381" t="s">
        <v>196</v>
      </c>
      <c r="W497" s="372" t="s">
        <v>521</v>
      </c>
      <c r="X497" s="372" t="s">
        <v>521</v>
      </c>
      <c r="Y497" s="372" t="s">
        <v>521</v>
      </c>
      <c r="Z497" s="372" t="s">
        <v>521</v>
      </c>
      <c r="AA497" s="372" t="s">
        <v>521</v>
      </c>
      <c r="AB497" s="372" t="s">
        <v>521</v>
      </c>
      <c r="AC497" s="372" t="s">
        <v>521</v>
      </c>
      <c r="AD497" s="372" t="s">
        <v>521</v>
      </c>
      <c r="AE497" s="372" t="s">
        <v>521</v>
      </c>
      <c r="AF497" s="372" t="s">
        <v>521</v>
      </c>
      <c r="AG497" s="381" t="s">
        <v>196</v>
      </c>
      <c r="AH497" s="381" t="s">
        <v>196</v>
      </c>
      <c r="AI497" s="372" t="s">
        <v>548</v>
      </c>
      <c r="AJ497" s="381" t="s">
        <v>196</v>
      </c>
    </row>
    <row r="498" spans="1:36" x14ac:dyDescent="0.25">
      <c r="A498" s="409" t="s">
        <v>690</v>
      </c>
      <c r="B498" s="372" t="s">
        <v>521</v>
      </c>
      <c r="C498" s="372" t="s">
        <v>521</v>
      </c>
      <c r="D498" s="372" t="s">
        <v>521</v>
      </c>
      <c r="E498" s="372" t="s">
        <v>521</v>
      </c>
      <c r="F498" s="372" t="s">
        <v>521</v>
      </c>
      <c r="G498" s="372" t="s">
        <v>521</v>
      </c>
      <c r="H498" s="372" t="s">
        <v>521</v>
      </c>
      <c r="I498" s="372" t="s">
        <v>521</v>
      </c>
      <c r="J498" s="372" t="s">
        <v>521</v>
      </c>
      <c r="K498" s="372" t="s">
        <v>521</v>
      </c>
      <c r="L498" s="372" t="s">
        <v>521</v>
      </c>
      <c r="M498" s="372" t="s">
        <v>521</v>
      </c>
      <c r="N498" s="372" t="s">
        <v>521</v>
      </c>
      <c r="O498" s="372" t="s">
        <v>521</v>
      </c>
      <c r="P498" s="372" t="s">
        <v>521</v>
      </c>
      <c r="Q498" s="372" t="s">
        <v>521</v>
      </c>
      <c r="R498" s="372" t="s">
        <v>521</v>
      </c>
      <c r="S498" s="372" t="s">
        <v>521</v>
      </c>
      <c r="T498" s="372" t="s">
        <v>521</v>
      </c>
      <c r="U498" s="372" t="s">
        <v>521</v>
      </c>
      <c r="V498" s="381" t="s">
        <v>196</v>
      </c>
      <c r="W498" s="372" t="s">
        <v>521</v>
      </c>
      <c r="X498" s="372" t="s">
        <v>521</v>
      </c>
      <c r="Y498" s="372" t="s">
        <v>521</v>
      </c>
      <c r="Z498" s="372" t="s">
        <v>521</v>
      </c>
      <c r="AA498" s="372" t="s">
        <v>521</v>
      </c>
      <c r="AB498" s="372" t="s">
        <v>521</v>
      </c>
      <c r="AC498" s="372" t="s">
        <v>521</v>
      </c>
      <c r="AD498" s="372" t="s">
        <v>521</v>
      </c>
      <c r="AE498" s="372" t="s">
        <v>521</v>
      </c>
      <c r="AF498" s="372" t="s">
        <v>521</v>
      </c>
      <c r="AG498" s="381" t="s">
        <v>196</v>
      </c>
      <c r="AH498" s="372" t="s">
        <v>521</v>
      </c>
      <c r="AI498" s="372" t="s">
        <v>521</v>
      </c>
      <c r="AJ498" s="372" t="s">
        <v>521</v>
      </c>
    </row>
    <row r="499" spans="1:36" x14ac:dyDescent="0.25">
      <c r="A499" s="322" t="s">
        <v>739</v>
      </c>
      <c r="B499" s="372" t="s">
        <v>555</v>
      </c>
      <c r="C499" s="372" t="s">
        <v>521</v>
      </c>
      <c r="D499" s="372" t="s">
        <v>521</v>
      </c>
      <c r="E499" s="372" t="s">
        <v>521</v>
      </c>
      <c r="F499" s="372" t="s">
        <v>521</v>
      </c>
      <c r="G499" s="372" t="s">
        <v>521</v>
      </c>
      <c r="H499" s="372" t="s">
        <v>521</v>
      </c>
      <c r="I499" s="372" t="s">
        <v>521</v>
      </c>
      <c r="J499" s="372" t="s">
        <v>521</v>
      </c>
      <c r="K499" s="372" t="s">
        <v>521</v>
      </c>
      <c r="L499" s="372" t="s">
        <v>521</v>
      </c>
      <c r="M499" s="372" t="s">
        <v>521</v>
      </c>
      <c r="N499" s="372" t="s">
        <v>521</v>
      </c>
      <c r="O499" s="372" t="s">
        <v>521</v>
      </c>
      <c r="P499" s="372" t="s">
        <v>521</v>
      </c>
      <c r="Q499" s="372" t="s">
        <v>521</v>
      </c>
      <c r="R499" s="372" t="s">
        <v>521</v>
      </c>
      <c r="S499" s="372" t="s">
        <v>521</v>
      </c>
      <c r="T499" s="372" t="s">
        <v>521</v>
      </c>
      <c r="U499" s="372" t="s">
        <v>521</v>
      </c>
      <c r="V499" s="381" t="s">
        <v>196</v>
      </c>
      <c r="W499" s="372" t="s">
        <v>555</v>
      </c>
      <c r="X499" s="372" t="s">
        <v>555</v>
      </c>
      <c r="Y499" s="372" t="s">
        <v>555</v>
      </c>
      <c r="Z499" s="372" t="s">
        <v>521</v>
      </c>
      <c r="AA499" s="372" t="s">
        <v>555</v>
      </c>
      <c r="AB499" s="372" t="s">
        <v>521</v>
      </c>
      <c r="AC499" s="372" t="s">
        <v>521</v>
      </c>
      <c r="AD499" s="372" t="s">
        <v>521</v>
      </c>
      <c r="AE499" s="372" t="s">
        <v>521</v>
      </c>
      <c r="AF499" s="372" t="s">
        <v>521</v>
      </c>
      <c r="AG499" s="381" t="s">
        <v>196</v>
      </c>
      <c r="AH499" s="372" t="s">
        <v>521</v>
      </c>
      <c r="AI499" s="372" t="s">
        <v>555</v>
      </c>
      <c r="AJ499" s="372" t="s">
        <v>555</v>
      </c>
    </row>
    <row r="500" spans="1:36" x14ac:dyDescent="0.25">
      <c r="A500" s="414" t="s">
        <v>740</v>
      </c>
      <c r="B500" s="372" t="s">
        <v>555</v>
      </c>
      <c r="C500" s="372" t="s">
        <v>521</v>
      </c>
      <c r="D500" s="372" t="s">
        <v>521</v>
      </c>
      <c r="E500" s="372" t="s">
        <v>521</v>
      </c>
      <c r="F500" s="372" t="s">
        <v>521</v>
      </c>
      <c r="G500" s="372" t="s">
        <v>521</v>
      </c>
      <c r="H500" s="372" t="s">
        <v>521</v>
      </c>
      <c r="I500" s="372" t="s">
        <v>521</v>
      </c>
      <c r="J500" s="372" t="s">
        <v>521</v>
      </c>
      <c r="K500" s="372" t="s">
        <v>521</v>
      </c>
      <c r="L500" s="372" t="s">
        <v>521</v>
      </c>
      <c r="M500" s="372" t="s">
        <v>521</v>
      </c>
      <c r="N500" s="372" t="s">
        <v>521</v>
      </c>
      <c r="O500" s="372" t="s">
        <v>521</v>
      </c>
      <c r="P500" s="372" t="s">
        <v>521</v>
      </c>
      <c r="Q500" s="372" t="s">
        <v>521</v>
      </c>
      <c r="R500" s="372" t="s">
        <v>521</v>
      </c>
      <c r="S500" s="372" t="s">
        <v>521</v>
      </c>
      <c r="T500" s="372" t="s">
        <v>521</v>
      </c>
      <c r="U500" s="372" t="s">
        <v>521</v>
      </c>
      <c r="V500" s="381" t="s">
        <v>196</v>
      </c>
      <c r="W500" s="372" t="s">
        <v>555</v>
      </c>
      <c r="X500" s="372" t="s">
        <v>555</v>
      </c>
      <c r="Y500" s="372" t="s">
        <v>555</v>
      </c>
      <c r="Z500" s="372" t="s">
        <v>521</v>
      </c>
      <c r="AA500" s="372" t="s">
        <v>555</v>
      </c>
      <c r="AB500" s="372" t="s">
        <v>521</v>
      </c>
      <c r="AC500" s="372" t="s">
        <v>521</v>
      </c>
      <c r="AD500" s="372" t="s">
        <v>521</v>
      </c>
      <c r="AE500" s="372" t="s">
        <v>521</v>
      </c>
      <c r="AF500" s="372" t="s">
        <v>521</v>
      </c>
      <c r="AG500" s="381" t="s">
        <v>196</v>
      </c>
      <c r="AH500" s="372" t="s">
        <v>521</v>
      </c>
      <c r="AI500" s="372" t="s">
        <v>555</v>
      </c>
      <c r="AJ500" s="372" t="s">
        <v>555</v>
      </c>
    </row>
    <row r="501" spans="1:36" ht="15.75" customHeight="1" thickBot="1" x14ac:dyDescent="0.3">
      <c r="A501" s="323" t="s">
        <v>741</v>
      </c>
      <c r="B501" s="495" t="s">
        <v>728</v>
      </c>
      <c r="C501" s="497"/>
      <c r="D501" s="497"/>
      <c r="E501" s="497"/>
      <c r="F501" s="497"/>
      <c r="G501" s="497"/>
      <c r="H501" s="497"/>
      <c r="I501" s="497"/>
      <c r="J501" s="497"/>
      <c r="K501" s="497"/>
      <c r="L501" s="497"/>
      <c r="M501" s="497"/>
      <c r="N501" s="497"/>
      <c r="O501" s="497"/>
      <c r="P501" s="497"/>
      <c r="Q501" s="497"/>
      <c r="R501" s="497"/>
      <c r="S501" s="497"/>
      <c r="T501" s="497"/>
      <c r="U501" s="497"/>
      <c r="V501" s="497"/>
      <c r="W501" s="497"/>
      <c r="X501" s="497"/>
      <c r="Y501" s="497"/>
      <c r="Z501" s="497"/>
      <c r="AA501" s="497"/>
      <c r="AB501" s="497"/>
      <c r="AC501" s="497"/>
      <c r="AD501" s="497"/>
      <c r="AE501" s="497"/>
      <c r="AF501" s="497"/>
      <c r="AG501" s="497"/>
      <c r="AH501" s="497"/>
      <c r="AI501" s="497"/>
      <c r="AJ501" s="498"/>
    </row>
    <row r="502" spans="1:36" ht="15.75" thickTop="1" x14ac:dyDescent="0.25">
      <c r="A502" s="320" t="s">
        <v>742</v>
      </c>
      <c r="B502" s="372">
        <v>20255.686821310028</v>
      </c>
      <c r="C502" s="372">
        <v>268.19052749999997</v>
      </c>
      <c r="D502" s="372" t="s">
        <v>826</v>
      </c>
      <c r="E502" s="372" t="s">
        <v>826</v>
      </c>
      <c r="F502" s="372">
        <v>9031.5481900000013</v>
      </c>
      <c r="G502" s="372" t="s">
        <v>546</v>
      </c>
      <c r="H502" s="372">
        <v>80154.753393000006</v>
      </c>
      <c r="I502" s="372" t="s">
        <v>546</v>
      </c>
      <c r="J502" s="372">
        <v>9356.369772</v>
      </c>
      <c r="K502" s="372" t="s">
        <v>546</v>
      </c>
      <c r="L502" s="372" t="s">
        <v>826</v>
      </c>
      <c r="M502" s="372" t="s">
        <v>546</v>
      </c>
      <c r="N502" s="372" t="s">
        <v>546</v>
      </c>
      <c r="O502" s="372" t="s">
        <v>546</v>
      </c>
      <c r="P502" s="372" t="s">
        <v>546</v>
      </c>
      <c r="Q502" s="372">
        <v>1154.9313</v>
      </c>
      <c r="R502" s="372" t="s">
        <v>546</v>
      </c>
      <c r="S502" s="372" t="s">
        <v>826</v>
      </c>
      <c r="T502" s="372" t="s">
        <v>826</v>
      </c>
      <c r="U502" s="372">
        <v>1.84005186808937</v>
      </c>
      <c r="V502" s="381" t="s">
        <v>196</v>
      </c>
      <c r="W502" s="372">
        <v>3985.2978501399257</v>
      </c>
      <c r="X502" s="372">
        <v>2522.7156316579408</v>
      </c>
      <c r="Y502" s="372">
        <v>79.222245606505325</v>
      </c>
      <c r="Z502" s="372" t="s">
        <v>546</v>
      </c>
      <c r="AA502" s="372">
        <v>117.63778721389281</v>
      </c>
      <c r="AB502" s="372" t="s">
        <v>546</v>
      </c>
      <c r="AC502" s="372" t="s">
        <v>826</v>
      </c>
      <c r="AD502" s="372" t="s">
        <v>546</v>
      </c>
      <c r="AE502" s="372" t="s">
        <v>546</v>
      </c>
      <c r="AF502" s="372">
        <v>2.4884645670558498</v>
      </c>
      <c r="AG502" s="381" t="s">
        <v>196</v>
      </c>
      <c r="AH502" s="372">
        <v>7332.5098355411983</v>
      </c>
      <c r="AI502" s="372">
        <v>11803.055759120232</v>
      </c>
      <c r="AJ502" s="372">
        <v>490.71858044203998</v>
      </c>
    </row>
    <row r="503" spans="1:36" x14ac:dyDescent="0.25">
      <c r="A503" s="321" t="s">
        <v>743</v>
      </c>
      <c r="B503" s="372">
        <v>20040.325102040817</v>
      </c>
      <c r="C503" s="372" t="s">
        <v>521</v>
      </c>
      <c r="D503" s="372" t="s">
        <v>521</v>
      </c>
      <c r="E503" s="372" t="s">
        <v>521</v>
      </c>
      <c r="F503" s="372" t="s">
        <v>521</v>
      </c>
      <c r="G503" s="372" t="s">
        <v>521</v>
      </c>
      <c r="H503" s="372" t="s">
        <v>521</v>
      </c>
      <c r="I503" s="372" t="s">
        <v>521</v>
      </c>
      <c r="J503" s="372" t="s">
        <v>521</v>
      </c>
      <c r="K503" s="372" t="s">
        <v>521</v>
      </c>
      <c r="L503" s="372" t="s">
        <v>521</v>
      </c>
      <c r="M503" s="372" t="s">
        <v>521</v>
      </c>
      <c r="N503" s="372" t="s">
        <v>521</v>
      </c>
      <c r="O503" s="372" t="s">
        <v>521</v>
      </c>
      <c r="P503" s="372" t="s">
        <v>521</v>
      </c>
      <c r="Q503" s="372" t="s">
        <v>521</v>
      </c>
      <c r="R503" s="372" t="s">
        <v>521</v>
      </c>
      <c r="S503" s="372" t="s">
        <v>521</v>
      </c>
      <c r="T503" s="372" t="s">
        <v>521</v>
      </c>
      <c r="U503" s="372" t="s">
        <v>521</v>
      </c>
      <c r="V503" s="381" t="s">
        <v>196</v>
      </c>
      <c r="W503" s="372" t="s">
        <v>521</v>
      </c>
      <c r="X503" s="372" t="s">
        <v>521</v>
      </c>
      <c r="Y503" s="372" t="s">
        <v>521</v>
      </c>
      <c r="Z503" s="372" t="s">
        <v>521</v>
      </c>
      <c r="AA503" s="372" t="s">
        <v>521</v>
      </c>
      <c r="AB503" s="372" t="s">
        <v>521</v>
      </c>
      <c r="AC503" s="372" t="s">
        <v>521</v>
      </c>
      <c r="AD503" s="372" t="s">
        <v>521</v>
      </c>
      <c r="AE503" s="372" t="s">
        <v>521</v>
      </c>
      <c r="AF503" s="372" t="s">
        <v>521</v>
      </c>
      <c r="AG503" s="381" t="s">
        <v>196</v>
      </c>
      <c r="AH503" s="372" t="s">
        <v>521</v>
      </c>
      <c r="AI503" s="372" t="s">
        <v>521</v>
      </c>
      <c r="AJ503" s="372" t="s">
        <v>521</v>
      </c>
    </row>
    <row r="504" spans="1:36" x14ac:dyDescent="0.25">
      <c r="A504" s="415" t="s">
        <v>744</v>
      </c>
      <c r="B504" s="372" t="s">
        <v>521</v>
      </c>
      <c r="C504" s="372" t="s">
        <v>521</v>
      </c>
      <c r="D504" s="372" t="s">
        <v>521</v>
      </c>
      <c r="E504" s="372" t="s">
        <v>521</v>
      </c>
      <c r="F504" s="372" t="s">
        <v>521</v>
      </c>
      <c r="G504" s="372" t="s">
        <v>521</v>
      </c>
      <c r="H504" s="372" t="s">
        <v>583</v>
      </c>
      <c r="I504" s="372" t="s">
        <v>521</v>
      </c>
      <c r="J504" s="372" t="s">
        <v>521</v>
      </c>
      <c r="K504" s="372" t="s">
        <v>521</v>
      </c>
      <c r="L504" s="372" t="s">
        <v>521</v>
      </c>
      <c r="M504" s="372" t="s">
        <v>521</v>
      </c>
      <c r="N504" s="372" t="s">
        <v>521</v>
      </c>
      <c r="O504" s="372" t="s">
        <v>521</v>
      </c>
      <c r="P504" s="372" t="s">
        <v>521</v>
      </c>
      <c r="Q504" s="372" t="s">
        <v>521</v>
      </c>
      <c r="R504" s="372" t="s">
        <v>521</v>
      </c>
      <c r="S504" s="372" t="s">
        <v>521</v>
      </c>
      <c r="T504" s="372" t="s">
        <v>521</v>
      </c>
      <c r="U504" s="372" t="s">
        <v>521</v>
      </c>
      <c r="V504" s="381" t="s">
        <v>196</v>
      </c>
      <c r="W504" s="372">
        <v>2889.5115971792543</v>
      </c>
      <c r="X504" s="372">
        <v>550.24258844079532</v>
      </c>
      <c r="Y504" s="372" t="s">
        <v>521</v>
      </c>
      <c r="Z504" s="372" t="s">
        <v>521</v>
      </c>
      <c r="AA504" s="372" t="s">
        <v>521</v>
      </c>
      <c r="AB504" s="372" t="s">
        <v>521</v>
      </c>
      <c r="AC504" s="372" t="s">
        <v>521</v>
      </c>
      <c r="AD504" s="372" t="s">
        <v>521</v>
      </c>
      <c r="AE504" s="372" t="s">
        <v>521</v>
      </c>
      <c r="AF504" s="372" t="s">
        <v>521</v>
      </c>
      <c r="AG504" s="381" t="s">
        <v>196</v>
      </c>
      <c r="AH504" s="372" t="s">
        <v>521</v>
      </c>
      <c r="AI504" s="372">
        <v>2745.5373405254281</v>
      </c>
      <c r="AJ504" s="372" t="s">
        <v>521</v>
      </c>
    </row>
    <row r="505" spans="1:36" x14ac:dyDescent="0.25">
      <c r="A505" s="411" t="s">
        <v>745</v>
      </c>
      <c r="B505" s="372">
        <v>202.33771926921244</v>
      </c>
      <c r="C505" s="372" t="s">
        <v>619</v>
      </c>
      <c r="D505" s="372" t="s">
        <v>3262</v>
      </c>
      <c r="E505" s="372" t="s">
        <v>3262</v>
      </c>
      <c r="F505" s="372" t="s">
        <v>3262</v>
      </c>
      <c r="G505" s="372" t="s">
        <v>620</v>
      </c>
      <c r="H505" s="372" t="s">
        <v>619</v>
      </c>
      <c r="I505" s="372" t="s">
        <v>620</v>
      </c>
      <c r="J505" s="372" t="s">
        <v>3262</v>
      </c>
      <c r="K505" s="372" t="s">
        <v>620</v>
      </c>
      <c r="L505" s="372" t="s">
        <v>3262</v>
      </c>
      <c r="M505" s="372" t="s">
        <v>620</v>
      </c>
      <c r="N505" s="372" t="s">
        <v>620</v>
      </c>
      <c r="O505" s="372" t="s">
        <v>620</v>
      </c>
      <c r="P505" s="372" t="s">
        <v>620</v>
      </c>
      <c r="Q505" s="372" t="s">
        <v>3262</v>
      </c>
      <c r="R505" s="372" t="s">
        <v>620</v>
      </c>
      <c r="S505" s="372" t="s">
        <v>3262</v>
      </c>
      <c r="T505" s="372" t="s">
        <v>3262</v>
      </c>
      <c r="U505" s="372">
        <v>1.84005186808937</v>
      </c>
      <c r="V505" s="381" t="s">
        <v>196</v>
      </c>
      <c r="W505" s="372">
        <v>1080.1253649606713</v>
      </c>
      <c r="X505" s="372">
        <v>1972.4730432171457</v>
      </c>
      <c r="Y505" s="372">
        <v>79.222245606505325</v>
      </c>
      <c r="Z505" s="372" t="s">
        <v>620</v>
      </c>
      <c r="AA505" s="372">
        <v>117.63778721389281</v>
      </c>
      <c r="AB505" s="372" t="s">
        <v>620</v>
      </c>
      <c r="AC505" s="372" t="s">
        <v>3262</v>
      </c>
      <c r="AD505" s="372" t="s">
        <v>620</v>
      </c>
      <c r="AE505" s="372" t="s">
        <v>620</v>
      </c>
      <c r="AF505" s="372">
        <v>2.4884645670558498</v>
      </c>
      <c r="AG505" s="381" t="s">
        <v>196</v>
      </c>
      <c r="AH505" s="372">
        <v>18.975929941198739</v>
      </c>
      <c r="AI505" s="372">
        <v>707.17135072055373</v>
      </c>
      <c r="AJ505" s="372">
        <v>490.71858044210865</v>
      </c>
    </row>
    <row r="506" spans="1:36" x14ac:dyDescent="0.25">
      <c r="A506" s="416" t="s">
        <v>3396</v>
      </c>
      <c r="B506" s="372">
        <v>13.023999999999999</v>
      </c>
      <c r="C506" s="372">
        <v>268.19052749999997</v>
      </c>
      <c r="D506" s="372" t="s">
        <v>521</v>
      </c>
      <c r="E506" s="372" t="s">
        <v>521</v>
      </c>
      <c r="F506" s="372">
        <v>9031.5481900000013</v>
      </c>
      <c r="G506" s="372" t="s">
        <v>521</v>
      </c>
      <c r="H506" s="372">
        <v>80154.753393000006</v>
      </c>
      <c r="I506" s="372" t="s">
        <v>521</v>
      </c>
      <c r="J506" s="372">
        <v>9356.369772</v>
      </c>
      <c r="K506" s="372" t="s">
        <v>521</v>
      </c>
      <c r="L506" s="372" t="s">
        <v>521</v>
      </c>
      <c r="M506" s="372" t="s">
        <v>521</v>
      </c>
      <c r="N506" s="372" t="s">
        <v>521</v>
      </c>
      <c r="O506" s="372" t="s">
        <v>521</v>
      </c>
      <c r="P506" s="372" t="s">
        <v>521</v>
      </c>
      <c r="Q506" s="372">
        <v>1154.9313</v>
      </c>
      <c r="R506" s="372" t="s">
        <v>521</v>
      </c>
      <c r="S506" s="372" t="s">
        <v>521</v>
      </c>
      <c r="T506" s="372" t="s">
        <v>521</v>
      </c>
      <c r="U506" s="372" t="s">
        <v>521</v>
      </c>
      <c r="V506" s="381" t="s">
        <v>196</v>
      </c>
      <c r="W506" s="372">
        <v>15.660888</v>
      </c>
      <c r="X506" s="372" t="s">
        <v>521</v>
      </c>
      <c r="Y506" s="372" t="s">
        <v>521</v>
      </c>
      <c r="Z506" s="372" t="s">
        <v>521</v>
      </c>
      <c r="AA506" s="372" t="s">
        <v>521</v>
      </c>
      <c r="AB506" s="372" t="s">
        <v>521</v>
      </c>
      <c r="AC506" s="372" t="s">
        <v>521</v>
      </c>
      <c r="AD506" s="372" t="s">
        <v>521</v>
      </c>
      <c r="AE506" s="372" t="s">
        <v>521</v>
      </c>
      <c r="AF506" s="372" t="s">
        <v>521</v>
      </c>
      <c r="AG506" s="381" t="s">
        <v>196</v>
      </c>
      <c r="AH506" s="372">
        <v>7313.5339055999993</v>
      </c>
      <c r="AI506" s="372" t="s">
        <v>521</v>
      </c>
      <c r="AJ506" s="372" t="s">
        <v>521</v>
      </c>
    </row>
    <row r="507" spans="1:36" x14ac:dyDescent="0.25">
      <c r="A507" s="411" t="s">
        <v>746</v>
      </c>
      <c r="B507" s="372" t="s">
        <v>521</v>
      </c>
      <c r="C507" s="372" t="s">
        <v>521</v>
      </c>
      <c r="D507" s="372" t="s">
        <v>521</v>
      </c>
      <c r="E507" s="372" t="s">
        <v>521</v>
      </c>
      <c r="F507" s="372" t="s">
        <v>521</v>
      </c>
      <c r="G507" s="372" t="s">
        <v>521</v>
      </c>
      <c r="H507" s="372" t="s">
        <v>521</v>
      </c>
      <c r="I507" s="372" t="s">
        <v>521</v>
      </c>
      <c r="J507" s="372" t="s">
        <v>521</v>
      </c>
      <c r="K507" s="372" t="s">
        <v>521</v>
      </c>
      <c r="L507" s="372" t="s">
        <v>521</v>
      </c>
      <c r="M507" s="372" t="s">
        <v>521</v>
      </c>
      <c r="N507" s="372" t="s">
        <v>521</v>
      </c>
      <c r="O507" s="372" t="s">
        <v>521</v>
      </c>
      <c r="P507" s="372" t="s">
        <v>521</v>
      </c>
      <c r="Q507" s="372" t="s">
        <v>521</v>
      </c>
      <c r="R507" s="372" t="s">
        <v>521</v>
      </c>
      <c r="S507" s="372" t="s">
        <v>521</v>
      </c>
      <c r="T507" s="372" t="s">
        <v>521</v>
      </c>
      <c r="U507" s="372" t="s">
        <v>521</v>
      </c>
      <c r="V507" s="381" t="s">
        <v>196</v>
      </c>
      <c r="W507" s="372" t="s">
        <v>521</v>
      </c>
      <c r="X507" s="372" t="s">
        <v>521</v>
      </c>
      <c r="Y507" s="372" t="s">
        <v>521</v>
      </c>
      <c r="Z507" s="372" t="s">
        <v>521</v>
      </c>
      <c r="AA507" s="372" t="s">
        <v>521</v>
      </c>
      <c r="AB507" s="372" t="s">
        <v>521</v>
      </c>
      <c r="AC507" s="372" t="s">
        <v>521</v>
      </c>
      <c r="AD507" s="372" t="s">
        <v>521</v>
      </c>
      <c r="AE507" s="372" t="s">
        <v>521</v>
      </c>
      <c r="AF507" s="372" t="s">
        <v>521</v>
      </c>
      <c r="AG507" s="381" t="s">
        <v>196</v>
      </c>
      <c r="AH507" s="372" t="s">
        <v>521</v>
      </c>
      <c r="AI507" s="372">
        <v>8350.3470678743633</v>
      </c>
      <c r="AJ507" s="372" t="s">
        <v>521</v>
      </c>
    </row>
    <row r="508" spans="1:36" x14ac:dyDescent="0.25">
      <c r="A508" s="307" t="s">
        <v>747</v>
      </c>
      <c r="B508" s="372" t="s">
        <v>555</v>
      </c>
      <c r="C508" s="372" t="s">
        <v>521</v>
      </c>
      <c r="D508" s="372" t="s">
        <v>521</v>
      </c>
      <c r="E508" s="372" t="s">
        <v>521</v>
      </c>
      <c r="F508" s="372" t="s">
        <v>521</v>
      </c>
      <c r="G508" s="372" t="s">
        <v>521</v>
      </c>
      <c r="H508" s="372" t="s">
        <v>521</v>
      </c>
      <c r="I508" s="372" t="s">
        <v>521</v>
      </c>
      <c r="J508" s="372" t="s">
        <v>521</v>
      </c>
      <c r="K508" s="372" t="s">
        <v>521</v>
      </c>
      <c r="L508" s="372" t="s">
        <v>521</v>
      </c>
      <c r="M508" s="372" t="s">
        <v>521</v>
      </c>
      <c r="N508" s="372" t="s">
        <v>521</v>
      </c>
      <c r="O508" s="372" t="s">
        <v>521</v>
      </c>
      <c r="P508" s="372" t="s">
        <v>521</v>
      </c>
      <c r="Q508" s="372" t="s">
        <v>521</v>
      </c>
      <c r="R508" s="372" t="s">
        <v>521</v>
      </c>
      <c r="S508" s="372" t="s">
        <v>521</v>
      </c>
      <c r="T508" s="372" t="s">
        <v>521</v>
      </c>
      <c r="U508" s="372" t="s">
        <v>521</v>
      </c>
      <c r="V508" s="381" t="s">
        <v>196</v>
      </c>
      <c r="W508" s="372" t="s">
        <v>555</v>
      </c>
      <c r="X508" s="372" t="s">
        <v>555</v>
      </c>
      <c r="Y508" s="372" t="s">
        <v>555</v>
      </c>
      <c r="Z508" s="372" t="s">
        <v>521</v>
      </c>
      <c r="AA508" s="372" t="s">
        <v>555</v>
      </c>
      <c r="AB508" s="372" t="s">
        <v>521</v>
      </c>
      <c r="AC508" s="372" t="s">
        <v>521</v>
      </c>
      <c r="AD508" s="372" t="s">
        <v>521</v>
      </c>
      <c r="AE508" s="372" t="s">
        <v>521</v>
      </c>
      <c r="AF508" s="372" t="s">
        <v>521</v>
      </c>
      <c r="AG508" s="381" t="s">
        <v>196</v>
      </c>
      <c r="AH508" s="372" t="s">
        <v>521</v>
      </c>
      <c r="AI508" s="372" t="s">
        <v>555</v>
      </c>
      <c r="AJ508" s="372" t="s">
        <v>555</v>
      </c>
    </row>
    <row r="510" spans="1:36" ht="30" x14ac:dyDescent="0.25">
      <c r="A510" s="65" t="s">
        <v>748</v>
      </c>
      <c r="B510" s="77">
        <f>B472</f>
        <v>1368.6274879263533</v>
      </c>
      <c r="C510" s="77">
        <f t="shared" ref="C510:AJ510" si="9">C472</f>
        <v>397.31929999999994</v>
      </c>
      <c r="D510" s="77" t="str">
        <f t="shared" si="9"/>
        <v>NO,NE,IE,NA</v>
      </c>
      <c r="E510" s="77" t="str">
        <f t="shared" si="9"/>
        <v>NO,NE,IE,NA</v>
      </c>
      <c r="F510" s="77">
        <f t="shared" si="9"/>
        <v>2580.4423400000001</v>
      </c>
      <c r="G510" s="77" t="str">
        <f t="shared" si="9"/>
        <v>NO,NE,NA</v>
      </c>
      <c r="H510" s="77">
        <f t="shared" si="9"/>
        <v>56052.275099999999</v>
      </c>
      <c r="I510" s="77" t="str">
        <f t="shared" si="9"/>
        <v>NO,NE,NA</v>
      </c>
      <c r="J510" s="77">
        <f t="shared" si="9"/>
        <v>2093.1475999999998</v>
      </c>
      <c r="K510" s="77" t="str">
        <f t="shared" si="9"/>
        <v>NO,NE,NA</v>
      </c>
      <c r="L510" s="77" t="str">
        <f t="shared" si="9"/>
        <v>NO,NE,IE,NA</v>
      </c>
      <c r="M510" s="77" t="str">
        <f t="shared" si="9"/>
        <v>NO,NE,NA</v>
      </c>
      <c r="N510" s="77" t="str">
        <f t="shared" si="9"/>
        <v>NO,NE,NA</v>
      </c>
      <c r="O510" s="77" t="str">
        <f t="shared" si="9"/>
        <v>NO,NE,NA</v>
      </c>
      <c r="P510" s="77" t="str">
        <f t="shared" si="9"/>
        <v>NO,NE,NA</v>
      </c>
      <c r="Q510" s="77">
        <f t="shared" si="9"/>
        <v>117.73</v>
      </c>
      <c r="R510" s="77" t="str">
        <f t="shared" si="9"/>
        <v>NO,NE,NA</v>
      </c>
      <c r="S510" s="77" t="str">
        <f t="shared" si="9"/>
        <v>NO,NE,IE,NA</v>
      </c>
      <c r="T510" s="77" t="str">
        <f t="shared" si="9"/>
        <v>NO,NE,IE,NA</v>
      </c>
      <c r="U510" s="77">
        <f t="shared" si="9"/>
        <v>1.84005186808937</v>
      </c>
      <c r="V510" s="77" t="str">
        <f t="shared" si="9"/>
        <v/>
      </c>
      <c r="W510" s="77">
        <f t="shared" si="9"/>
        <v>539.28252369958398</v>
      </c>
      <c r="X510" s="77">
        <f t="shared" si="9"/>
        <v>206.77996980802794</v>
      </c>
      <c r="Y510" s="77">
        <f t="shared" si="9"/>
        <v>8.9719417447910903</v>
      </c>
      <c r="Z510" s="77" t="str">
        <f t="shared" si="9"/>
        <v>NO,NE,NA</v>
      </c>
      <c r="AA510" s="77">
        <f t="shared" si="9"/>
        <v>11.42114438969833</v>
      </c>
      <c r="AB510" s="77" t="str">
        <f t="shared" si="9"/>
        <v>NO,NE,NA</v>
      </c>
      <c r="AC510" s="77" t="str">
        <f t="shared" si="9"/>
        <v>NO,NE,IE,NA</v>
      </c>
      <c r="AD510" s="77" t="str">
        <f t="shared" si="9"/>
        <v>NO,NE,NA</v>
      </c>
      <c r="AE510" s="77" t="str">
        <f t="shared" si="9"/>
        <v>NO,NE,NA</v>
      </c>
      <c r="AF510" s="77">
        <f t="shared" si="9"/>
        <v>2.4884645670558498</v>
      </c>
      <c r="AG510" s="77" t="str">
        <f t="shared" si="9"/>
        <v/>
      </c>
      <c r="AH510" s="77">
        <f t="shared" si="9"/>
        <v>7332.5098355411983</v>
      </c>
      <c r="AI510" s="77">
        <f t="shared" si="9"/>
        <v>517.67788417194004</v>
      </c>
      <c r="AJ510" s="77">
        <f t="shared" si="9"/>
        <v>28.530150025699999</v>
      </c>
    </row>
    <row r="513" spans="1:7" ht="15.75" x14ac:dyDescent="0.25">
      <c r="A513" s="310" t="s">
        <v>749</v>
      </c>
      <c r="B513" s="295"/>
      <c r="C513" s="295"/>
      <c r="D513" s="295"/>
      <c r="E513" s="295"/>
      <c r="F513" s="296"/>
      <c r="G513" s="435" t="s">
        <v>505</v>
      </c>
    </row>
    <row r="514" spans="1:7" ht="15.75" x14ac:dyDescent="0.25">
      <c r="A514" s="310" t="s">
        <v>750</v>
      </c>
      <c r="B514" s="295"/>
      <c r="C514" s="295"/>
      <c r="D514" s="295"/>
      <c r="E514" s="295"/>
      <c r="F514" s="296"/>
      <c r="G514" s="435" t="s">
        <v>3405</v>
      </c>
    </row>
    <row r="515" spans="1:7" x14ac:dyDescent="0.25">
      <c r="A515" s="295"/>
      <c r="B515" s="295"/>
      <c r="C515" s="295"/>
      <c r="D515" s="295"/>
      <c r="E515" s="295"/>
      <c r="F515" s="296"/>
      <c r="G515" s="435" t="s">
        <v>506</v>
      </c>
    </row>
    <row r="516" spans="1:7" x14ac:dyDescent="0.25">
      <c r="A516" s="295"/>
      <c r="B516" s="295"/>
      <c r="C516" s="295"/>
      <c r="D516" s="295"/>
      <c r="E516" s="295"/>
      <c r="F516" s="309"/>
      <c r="G516" s="295"/>
    </row>
    <row r="517" spans="1:7" x14ac:dyDescent="0.25">
      <c r="A517" s="417" t="s">
        <v>751</v>
      </c>
      <c r="B517" s="418" t="s">
        <v>508</v>
      </c>
      <c r="C517" s="304" t="s">
        <v>509</v>
      </c>
      <c r="D517" s="304" t="s">
        <v>510</v>
      </c>
      <c r="E517" s="304" t="s">
        <v>646</v>
      </c>
      <c r="F517" s="324" t="s">
        <v>512</v>
      </c>
      <c r="G517" s="324" t="s">
        <v>513</v>
      </c>
    </row>
    <row r="518" spans="1:7" ht="15.75" thickBot="1" x14ac:dyDescent="0.3">
      <c r="A518" s="419" t="s">
        <v>752</v>
      </c>
      <c r="B518" s="487" t="s">
        <v>515</v>
      </c>
      <c r="C518" s="487"/>
      <c r="D518" s="487"/>
      <c r="E518" s="487"/>
      <c r="F518" s="487"/>
      <c r="G518" s="488"/>
    </row>
    <row r="519" spans="1:7" ht="15.75" thickTop="1" x14ac:dyDescent="0.25">
      <c r="A519" s="420" t="s">
        <v>753</v>
      </c>
      <c r="B519" s="372">
        <v>7853.7090592547993</v>
      </c>
      <c r="C519" s="372">
        <v>9571.8991649314175</v>
      </c>
      <c r="D519" s="372">
        <v>1107.1877988953377</v>
      </c>
      <c r="E519" s="372">
        <v>14.91067980114685</v>
      </c>
      <c r="F519" s="372">
        <v>363.40666610922074</v>
      </c>
      <c r="G519" s="372" t="s">
        <v>521</v>
      </c>
    </row>
    <row r="520" spans="1:7" x14ac:dyDescent="0.25">
      <c r="A520" s="411" t="s">
        <v>754</v>
      </c>
      <c r="B520" s="381" t="s">
        <v>196</v>
      </c>
      <c r="C520" s="372">
        <v>8834.6962615396096</v>
      </c>
      <c r="D520" s="372">
        <v>54.911513816245709</v>
      </c>
      <c r="E520" s="381" t="s">
        <v>196</v>
      </c>
      <c r="F520" s="381" t="s">
        <v>196</v>
      </c>
      <c r="G520" s="372" t="s">
        <v>521</v>
      </c>
    </row>
    <row r="521" spans="1:7" x14ac:dyDescent="0.25">
      <c r="A521" s="411" t="s">
        <v>755</v>
      </c>
      <c r="B521" s="381" t="s">
        <v>196</v>
      </c>
      <c r="C521" s="372">
        <v>6772.4822920982415</v>
      </c>
      <c r="D521" s="381" t="s">
        <v>196</v>
      </c>
      <c r="E521" s="381" t="s">
        <v>196</v>
      </c>
      <c r="F521" s="381" t="s">
        <v>196</v>
      </c>
      <c r="G521" s="381" t="s">
        <v>196</v>
      </c>
    </row>
    <row r="522" spans="1:7" x14ac:dyDescent="0.25">
      <c r="A522" s="404" t="s">
        <v>3397</v>
      </c>
      <c r="B522" s="381" t="s">
        <v>196</v>
      </c>
      <c r="C522" s="372">
        <v>6510.3132861119175</v>
      </c>
      <c r="D522" s="381" t="s">
        <v>196</v>
      </c>
      <c r="E522" s="381" t="s">
        <v>196</v>
      </c>
      <c r="F522" s="381" t="s">
        <v>196</v>
      </c>
      <c r="G522" s="381" t="s">
        <v>196</v>
      </c>
    </row>
    <row r="523" spans="1:7" x14ac:dyDescent="0.25">
      <c r="A523" s="82" t="s">
        <v>756</v>
      </c>
      <c r="B523" s="381" t="s">
        <v>196</v>
      </c>
      <c r="C523" s="381" t="s">
        <v>196</v>
      </c>
      <c r="D523" s="381" t="s">
        <v>196</v>
      </c>
      <c r="E523" s="381" t="s">
        <v>196</v>
      </c>
      <c r="F523" s="381" t="s">
        <v>196</v>
      </c>
      <c r="G523" s="381" t="s">
        <v>196</v>
      </c>
    </row>
    <row r="524" spans="1:7" x14ac:dyDescent="0.25">
      <c r="A524" s="421" t="s">
        <v>757</v>
      </c>
      <c r="B524" s="381" t="s">
        <v>196</v>
      </c>
      <c r="C524" s="372" t="s">
        <v>196</v>
      </c>
      <c r="D524" s="381" t="s">
        <v>196</v>
      </c>
      <c r="E524" s="381" t="s">
        <v>196</v>
      </c>
      <c r="F524" s="381" t="s">
        <v>196</v>
      </c>
      <c r="G524" s="381" t="s">
        <v>196</v>
      </c>
    </row>
    <row r="525" spans="1:7" x14ac:dyDescent="0.25">
      <c r="A525" s="421" t="s">
        <v>758</v>
      </c>
      <c r="B525" s="381" t="s">
        <v>196</v>
      </c>
      <c r="C525" s="372" t="s">
        <v>196</v>
      </c>
      <c r="D525" s="381" t="s">
        <v>196</v>
      </c>
      <c r="E525" s="381" t="s">
        <v>196</v>
      </c>
      <c r="F525" s="381" t="s">
        <v>196</v>
      </c>
      <c r="G525" s="381" t="s">
        <v>196</v>
      </c>
    </row>
    <row r="526" spans="1:7" x14ac:dyDescent="0.25">
      <c r="A526" s="82" t="s">
        <v>759</v>
      </c>
      <c r="B526" s="381" t="s">
        <v>196</v>
      </c>
      <c r="C526" s="381" t="s">
        <v>196</v>
      </c>
      <c r="D526" s="381" t="s">
        <v>196</v>
      </c>
      <c r="E526" s="381" t="s">
        <v>196</v>
      </c>
      <c r="F526" s="381" t="s">
        <v>196</v>
      </c>
      <c r="G526" s="381" t="s">
        <v>196</v>
      </c>
    </row>
    <row r="527" spans="1:7" x14ac:dyDescent="0.25">
      <c r="A527" s="421" t="s">
        <v>760</v>
      </c>
      <c r="B527" s="381" t="s">
        <v>196</v>
      </c>
      <c r="C527" s="372" t="s">
        <v>196</v>
      </c>
      <c r="D527" s="381" t="s">
        <v>196</v>
      </c>
      <c r="E527" s="381" t="s">
        <v>196</v>
      </c>
      <c r="F527" s="381" t="s">
        <v>196</v>
      </c>
      <c r="G527" s="381" t="s">
        <v>196</v>
      </c>
    </row>
    <row r="528" spans="1:7" x14ac:dyDescent="0.25">
      <c r="A528" s="421" t="s">
        <v>761</v>
      </c>
      <c r="B528" s="381" t="s">
        <v>196</v>
      </c>
      <c r="C528" s="372" t="s">
        <v>196</v>
      </c>
      <c r="D528" s="381" t="s">
        <v>196</v>
      </c>
      <c r="E528" s="381" t="s">
        <v>196</v>
      </c>
      <c r="F528" s="381" t="s">
        <v>196</v>
      </c>
      <c r="G528" s="381" t="s">
        <v>196</v>
      </c>
    </row>
    <row r="529" spans="1:7" x14ac:dyDescent="0.25">
      <c r="A529" s="421" t="s">
        <v>762</v>
      </c>
      <c r="B529" s="381" t="s">
        <v>196</v>
      </c>
      <c r="C529" s="372" t="s">
        <v>196</v>
      </c>
      <c r="D529" s="381" t="s">
        <v>196</v>
      </c>
      <c r="E529" s="381" t="s">
        <v>196</v>
      </c>
      <c r="F529" s="381" t="s">
        <v>196</v>
      </c>
      <c r="G529" s="381" t="s">
        <v>196</v>
      </c>
    </row>
    <row r="530" spans="1:7" x14ac:dyDescent="0.25">
      <c r="A530" s="82" t="s">
        <v>763</v>
      </c>
      <c r="B530" s="381" t="s">
        <v>196</v>
      </c>
      <c r="C530" s="381" t="s">
        <v>196</v>
      </c>
      <c r="D530" s="381" t="s">
        <v>196</v>
      </c>
      <c r="E530" s="381" t="s">
        <v>196</v>
      </c>
      <c r="F530" s="381" t="s">
        <v>196</v>
      </c>
      <c r="G530" s="381" t="s">
        <v>196</v>
      </c>
    </row>
    <row r="531" spans="1:7" x14ac:dyDescent="0.25">
      <c r="A531" s="421" t="s">
        <v>3398</v>
      </c>
      <c r="B531" s="381" t="s">
        <v>196</v>
      </c>
      <c r="C531" s="372">
        <v>6510.3132861119175</v>
      </c>
      <c r="D531" s="381" t="s">
        <v>196</v>
      </c>
      <c r="E531" s="381" t="s">
        <v>196</v>
      </c>
      <c r="F531" s="381" t="s">
        <v>196</v>
      </c>
      <c r="G531" s="381" t="s">
        <v>196</v>
      </c>
    </row>
    <row r="532" spans="1:7" x14ac:dyDescent="0.25">
      <c r="A532" s="422" t="s">
        <v>766</v>
      </c>
      <c r="B532" s="381" t="s">
        <v>196</v>
      </c>
      <c r="C532" s="372">
        <v>473.19623090020355</v>
      </c>
      <c r="D532" s="381"/>
      <c r="E532" s="381" t="s">
        <v>196</v>
      </c>
      <c r="F532" s="381" t="s">
        <v>196</v>
      </c>
      <c r="G532" s="381"/>
    </row>
    <row r="533" spans="1:7" x14ac:dyDescent="0.25">
      <c r="A533" s="422" t="s">
        <v>767</v>
      </c>
      <c r="B533" s="381" t="s">
        <v>196</v>
      </c>
      <c r="C533" s="372">
        <v>299.39799460361405</v>
      </c>
      <c r="D533" s="381"/>
      <c r="E533" s="381" t="s">
        <v>196</v>
      </c>
      <c r="F533" s="381" t="s">
        <v>196</v>
      </c>
      <c r="G533" s="381"/>
    </row>
    <row r="534" spans="1:7" x14ac:dyDescent="0.25">
      <c r="A534" s="422" t="s">
        <v>768</v>
      </c>
      <c r="B534" s="381" t="s">
        <v>196</v>
      </c>
      <c r="C534" s="372">
        <v>3056.1321125619293</v>
      </c>
      <c r="D534" s="381"/>
      <c r="E534" s="381" t="s">
        <v>196</v>
      </c>
      <c r="F534" s="381" t="s">
        <v>196</v>
      </c>
      <c r="G534" s="381"/>
    </row>
    <row r="535" spans="1:7" x14ac:dyDescent="0.25">
      <c r="A535" s="422" t="s">
        <v>769</v>
      </c>
      <c r="B535" s="381" t="s">
        <v>196</v>
      </c>
      <c r="C535" s="372">
        <v>251.93525163617798</v>
      </c>
      <c r="D535" s="381"/>
      <c r="E535" s="381" t="s">
        <v>196</v>
      </c>
      <c r="F535" s="381" t="s">
        <v>196</v>
      </c>
      <c r="G535" s="381"/>
    </row>
    <row r="536" spans="1:7" x14ac:dyDescent="0.25">
      <c r="A536" s="422" t="s">
        <v>770</v>
      </c>
      <c r="B536" s="381" t="s">
        <v>196</v>
      </c>
      <c r="C536" s="372">
        <v>297.36246326322032</v>
      </c>
      <c r="D536" s="381"/>
      <c r="E536" s="381" t="s">
        <v>196</v>
      </c>
      <c r="F536" s="381" t="s">
        <v>196</v>
      </c>
      <c r="G536" s="381"/>
    </row>
    <row r="537" spans="1:7" x14ac:dyDescent="0.25">
      <c r="A537" s="422" t="s">
        <v>771</v>
      </c>
      <c r="B537" s="381" t="s">
        <v>196</v>
      </c>
      <c r="C537" s="372">
        <v>309.95636595734669</v>
      </c>
      <c r="D537" s="381"/>
      <c r="E537" s="381" t="s">
        <v>196</v>
      </c>
      <c r="F537" s="381" t="s">
        <v>196</v>
      </c>
      <c r="G537" s="381"/>
    </row>
    <row r="538" spans="1:7" x14ac:dyDescent="0.25">
      <c r="A538" s="422" t="s">
        <v>772</v>
      </c>
      <c r="B538" s="381" t="s">
        <v>196</v>
      </c>
      <c r="C538" s="372">
        <v>178.40438707912745</v>
      </c>
      <c r="D538" s="381"/>
      <c r="E538" s="381" t="s">
        <v>196</v>
      </c>
      <c r="F538" s="381" t="s">
        <v>196</v>
      </c>
      <c r="G538" s="381"/>
    </row>
    <row r="539" spans="1:7" x14ac:dyDescent="0.25">
      <c r="A539" s="422" t="s">
        <v>773</v>
      </c>
      <c r="B539" s="381" t="s">
        <v>196</v>
      </c>
      <c r="C539" s="372">
        <v>214.11005793654462</v>
      </c>
      <c r="D539" s="381"/>
      <c r="E539" s="381" t="s">
        <v>196</v>
      </c>
      <c r="F539" s="381" t="s">
        <v>196</v>
      </c>
      <c r="G539" s="381"/>
    </row>
    <row r="540" spans="1:7" x14ac:dyDescent="0.25">
      <c r="A540" s="422" t="s">
        <v>774</v>
      </c>
      <c r="B540" s="381" t="s">
        <v>196</v>
      </c>
      <c r="C540" s="372">
        <v>1196.7876680440343</v>
      </c>
      <c r="D540" s="381"/>
      <c r="E540" s="381" t="s">
        <v>196</v>
      </c>
      <c r="F540" s="381" t="s">
        <v>196</v>
      </c>
      <c r="G540" s="381"/>
    </row>
    <row r="541" spans="1:7" x14ac:dyDescent="0.25">
      <c r="A541" s="422" t="s">
        <v>3270</v>
      </c>
      <c r="B541" s="381" t="s">
        <v>196</v>
      </c>
      <c r="C541" s="372">
        <v>178.70274178817721</v>
      </c>
      <c r="D541" s="381"/>
      <c r="E541" s="381" t="s">
        <v>196</v>
      </c>
      <c r="F541" s="381" t="s">
        <v>196</v>
      </c>
      <c r="G541" s="381"/>
    </row>
    <row r="542" spans="1:7" x14ac:dyDescent="0.25">
      <c r="A542" s="422" t="s">
        <v>3271</v>
      </c>
      <c r="B542" s="381" t="s">
        <v>196</v>
      </c>
      <c r="C542" s="372">
        <v>54.328012341541672</v>
      </c>
      <c r="D542" s="381"/>
      <c r="E542" s="381" t="s">
        <v>196</v>
      </c>
      <c r="F542" s="381" t="s">
        <v>196</v>
      </c>
      <c r="G542" s="381"/>
    </row>
    <row r="543" spans="1:7" x14ac:dyDescent="0.25">
      <c r="A543" s="404" t="s">
        <v>775</v>
      </c>
      <c r="B543" s="381" t="s">
        <v>196</v>
      </c>
      <c r="C543" s="372">
        <v>55.215000000000003</v>
      </c>
      <c r="D543" s="381" t="s">
        <v>196</v>
      </c>
      <c r="E543" s="381" t="s">
        <v>196</v>
      </c>
      <c r="F543" s="381" t="s">
        <v>196</v>
      </c>
      <c r="G543" s="381" t="s">
        <v>196</v>
      </c>
    </row>
    <row r="544" spans="1:7" x14ac:dyDescent="0.25">
      <c r="A544" s="404" t="s">
        <v>776</v>
      </c>
      <c r="B544" s="381" t="s">
        <v>196</v>
      </c>
      <c r="C544" s="372">
        <v>91.609200000000001</v>
      </c>
      <c r="D544" s="381" t="s">
        <v>196</v>
      </c>
      <c r="E544" s="381" t="s">
        <v>196</v>
      </c>
      <c r="F544" s="381" t="s">
        <v>196</v>
      </c>
      <c r="G544" s="381" t="s">
        <v>196</v>
      </c>
    </row>
    <row r="545" spans="1:7" x14ac:dyDescent="0.25">
      <c r="A545" s="404" t="s">
        <v>777</v>
      </c>
      <c r="B545" s="381" t="s">
        <v>196</v>
      </c>
      <c r="C545" s="372">
        <v>115.34480598632427</v>
      </c>
      <c r="D545" s="381" t="s">
        <v>196</v>
      </c>
      <c r="E545" s="381" t="s">
        <v>196</v>
      </c>
      <c r="F545" s="381" t="s">
        <v>196</v>
      </c>
      <c r="G545" s="381" t="s">
        <v>196</v>
      </c>
    </row>
    <row r="546" spans="1:7" x14ac:dyDescent="0.25">
      <c r="A546" s="423" t="s">
        <v>778</v>
      </c>
      <c r="B546" s="381" t="s">
        <v>196</v>
      </c>
      <c r="C546" s="372" t="s">
        <v>548</v>
      </c>
      <c r="D546" s="381"/>
      <c r="E546" s="381" t="s">
        <v>196</v>
      </c>
      <c r="F546" s="381" t="s">
        <v>196</v>
      </c>
      <c r="G546" s="381"/>
    </row>
    <row r="547" spans="1:7" x14ac:dyDescent="0.25">
      <c r="A547" s="423" t="s">
        <v>779</v>
      </c>
      <c r="B547" s="381" t="s">
        <v>196</v>
      </c>
      <c r="C547" s="372">
        <v>26.068534199999998</v>
      </c>
      <c r="D547" s="381"/>
      <c r="E547" s="381" t="s">
        <v>196</v>
      </c>
      <c r="F547" s="381" t="s">
        <v>196</v>
      </c>
      <c r="G547" s="381"/>
    </row>
    <row r="548" spans="1:7" x14ac:dyDescent="0.25">
      <c r="A548" s="423" t="s">
        <v>780</v>
      </c>
      <c r="B548" s="381" t="s">
        <v>196</v>
      </c>
      <c r="C548" s="372">
        <v>69.750133199999993</v>
      </c>
      <c r="D548" s="381"/>
      <c r="E548" s="381" t="s">
        <v>196</v>
      </c>
      <c r="F548" s="381" t="s">
        <v>196</v>
      </c>
      <c r="G548" s="381"/>
    </row>
    <row r="549" spans="1:7" x14ac:dyDescent="0.25">
      <c r="A549" s="423" t="s">
        <v>781</v>
      </c>
      <c r="B549" s="381" t="s">
        <v>196</v>
      </c>
      <c r="C549" s="372">
        <v>2.1242679999999998</v>
      </c>
      <c r="D549" s="381"/>
      <c r="E549" s="381" t="s">
        <v>196</v>
      </c>
      <c r="F549" s="381" t="s">
        <v>196</v>
      </c>
      <c r="G549" s="381"/>
    </row>
    <row r="550" spans="1:7" x14ac:dyDescent="0.25">
      <c r="A550" s="423" t="s">
        <v>782</v>
      </c>
      <c r="B550" s="381" t="s">
        <v>196</v>
      </c>
      <c r="C550" s="372" t="s">
        <v>548</v>
      </c>
      <c r="D550" s="381"/>
      <c r="E550" s="381" t="s">
        <v>196</v>
      </c>
      <c r="F550" s="381" t="s">
        <v>196</v>
      </c>
      <c r="G550" s="381"/>
    </row>
    <row r="551" spans="1:7" x14ac:dyDescent="0.25">
      <c r="A551" s="424" t="s">
        <v>783</v>
      </c>
      <c r="B551" s="381" t="s">
        <v>196</v>
      </c>
      <c r="C551" s="372">
        <v>17.401870586324279</v>
      </c>
      <c r="D551" s="381" t="s">
        <v>196</v>
      </c>
      <c r="E551" s="381" t="s">
        <v>196</v>
      </c>
      <c r="F551" s="381" t="s">
        <v>196</v>
      </c>
      <c r="G551" s="381" t="s">
        <v>196</v>
      </c>
    </row>
    <row r="552" spans="1:7" x14ac:dyDescent="0.25">
      <c r="A552" s="425" t="s">
        <v>784</v>
      </c>
      <c r="B552" s="381" t="s">
        <v>196</v>
      </c>
      <c r="C552" s="372">
        <v>17.401870586324279</v>
      </c>
      <c r="D552" s="381"/>
      <c r="E552" s="381" t="s">
        <v>196</v>
      </c>
      <c r="F552" s="381" t="s">
        <v>196</v>
      </c>
      <c r="G552" s="381"/>
    </row>
    <row r="553" spans="1:7" x14ac:dyDescent="0.25">
      <c r="A553" s="411" t="s">
        <v>785</v>
      </c>
      <c r="B553" s="381" t="s">
        <v>196</v>
      </c>
      <c r="C553" s="372">
        <v>2062.213969441369</v>
      </c>
      <c r="D553" s="372">
        <v>54.911513816245709</v>
      </c>
      <c r="E553" s="381" t="s">
        <v>196</v>
      </c>
      <c r="F553" s="381" t="s">
        <v>196</v>
      </c>
      <c r="G553" s="372" t="s">
        <v>521</v>
      </c>
    </row>
    <row r="554" spans="1:7" x14ac:dyDescent="0.25">
      <c r="A554" s="405" t="s">
        <v>3399</v>
      </c>
      <c r="B554" s="381" t="s">
        <v>196</v>
      </c>
      <c r="C554" s="372">
        <v>1103.3068171277257</v>
      </c>
      <c r="D554" s="372">
        <v>42.371474794155858</v>
      </c>
      <c r="E554" s="381" t="s">
        <v>196</v>
      </c>
      <c r="F554" s="381" t="s">
        <v>196</v>
      </c>
      <c r="G554" s="372" t="s">
        <v>521</v>
      </c>
    </row>
    <row r="555" spans="1:7" x14ac:dyDescent="0.25">
      <c r="A555" s="82" t="s">
        <v>756</v>
      </c>
      <c r="B555" s="381" t="s">
        <v>196</v>
      </c>
      <c r="C555" s="381" t="s">
        <v>196</v>
      </c>
      <c r="D555" s="381" t="s">
        <v>196</v>
      </c>
      <c r="E555" s="381" t="s">
        <v>196</v>
      </c>
      <c r="F555" s="381" t="s">
        <v>196</v>
      </c>
      <c r="G555" s="381" t="s">
        <v>196</v>
      </c>
    </row>
    <row r="556" spans="1:7" x14ac:dyDescent="0.25">
      <c r="A556" s="421" t="s">
        <v>757</v>
      </c>
      <c r="B556" s="381" t="s">
        <v>196</v>
      </c>
      <c r="C556" s="372" t="s">
        <v>196</v>
      </c>
      <c r="D556" s="372" t="s">
        <v>196</v>
      </c>
      <c r="E556" s="381" t="s">
        <v>196</v>
      </c>
      <c r="F556" s="381" t="s">
        <v>196</v>
      </c>
      <c r="G556" s="376" t="s">
        <v>196</v>
      </c>
    </row>
    <row r="557" spans="1:7" x14ac:dyDescent="0.25">
      <c r="A557" s="421" t="s">
        <v>758</v>
      </c>
      <c r="B557" s="381" t="s">
        <v>196</v>
      </c>
      <c r="C557" s="372" t="s">
        <v>196</v>
      </c>
      <c r="D557" s="372" t="s">
        <v>196</v>
      </c>
      <c r="E557" s="381" t="s">
        <v>196</v>
      </c>
      <c r="F557" s="381" t="s">
        <v>196</v>
      </c>
      <c r="G557" s="376" t="s">
        <v>196</v>
      </c>
    </row>
    <row r="558" spans="1:7" x14ac:dyDescent="0.25">
      <c r="A558" s="82" t="s">
        <v>759</v>
      </c>
      <c r="B558" s="381" t="s">
        <v>196</v>
      </c>
      <c r="C558" s="381" t="s">
        <v>196</v>
      </c>
      <c r="D558" s="381" t="s">
        <v>196</v>
      </c>
      <c r="E558" s="381" t="s">
        <v>196</v>
      </c>
      <c r="F558" s="381" t="s">
        <v>196</v>
      </c>
      <c r="G558" s="381" t="s">
        <v>196</v>
      </c>
    </row>
    <row r="559" spans="1:7" x14ac:dyDescent="0.25">
      <c r="A559" s="421" t="s">
        <v>760</v>
      </c>
      <c r="B559" s="381" t="s">
        <v>196</v>
      </c>
      <c r="C559" s="372" t="s">
        <v>196</v>
      </c>
      <c r="D559" s="372" t="s">
        <v>196</v>
      </c>
      <c r="E559" s="381" t="s">
        <v>196</v>
      </c>
      <c r="F559" s="381" t="s">
        <v>196</v>
      </c>
      <c r="G559" s="376" t="s">
        <v>196</v>
      </c>
    </row>
    <row r="560" spans="1:7" x14ac:dyDescent="0.25">
      <c r="A560" s="421" t="s">
        <v>761</v>
      </c>
      <c r="B560" s="381" t="s">
        <v>196</v>
      </c>
      <c r="C560" s="372" t="s">
        <v>196</v>
      </c>
      <c r="D560" s="372" t="s">
        <v>196</v>
      </c>
      <c r="E560" s="381" t="s">
        <v>196</v>
      </c>
      <c r="F560" s="381" t="s">
        <v>196</v>
      </c>
      <c r="G560" s="376" t="s">
        <v>196</v>
      </c>
    </row>
    <row r="561" spans="1:7" x14ac:dyDescent="0.25">
      <c r="A561" s="421" t="s">
        <v>762</v>
      </c>
      <c r="B561" s="381" t="s">
        <v>196</v>
      </c>
      <c r="C561" s="372" t="s">
        <v>196</v>
      </c>
      <c r="D561" s="372" t="s">
        <v>196</v>
      </c>
      <c r="E561" s="381" t="s">
        <v>196</v>
      </c>
      <c r="F561" s="381" t="s">
        <v>196</v>
      </c>
      <c r="G561" s="376" t="s">
        <v>196</v>
      </c>
    </row>
    <row r="562" spans="1:7" x14ac:dyDescent="0.25">
      <c r="A562" s="82" t="s">
        <v>763</v>
      </c>
      <c r="B562" s="381" t="s">
        <v>196</v>
      </c>
      <c r="C562" s="381" t="s">
        <v>196</v>
      </c>
      <c r="D562" s="381" t="s">
        <v>196</v>
      </c>
      <c r="E562" s="381" t="s">
        <v>196</v>
      </c>
      <c r="F562" s="381" t="s">
        <v>196</v>
      </c>
      <c r="G562" s="381" t="s">
        <v>196</v>
      </c>
    </row>
    <row r="563" spans="1:7" x14ac:dyDescent="0.25">
      <c r="A563" s="421" t="s">
        <v>3400</v>
      </c>
      <c r="B563" s="381" t="s">
        <v>196</v>
      </c>
      <c r="C563" s="372">
        <v>1103.3068171277257</v>
      </c>
      <c r="D563" s="372">
        <v>42.371474794155858</v>
      </c>
      <c r="E563" s="381" t="s">
        <v>196</v>
      </c>
      <c r="F563" s="381" t="s">
        <v>196</v>
      </c>
      <c r="G563" s="376" t="s">
        <v>521</v>
      </c>
    </row>
    <row r="564" spans="1:7" x14ac:dyDescent="0.25">
      <c r="A564" s="422" t="s">
        <v>764</v>
      </c>
      <c r="B564" s="381" t="s">
        <v>196</v>
      </c>
      <c r="C564" s="372" t="s">
        <v>523</v>
      </c>
      <c r="D564" s="372" t="s">
        <v>523</v>
      </c>
      <c r="E564" s="381" t="s">
        <v>196</v>
      </c>
      <c r="F564" s="381" t="s">
        <v>196</v>
      </c>
      <c r="G564" s="376" t="s">
        <v>521</v>
      </c>
    </row>
    <row r="565" spans="1:7" x14ac:dyDescent="0.25">
      <c r="A565" s="422" t="s">
        <v>765</v>
      </c>
      <c r="B565" s="381" t="s">
        <v>196</v>
      </c>
      <c r="C565" s="372" t="s">
        <v>523</v>
      </c>
      <c r="D565" s="372" t="s">
        <v>523</v>
      </c>
      <c r="E565" s="381" t="s">
        <v>196</v>
      </c>
      <c r="F565" s="381" t="s">
        <v>196</v>
      </c>
      <c r="G565" s="376" t="s">
        <v>521</v>
      </c>
    </row>
    <row r="566" spans="1:7" x14ac:dyDescent="0.25">
      <c r="A566" s="422" t="s">
        <v>766</v>
      </c>
      <c r="B566" s="381" t="s">
        <v>196</v>
      </c>
      <c r="C566" s="372">
        <v>10.4339141813269</v>
      </c>
      <c r="D566" s="372" t="s">
        <v>523</v>
      </c>
      <c r="E566" s="381" t="s">
        <v>196</v>
      </c>
      <c r="F566" s="381" t="s">
        <v>196</v>
      </c>
      <c r="G566" s="376" t="s">
        <v>521</v>
      </c>
    </row>
    <row r="567" spans="1:7" x14ac:dyDescent="0.25">
      <c r="A567" s="422" t="s">
        <v>767</v>
      </c>
      <c r="B567" s="381" t="s">
        <v>196</v>
      </c>
      <c r="C567" s="372">
        <v>6.8670103189230298</v>
      </c>
      <c r="D567" s="372" t="s">
        <v>523</v>
      </c>
      <c r="E567" s="381" t="s">
        <v>196</v>
      </c>
      <c r="F567" s="381" t="s">
        <v>196</v>
      </c>
      <c r="G567" s="376" t="s">
        <v>521</v>
      </c>
    </row>
    <row r="568" spans="1:7" x14ac:dyDescent="0.25">
      <c r="A568" s="422" t="s">
        <v>768</v>
      </c>
      <c r="B568" s="381" t="s">
        <v>196</v>
      </c>
      <c r="C568" s="372">
        <v>73.263053002758994</v>
      </c>
      <c r="D568" s="372" t="s">
        <v>523</v>
      </c>
      <c r="E568" s="381" t="s">
        <v>196</v>
      </c>
      <c r="F568" s="381" t="s">
        <v>196</v>
      </c>
      <c r="G568" s="376" t="s">
        <v>521</v>
      </c>
    </row>
    <row r="569" spans="1:7" x14ac:dyDescent="0.25">
      <c r="A569" s="422" t="s">
        <v>769</v>
      </c>
      <c r="B569" s="381" t="s">
        <v>196</v>
      </c>
      <c r="C569" s="372">
        <v>6.6603451261630804</v>
      </c>
      <c r="D569" s="372">
        <v>7.8425112598720803</v>
      </c>
      <c r="E569" s="381" t="s">
        <v>196</v>
      </c>
      <c r="F569" s="381" t="s">
        <v>196</v>
      </c>
      <c r="G569" s="376" t="s">
        <v>521</v>
      </c>
    </row>
    <row r="570" spans="1:7" x14ac:dyDescent="0.25">
      <c r="A570" s="422" t="s">
        <v>770</v>
      </c>
      <c r="B570" s="381" t="s">
        <v>196</v>
      </c>
      <c r="C570" s="372">
        <v>6.2083685766828101</v>
      </c>
      <c r="D570" s="372" t="s">
        <v>523</v>
      </c>
      <c r="E570" s="381" t="s">
        <v>196</v>
      </c>
      <c r="F570" s="381" t="s">
        <v>196</v>
      </c>
      <c r="G570" s="376" t="s">
        <v>521</v>
      </c>
    </row>
    <row r="571" spans="1:7" x14ac:dyDescent="0.25">
      <c r="A571" s="422" t="s">
        <v>771</v>
      </c>
      <c r="B571" s="381" t="s">
        <v>196</v>
      </c>
      <c r="C571" s="372">
        <v>15.278275422757799</v>
      </c>
      <c r="D571" s="372">
        <v>15.52463493848148</v>
      </c>
      <c r="E571" s="381" t="s">
        <v>196</v>
      </c>
      <c r="F571" s="381" t="s">
        <v>196</v>
      </c>
      <c r="G571" s="376" t="s">
        <v>521</v>
      </c>
    </row>
    <row r="572" spans="1:7" x14ac:dyDescent="0.25">
      <c r="A572" s="422" t="s">
        <v>772</v>
      </c>
      <c r="B572" s="381" t="s">
        <v>196</v>
      </c>
      <c r="C572" s="372">
        <v>8.8016924452317795</v>
      </c>
      <c r="D572" s="372">
        <v>8.48939568274767</v>
      </c>
      <c r="E572" s="381" t="s">
        <v>196</v>
      </c>
      <c r="F572" s="381" t="s">
        <v>196</v>
      </c>
      <c r="G572" s="376" t="s">
        <v>521</v>
      </c>
    </row>
    <row r="573" spans="1:7" x14ac:dyDescent="0.25">
      <c r="A573" s="422" t="s">
        <v>773</v>
      </c>
      <c r="B573" s="381" t="s">
        <v>196</v>
      </c>
      <c r="C573" s="372">
        <v>5.1525731574840696</v>
      </c>
      <c r="D573" s="372" t="s">
        <v>523</v>
      </c>
      <c r="E573" s="381" t="s">
        <v>196</v>
      </c>
      <c r="F573" s="381" t="s">
        <v>196</v>
      </c>
      <c r="G573" s="376" t="s">
        <v>521</v>
      </c>
    </row>
    <row r="574" spans="1:7" x14ac:dyDescent="0.25">
      <c r="A574" s="422" t="s">
        <v>774</v>
      </c>
      <c r="B574" s="381" t="s">
        <v>196</v>
      </c>
      <c r="C574" s="372">
        <v>961.657313045705</v>
      </c>
      <c r="D574" s="372">
        <v>10.514932913054629</v>
      </c>
      <c r="E574" s="381" t="s">
        <v>196</v>
      </c>
      <c r="F574" s="381" t="s">
        <v>196</v>
      </c>
      <c r="G574" s="376" t="s">
        <v>521</v>
      </c>
    </row>
    <row r="575" spans="1:7" x14ac:dyDescent="0.25">
      <c r="A575" s="422" t="s">
        <v>3270</v>
      </c>
      <c r="B575" s="381" t="s">
        <v>196</v>
      </c>
      <c r="C575" s="372">
        <v>7.2448214116877399</v>
      </c>
      <c r="D575" s="372" t="s">
        <v>523</v>
      </c>
      <c r="E575" s="381" t="s">
        <v>196</v>
      </c>
      <c r="F575" s="381" t="s">
        <v>196</v>
      </c>
      <c r="G575" s="376" t="s">
        <v>521</v>
      </c>
    </row>
    <row r="576" spans="1:7" x14ac:dyDescent="0.25">
      <c r="A576" s="422" t="s">
        <v>3271</v>
      </c>
      <c r="B576" s="381" t="s">
        <v>196</v>
      </c>
      <c r="C576" s="372">
        <v>1.7394504390044301</v>
      </c>
      <c r="D576" s="372" t="s">
        <v>523</v>
      </c>
      <c r="E576" s="381" t="s">
        <v>196</v>
      </c>
      <c r="F576" s="381" t="s">
        <v>196</v>
      </c>
      <c r="G576" s="376" t="s">
        <v>521</v>
      </c>
    </row>
    <row r="577" spans="1:7" x14ac:dyDescent="0.25">
      <c r="A577" s="404" t="s">
        <v>775</v>
      </c>
      <c r="B577" s="381" t="s">
        <v>196</v>
      </c>
      <c r="C577" s="372">
        <v>3.47664809845039</v>
      </c>
      <c r="D577" s="372">
        <v>1.15882913799309</v>
      </c>
      <c r="E577" s="381" t="s">
        <v>196</v>
      </c>
      <c r="F577" s="381" t="s">
        <v>196</v>
      </c>
      <c r="G577" s="376" t="s">
        <v>521</v>
      </c>
    </row>
    <row r="578" spans="1:7" x14ac:dyDescent="0.25">
      <c r="A578" s="404" t="s">
        <v>776</v>
      </c>
      <c r="B578" s="381" t="s">
        <v>196</v>
      </c>
      <c r="C578" s="372">
        <v>812.30140082016101</v>
      </c>
      <c r="D578" s="372">
        <v>5.4580785736261301</v>
      </c>
      <c r="E578" s="381" t="s">
        <v>196</v>
      </c>
      <c r="F578" s="381" t="s">
        <v>196</v>
      </c>
      <c r="G578" s="376" t="s">
        <v>521</v>
      </c>
    </row>
    <row r="579" spans="1:7" x14ac:dyDescent="0.25">
      <c r="A579" s="404" t="s">
        <v>777</v>
      </c>
      <c r="B579" s="381" t="s">
        <v>196</v>
      </c>
      <c r="C579" s="372">
        <v>143.12910339503199</v>
      </c>
      <c r="D579" s="372">
        <v>5.9231313104706302</v>
      </c>
      <c r="E579" s="381" t="s">
        <v>196</v>
      </c>
      <c r="F579" s="381" t="s">
        <v>196</v>
      </c>
      <c r="G579" s="372" t="s">
        <v>521</v>
      </c>
    </row>
    <row r="580" spans="1:7" x14ac:dyDescent="0.25">
      <c r="A580" s="423" t="s">
        <v>778</v>
      </c>
      <c r="B580" s="381" t="s">
        <v>196</v>
      </c>
      <c r="C580" s="372" t="s">
        <v>548</v>
      </c>
      <c r="D580" s="372" t="s">
        <v>548</v>
      </c>
      <c r="E580" s="381" t="s">
        <v>196</v>
      </c>
      <c r="F580" s="381" t="s">
        <v>196</v>
      </c>
      <c r="G580" s="376" t="s">
        <v>521</v>
      </c>
    </row>
    <row r="581" spans="1:7" x14ac:dyDescent="0.25">
      <c r="A581" s="423" t="s">
        <v>779</v>
      </c>
      <c r="B581" s="381" t="s">
        <v>196</v>
      </c>
      <c r="C581" s="372">
        <v>0.97110900520321997</v>
      </c>
      <c r="D581" s="372">
        <v>8.605344306328E-2</v>
      </c>
      <c r="E581" s="381" t="s">
        <v>196</v>
      </c>
      <c r="F581" s="381" t="s">
        <v>196</v>
      </c>
      <c r="G581" s="376" t="s">
        <v>521</v>
      </c>
    </row>
    <row r="582" spans="1:7" x14ac:dyDescent="0.25">
      <c r="A582" s="423" t="s">
        <v>780</v>
      </c>
      <c r="B582" s="381" t="s">
        <v>196</v>
      </c>
      <c r="C582" s="372">
        <v>12.102255140157601</v>
      </c>
      <c r="D582" s="372">
        <v>0.46691353425823001</v>
      </c>
      <c r="E582" s="381" t="s">
        <v>196</v>
      </c>
      <c r="F582" s="381" t="s">
        <v>196</v>
      </c>
      <c r="G582" s="376" t="s">
        <v>521</v>
      </c>
    </row>
    <row r="583" spans="1:7" x14ac:dyDescent="0.25">
      <c r="A583" s="423" t="s">
        <v>781</v>
      </c>
      <c r="B583" s="381" t="s">
        <v>196</v>
      </c>
      <c r="C583" s="372">
        <v>0.20352704247281</v>
      </c>
      <c r="D583" s="372">
        <v>8.4830813865599992E-3</v>
      </c>
      <c r="E583" s="381" t="s">
        <v>196</v>
      </c>
      <c r="F583" s="381" t="s">
        <v>196</v>
      </c>
      <c r="G583" s="376" t="s">
        <v>521</v>
      </c>
    </row>
    <row r="584" spans="1:7" x14ac:dyDescent="0.25">
      <c r="A584" s="423" t="s">
        <v>782</v>
      </c>
      <c r="B584" s="381" t="s">
        <v>196</v>
      </c>
      <c r="C584" s="372">
        <v>129.43079884371301</v>
      </c>
      <c r="D584" s="372">
        <v>5.3616812517625601</v>
      </c>
      <c r="E584" s="381" t="s">
        <v>196</v>
      </c>
      <c r="F584" s="381" t="s">
        <v>196</v>
      </c>
      <c r="G584" s="376" t="s">
        <v>521</v>
      </c>
    </row>
    <row r="585" spans="1:7" x14ac:dyDescent="0.25">
      <c r="A585" s="424" t="s">
        <v>783</v>
      </c>
      <c r="B585" s="381" t="s">
        <v>196</v>
      </c>
      <c r="C585" s="372">
        <v>0.42141336348535002</v>
      </c>
      <c r="D585" s="372" t="s">
        <v>523</v>
      </c>
      <c r="E585" s="381" t="s">
        <v>196</v>
      </c>
      <c r="F585" s="381" t="s">
        <v>196</v>
      </c>
      <c r="G585" s="372" t="s">
        <v>521</v>
      </c>
    </row>
    <row r="586" spans="1:7" x14ac:dyDescent="0.25">
      <c r="A586" s="425" t="s">
        <v>784</v>
      </c>
      <c r="B586" s="381" t="s">
        <v>196</v>
      </c>
      <c r="C586" s="372">
        <v>0.42141336348535002</v>
      </c>
      <c r="D586" s="372" t="s">
        <v>523</v>
      </c>
      <c r="E586" s="381" t="s">
        <v>196</v>
      </c>
      <c r="F586" s="381" t="s">
        <v>196</v>
      </c>
      <c r="G586" s="376" t="s">
        <v>521</v>
      </c>
    </row>
    <row r="587" spans="1:7" ht="15.75" thickBot="1" x14ac:dyDescent="0.3">
      <c r="A587" s="404" t="s">
        <v>3401</v>
      </c>
      <c r="B587" s="381" t="s">
        <v>196</v>
      </c>
      <c r="C587" s="381" t="s">
        <v>196</v>
      </c>
      <c r="D587" s="372" t="s">
        <v>523</v>
      </c>
      <c r="E587" s="381" t="s">
        <v>196</v>
      </c>
      <c r="F587" s="381" t="s">
        <v>196</v>
      </c>
      <c r="G587" s="381" t="s">
        <v>196</v>
      </c>
    </row>
    <row r="588" spans="1:7" s="325" customFormat="1" ht="12.75" customHeight="1" thickTop="1" x14ac:dyDescent="0.2">
      <c r="A588" s="83" t="s">
        <v>786</v>
      </c>
      <c r="B588" s="381" t="s">
        <v>196</v>
      </c>
      <c r="C588" s="372">
        <v>719.88457694084161</v>
      </c>
      <c r="D588" s="381" t="s">
        <v>196</v>
      </c>
      <c r="E588" s="381" t="s">
        <v>196</v>
      </c>
      <c r="F588" s="381" t="s">
        <v>196</v>
      </c>
      <c r="G588" s="372" t="s">
        <v>521</v>
      </c>
    </row>
    <row r="589" spans="1:7" s="325" customFormat="1" ht="12.75" customHeight="1" x14ac:dyDescent="0.2">
      <c r="A589" s="84" t="s">
        <v>787</v>
      </c>
      <c r="B589" s="381" t="s">
        <v>196</v>
      </c>
      <c r="C589" s="376" t="s">
        <v>521</v>
      </c>
      <c r="D589" s="372">
        <v>1051.644218550199</v>
      </c>
      <c r="E589" s="376" t="s">
        <v>521</v>
      </c>
      <c r="F589" s="376" t="s">
        <v>521</v>
      </c>
      <c r="G589" s="376" t="s">
        <v>521</v>
      </c>
    </row>
    <row r="590" spans="1:7" s="325" customFormat="1" ht="12.75" customHeight="1" x14ac:dyDescent="0.2">
      <c r="A590" s="84" t="s">
        <v>788</v>
      </c>
      <c r="B590" s="381" t="s">
        <v>196</v>
      </c>
      <c r="C590" s="372" t="s">
        <v>523</v>
      </c>
      <c r="D590" s="372" t="s">
        <v>523</v>
      </c>
      <c r="E590" s="376" t="s">
        <v>523</v>
      </c>
      <c r="F590" s="376" t="s">
        <v>523</v>
      </c>
      <c r="G590" s="376" t="s">
        <v>521</v>
      </c>
    </row>
    <row r="591" spans="1:7" s="325" customFormat="1" ht="12.75" customHeight="1" x14ac:dyDescent="0.2">
      <c r="A591" s="84" t="s">
        <v>789</v>
      </c>
      <c r="B591" s="381" t="s">
        <v>196</v>
      </c>
      <c r="C591" s="372">
        <v>17.318326450965749</v>
      </c>
      <c r="D591" s="372">
        <v>0.63206652889299997</v>
      </c>
      <c r="E591" s="376">
        <v>14.91067980114685</v>
      </c>
      <c r="F591" s="376">
        <v>363.40666610922074</v>
      </c>
      <c r="G591" s="376" t="s">
        <v>521</v>
      </c>
    </row>
    <row r="592" spans="1:7" s="325" customFormat="1" ht="14.25" customHeight="1" x14ac:dyDescent="0.2">
      <c r="A592" s="411" t="s">
        <v>790</v>
      </c>
      <c r="B592" s="372">
        <v>4349.248664685867</v>
      </c>
      <c r="C592" s="381" t="s">
        <v>196</v>
      </c>
      <c r="D592" s="381" t="s">
        <v>196</v>
      </c>
      <c r="E592" s="381" t="s">
        <v>196</v>
      </c>
      <c r="F592" s="381" t="s">
        <v>196</v>
      </c>
      <c r="G592" s="381" t="s">
        <v>196</v>
      </c>
    </row>
    <row r="593" spans="1:7" s="325" customFormat="1" ht="12" customHeight="1" x14ac:dyDescent="0.2">
      <c r="A593" s="411" t="s">
        <v>791</v>
      </c>
      <c r="B593" s="372">
        <v>3504.4603945689328</v>
      </c>
      <c r="C593" s="381" t="s">
        <v>196</v>
      </c>
      <c r="D593" s="381" t="s">
        <v>196</v>
      </c>
      <c r="E593" s="381" t="s">
        <v>196</v>
      </c>
      <c r="F593" s="381" t="s">
        <v>196</v>
      </c>
      <c r="G593" s="381" t="s">
        <v>196</v>
      </c>
    </row>
    <row r="594" spans="1:7" s="325" customFormat="1" ht="12" customHeight="1" x14ac:dyDescent="0.2">
      <c r="A594" s="408" t="s">
        <v>792</v>
      </c>
      <c r="B594" s="372" t="s">
        <v>521</v>
      </c>
      <c r="C594" s="381" t="s">
        <v>196</v>
      </c>
      <c r="D594" s="381" t="s">
        <v>196</v>
      </c>
      <c r="E594" s="381" t="s">
        <v>196</v>
      </c>
      <c r="F594" s="381" t="s">
        <v>196</v>
      </c>
      <c r="G594" s="381" t="s">
        <v>196</v>
      </c>
    </row>
    <row r="595" spans="1:7" s="325" customFormat="1" ht="13.5" customHeight="1" x14ac:dyDescent="0.2">
      <c r="A595" s="85" t="s">
        <v>793</v>
      </c>
      <c r="B595" s="372" t="s">
        <v>521</v>
      </c>
      <c r="C595" s="372" t="s">
        <v>521</v>
      </c>
      <c r="D595" s="372" t="s">
        <v>521</v>
      </c>
      <c r="E595" s="372" t="s">
        <v>521</v>
      </c>
      <c r="F595" s="372" t="s">
        <v>521</v>
      </c>
      <c r="G595" s="372" t="s">
        <v>521</v>
      </c>
    </row>
    <row r="596" spans="1:7" s="188" customFormat="1" x14ac:dyDescent="0.25"/>
    <row r="597" spans="1:7" customFormat="1" x14ac:dyDescent="0.25">
      <c r="A597" s="86" t="s">
        <v>794</v>
      </c>
      <c r="B597" s="87">
        <f>B519</f>
        <v>7853.7090592547993</v>
      </c>
      <c r="C597" s="87">
        <f t="shared" ref="C597:G597" si="10">C519</f>
        <v>9571.8991649314175</v>
      </c>
      <c r="D597" s="87">
        <f t="shared" si="10"/>
        <v>1107.1877988953377</v>
      </c>
      <c r="E597" s="87">
        <f t="shared" si="10"/>
        <v>14.91067980114685</v>
      </c>
      <c r="F597" s="87">
        <f t="shared" si="10"/>
        <v>363.40666610922074</v>
      </c>
      <c r="G597" s="87" t="str">
        <f t="shared" si="10"/>
        <v>NA</v>
      </c>
    </row>
    <row r="598" spans="1:7" customFormat="1" x14ac:dyDescent="0.25"/>
    <row r="600" spans="1:7" ht="15.75" x14ac:dyDescent="0.25">
      <c r="A600" s="286" t="s">
        <v>795</v>
      </c>
      <c r="B600" s="295"/>
      <c r="C600" s="295"/>
      <c r="D600" s="295"/>
      <c r="E600" s="295"/>
      <c r="F600" s="295"/>
      <c r="G600" s="436" t="s">
        <v>505</v>
      </c>
    </row>
    <row r="601" spans="1:7" ht="15.75" x14ac:dyDescent="0.25">
      <c r="A601" s="286" t="s">
        <v>694</v>
      </c>
      <c r="B601" s="295"/>
      <c r="C601" s="295"/>
      <c r="D601" s="295"/>
      <c r="E601" s="295"/>
      <c r="F601" s="295"/>
      <c r="G601" s="436" t="s">
        <v>3405</v>
      </c>
    </row>
    <row r="602" spans="1:7" x14ac:dyDescent="0.25">
      <c r="A602" s="295"/>
      <c r="B602" s="295"/>
      <c r="C602" s="295"/>
      <c r="D602" s="295"/>
      <c r="E602" s="295"/>
      <c r="F602" s="295"/>
      <c r="G602" s="436" t="s">
        <v>506</v>
      </c>
    </row>
    <row r="603" spans="1:7" x14ac:dyDescent="0.25">
      <c r="A603" s="295"/>
      <c r="B603" s="295"/>
      <c r="C603" s="295"/>
      <c r="D603" s="295"/>
      <c r="E603" s="295"/>
      <c r="F603" s="295"/>
      <c r="G603" s="326"/>
    </row>
    <row r="604" spans="1:7" ht="54" customHeight="1" x14ac:dyDescent="0.25">
      <c r="A604" s="504" t="s">
        <v>507</v>
      </c>
      <c r="B604" s="88" t="s">
        <v>796</v>
      </c>
      <c r="C604" s="88" t="s">
        <v>797</v>
      </c>
      <c r="D604" s="88" t="s">
        <v>798</v>
      </c>
      <c r="E604" s="88" t="s">
        <v>646</v>
      </c>
      <c r="F604" s="88" t="s">
        <v>512</v>
      </c>
      <c r="G604" s="88" t="s">
        <v>513</v>
      </c>
    </row>
    <row r="605" spans="1:7" ht="15.75" thickBot="1" x14ac:dyDescent="0.3">
      <c r="A605" s="505"/>
      <c r="B605" s="506" t="s">
        <v>515</v>
      </c>
      <c r="C605" s="507"/>
      <c r="D605" s="507"/>
      <c r="E605" s="507"/>
      <c r="F605" s="507"/>
      <c r="G605" s="508"/>
    </row>
    <row r="606" spans="1:7" ht="15.75" thickTop="1" x14ac:dyDescent="0.25">
      <c r="A606" s="89" t="s">
        <v>799</v>
      </c>
      <c r="B606" s="372">
        <v>-804822.59440781723</v>
      </c>
      <c r="C606" s="372">
        <v>372.43546381101726</v>
      </c>
      <c r="D606" s="372">
        <v>25.029760442267989</v>
      </c>
      <c r="E606" s="372">
        <v>147.8993015761074</v>
      </c>
      <c r="F606" s="372">
        <v>4868.9398569495861</v>
      </c>
      <c r="G606" s="372" t="s">
        <v>544</v>
      </c>
    </row>
    <row r="607" spans="1:7" x14ac:dyDescent="0.25">
      <c r="A607" s="90" t="s">
        <v>800</v>
      </c>
      <c r="B607" s="372">
        <v>-654156.12397938303</v>
      </c>
      <c r="C607" s="372">
        <v>198.63743168945703</v>
      </c>
      <c r="D607" s="372">
        <v>12.417582721024869</v>
      </c>
      <c r="E607" s="372">
        <v>126.4269505761074</v>
      </c>
      <c r="F607" s="372">
        <v>4511.0673989495863</v>
      </c>
      <c r="G607" s="372" t="s">
        <v>544</v>
      </c>
    </row>
    <row r="608" spans="1:7" x14ac:dyDescent="0.25">
      <c r="A608" s="91" t="s">
        <v>801</v>
      </c>
      <c r="B608" s="372">
        <v>-556239.34998271859</v>
      </c>
      <c r="C608" s="372">
        <v>198.08203006879788</v>
      </c>
      <c r="D608" s="372">
        <v>12.10683877801865</v>
      </c>
      <c r="E608" s="376">
        <v>126.4269505761074</v>
      </c>
      <c r="F608" s="376">
        <v>4511.0673989495863</v>
      </c>
      <c r="G608" s="376" t="s">
        <v>548</v>
      </c>
    </row>
    <row r="609" spans="1:7" x14ac:dyDescent="0.25">
      <c r="A609" s="426" t="s">
        <v>802</v>
      </c>
      <c r="B609" s="372">
        <v>-98672.724874388499</v>
      </c>
      <c r="C609" s="372" t="s">
        <v>523</v>
      </c>
      <c r="D609" s="372" t="s">
        <v>3262</v>
      </c>
      <c r="E609" s="376" t="s">
        <v>521</v>
      </c>
      <c r="F609" s="376" t="s">
        <v>521</v>
      </c>
      <c r="G609" s="376" t="s">
        <v>521</v>
      </c>
    </row>
    <row r="610" spans="1:7" x14ac:dyDescent="0.25">
      <c r="A610" s="91" t="s">
        <v>803</v>
      </c>
      <c r="B610" s="372">
        <v>23157.998294787925</v>
      </c>
      <c r="C610" s="372" t="s">
        <v>3272</v>
      </c>
      <c r="D610" s="372" t="s">
        <v>3272</v>
      </c>
      <c r="E610" s="372" t="s">
        <v>521</v>
      </c>
      <c r="F610" s="372" t="s">
        <v>521</v>
      </c>
      <c r="G610" s="372" t="s">
        <v>521</v>
      </c>
    </row>
    <row r="611" spans="1:7" x14ac:dyDescent="0.25">
      <c r="A611" s="91" t="s">
        <v>804</v>
      </c>
      <c r="B611" s="372">
        <v>-29001.50383515003</v>
      </c>
      <c r="C611" s="372" t="s">
        <v>619</v>
      </c>
      <c r="D611" s="372" t="s">
        <v>619</v>
      </c>
      <c r="E611" s="376" t="s">
        <v>521</v>
      </c>
      <c r="F611" s="376" t="s">
        <v>521</v>
      </c>
      <c r="G611" s="376" t="s">
        <v>521</v>
      </c>
    </row>
    <row r="612" spans="1:7" x14ac:dyDescent="0.25">
      <c r="A612" s="91" t="s">
        <v>805</v>
      </c>
      <c r="B612" s="372">
        <v>52159.502129937959</v>
      </c>
      <c r="C612" s="372" t="s">
        <v>619</v>
      </c>
      <c r="D612" s="372" t="s">
        <v>619</v>
      </c>
      <c r="E612" s="376" t="s">
        <v>521</v>
      </c>
      <c r="F612" s="376" t="s">
        <v>521</v>
      </c>
      <c r="G612" s="376" t="s">
        <v>521</v>
      </c>
    </row>
    <row r="613" spans="1:7" x14ac:dyDescent="0.25">
      <c r="A613" s="90" t="s">
        <v>806</v>
      </c>
      <c r="B613" s="372">
        <v>-30056.90270642428</v>
      </c>
      <c r="C613" s="372">
        <v>12.663181</v>
      </c>
      <c r="D613" s="372">
        <v>1.1562030000000001</v>
      </c>
      <c r="E613" s="372">
        <v>21.472351</v>
      </c>
      <c r="F613" s="372">
        <v>357.87245800000005</v>
      </c>
      <c r="G613" s="372" t="s">
        <v>521</v>
      </c>
    </row>
    <row r="614" spans="1:7" x14ac:dyDescent="0.25">
      <c r="A614" s="91" t="s">
        <v>807</v>
      </c>
      <c r="B614" s="372">
        <v>10024.42566404653</v>
      </c>
      <c r="C614" s="372">
        <v>12.663181</v>
      </c>
      <c r="D614" s="372">
        <v>1.1562030000000001</v>
      </c>
      <c r="E614" s="376">
        <v>21.472351</v>
      </c>
      <c r="F614" s="376">
        <v>357.87245800000005</v>
      </c>
      <c r="G614" s="376" t="s">
        <v>521</v>
      </c>
    </row>
    <row r="615" spans="1:7" x14ac:dyDescent="0.25">
      <c r="A615" s="426" t="s">
        <v>808</v>
      </c>
      <c r="B615" s="372">
        <v>-40081.328370470808</v>
      </c>
      <c r="C615" s="372" t="s">
        <v>523</v>
      </c>
      <c r="D615" s="372" t="s">
        <v>619</v>
      </c>
      <c r="E615" s="376" t="s">
        <v>521</v>
      </c>
      <c r="F615" s="376" t="s">
        <v>521</v>
      </c>
      <c r="G615" s="376" t="s">
        <v>521</v>
      </c>
    </row>
    <row r="616" spans="1:7" x14ac:dyDescent="0.25">
      <c r="A616" s="91" t="s">
        <v>809</v>
      </c>
      <c r="B616" s="372">
        <v>-6109.6062039457893</v>
      </c>
      <c r="C616" s="372">
        <v>161.13485112156022</v>
      </c>
      <c r="D616" s="372">
        <v>0.59525414428571</v>
      </c>
      <c r="E616" s="372" t="s">
        <v>521</v>
      </c>
      <c r="F616" s="372" t="s">
        <v>521</v>
      </c>
      <c r="G616" s="372" t="s">
        <v>521</v>
      </c>
    </row>
    <row r="617" spans="1:7" x14ac:dyDescent="0.25">
      <c r="A617" s="91" t="s">
        <v>810</v>
      </c>
      <c r="B617" s="372">
        <v>-10133.523605752287</v>
      </c>
      <c r="C617" s="372" t="s">
        <v>548</v>
      </c>
      <c r="D617" s="372">
        <v>0.59215403</v>
      </c>
      <c r="E617" s="376" t="s">
        <v>521</v>
      </c>
      <c r="F617" s="376" t="s">
        <v>521</v>
      </c>
      <c r="G617" s="376" t="s">
        <v>521</v>
      </c>
    </row>
    <row r="618" spans="1:7" x14ac:dyDescent="0.25">
      <c r="A618" s="91" t="s">
        <v>811</v>
      </c>
      <c r="B618" s="372">
        <v>439.03348336053682</v>
      </c>
      <c r="C618" s="372" t="s">
        <v>548</v>
      </c>
      <c r="D618" s="372" t="s">
        <v>544</v>
      </c>
      <c r="E618" s="376" t="s">
        <v>521</v>
      </c>
      <c r="F618" s="376" t="s">
        <v>521</v>
      </c>
      <c r="G618" s="376" t="s">
        <v>521</v>
      </c>
    </row>
    <row r="619" spans="1:7" x14ac:dyDescent="0.25">
      <c r="A619" s="90" t="s">
        <v>812</v>
      </c>
      <c r="B619" s="372">
        <v>-31610.861039128908</v>
      </c>
      <c r="C619" s="372" t="s">
        <v>548</v>
      </c>
      <c r="D619" s="372">
        <v>6.04757815668298</v>
      </c>
      <c r="E619" s="372" t="s">
        <v>548</v>
      </c>
      <c r="F619" s="372" t="s">
        <v>548</v>
      </c>
      <c r="G619" s="372" t="s">
        <v>521</v>
      </c>
    </row>
    <row r="620" spans="1:7" x14ac:dyDescent="0.25">
      <c r="A620" s="91" t="s">
        <v>813</v>
      </c>
      <c r="B620" s="372">
        <v>-116642.3750794526</v>
      </c>
      <c r="C620" s="372" t="s">
        <v>548</v>
      </c>
      <c r="D620" s="372">
        <v>6.04757815668298</v>
      </c>
      <c r="E620" s="376" t="s">
        <v>548</v>
      </c>
      <c r="F620" s="376" t="s">
        <v>548</v>
      </c>
      <c r="G620" s="376" t="s">
        <v>521</v>
      </c>
    </row>
    <row r="621" spans="1:7" x14ac:dyDescent="0.25">
      <c r="A621" s="426" t="s">
        <v>814</v>
      </c>
      <c r="B621" s="372">
        <v>85031.514040323702</v>
      </c>
      <c r="C621" s="372" t="s">
        <v>548</v>
      </c>
      <c r="D621" s="372" t="s">
        <v>619</v>
      </c>
      <c r="E621" s="376" t="s">
        <v>548</v>
      </c>
      <c r="F621" s="376" t="s">
        <v>548</v>
      </c>
      <c r="G621" s="376" t="s">
        <v>521</v>
      </c>
    </row>
    <row r="622" spans="1:7" x14ac:dyDescent="0.25">
      <c r="A622" s="91" t="s">
        <v>815</v>
      </c>
      <c r="B622" s="372" t="s">
        <v>548</v>
      </c>
      <c r="C622" s="372" t="s">
        <v>544</v>
      </c>
      <c r="D622" s="372" t="s">
        <v>544</v>
      </c>
      <c r="E622" s="372" t="s">
        <v>521</v>
      </c>
      <c r="F622" s="372" t="s">
        <v>521</v>
      </c>
      <c r="G622" s="372" t="s">
        <v>521</v>
      </c>
    </row>
    <row r="623" spans="1:7" x14ac:dyDescent="0.25">
      <c r="A623" s="91" t="s">
        <v>816</v>
      </c>
      <c r="B623" s="381" t="s">
        <v>196</v>
      </c>
      <c r="C623" s="381" t="s">
        <v>196</v>
      </c>
      <c r="D623" s="381" t="s">
        <v>196</v>
      </c>
      <c r="E623" s="381" t="s">
        <v>196</v>
      </c>
      <c r="F623" s="381" t="s">
        <v>196</v>
      </c>
      <c r="G623" s="381" t="s">
        <v>196</v>
      </c>
    </row>
    <row r="624" spans="1:7" x14ac:dyDescent="0.25">
      <c r="A624" s="91" t="s">
        <v>817</v>
      </c>
      <c r="B624" s="372" t="s">
        <v>548</v>
      </c>
      <c r="C624" s="372" t="s">
        <v>521</v>
      </c>
      <c r="D624" s="372" t="s">
        <v>521</v>
      </c>
      <c r="E624" s="376" t="s">
        <v>521</v>
      </c>
      <c r="F624" s="376" t="s">
        <v>521</v>
      </c>
      <c r="G624" s="376" t="s">
        <v>521</v>
      </c>
    </row>
    <row r="625" spans="1:8" x14ac:dyDescent="0.25">
      <c r="A625" s="90" t="s">
        <v>818</v>
      </c>
      <c r="B625" s="372">
        <v>-106047.09877372319</v>
      </c>
      <c r="C625" s="381" t="s">
        <v>196</v>
      </c>
      <c r="D625" s="381" t="s">
        <v>196</v>
      </c>
      <c r="E625" s="381" t="s">
        <v>196</v>
      </c>
      <c r="F625" s="381" t="s">
        <v>196</v>
      </c>
      <c r="G625" s="381" t="s">
        <v>196</v>
      </c>
    </row>
    <row r="626" spans="1:8" x14ac:dyDescent="0.25">
      <c r="A626" s="327" t="s">
        <v>819</v>
      </c>
      <c r="B626" s="372" t="s">
        <v>3272</v>
      </c>
      <c r="C626" s="372" t="s">
        <v>544</v>
      </c>
      <c r="D626" s="372">
        <v>2.41583792</v>
      </c>
      <c r="E626" s="372" t="s">
        <v>521</v>
      </c>
      <c r="F626" s="372" t="s">
        <v>521</v>
      </c>
      <c r="G626" s="372" t="s">
        <v>521</v>
      </c>
    </row>
    <row r="627" spans="1:8" x14ac:dyDescent="0.25">
      <c r="A627" s="414" t="s">
        <v>820</v>
      </c>
      <c r="B627" s="372" t="s">
        <v>3272</v>
      </c>
      <c r="C627" s="372" t="s">
        <v>544</v>
      </c>
      <c r="D627" s="372">
        <v>2.41583792</v>
      </c>
      <c r="E627" s="372" t="s">
        <v>521</v>
      </c>
      <c r="F627" s="372" t="s">
        <v>521</v>
      </c>
      <c r="G627" s="372" t="s">
        <v>521</v>
      </c>
    </row>
    <row r="629" spans="1:8" x14ac:dyDescent="0.25">
      <c r="A629" s="65" t="s">
        <v>821</v>
      </c>
      <c r="B629" s="66">
        <f>B606</f>
        <v>-804822.59440781723</v>
      </c>
      <c r="C629" s="77">
        <f t="shared" ref="C629:G629" si="11">C606</f>
        <v>372.43546381101726</v>
      </c>
      <c r="D629" s="77">
        <f t="shared" si="11"/>
        <v>25.029760442267989</v>
      </c>
      <c r="E629" s="77">
        <f t="shared" si="11"/>
        <v>147.8993015761074</v>
      </c>
      <c r="F629" s="77">
        <f t="shared" si="11"/>
        <v>4868.9398569495861</v>
      </c>
      <c r="G629" s="77" t="str">
        <f t="shared" si="11"/>
        <v>NE,NA</v>
      </c>
    </row>
    <row r="632" spans="1:8" ht="15.75" x14ac:dyDescent="0.25">
      <c r="A632" s="511" t="s">
        <v>822</v>
      </c>
      <c r="B632" s="511"/>
      <c r="C632" s="295"/>
      <c r="D632" s="295"/>
      <c r="E632" s="295"/>
      <c r="F632" s="295"/>
      <c r="G632" s="295"/>
      <c r="H632" s="437" t="s">
        <v>505</v>
      </c>
    </row>
    <row r="633" spans="1:8" ht="15.75" x14ac:dyDescent="0.25">
      <c r="A633" s="310" t="s">
        <v>694</v>
      </c>
      <c r="B633" s="292"/>
      <c r="C633" s="295"/>
      <c r="D633" s="295"/>
      <c r="E633" s="295"/>
      <c r="F633" s="295"/>
      <c r="G633" s="295"/>
      <c r="H633" s="437" t="s">
        <v>3405</v>
      </c>
    </row>
    <row r="634" spans="1:8" x14ac:dyDescent="0.25">
      <c r="A634" s="295"/>
      <c r="B634" s="295"/>
      <c r="C634" s="295"/>
      <c r="D634" s="295"/>
      <c r="E634" s="295"/>
      <c r="F634" s="295"/>
      <c r="G634" s="295"/>
      <c r="H634" s="437" t="s">
        <v>506</v>
      </c>
    </row>
    <row r="635" spans="1:8" x14ac:dyDescent="0.25">
      <c r="A635" s="295"/>
      <c r="B635" s="295"/>
      <c r="C635" s="295"/>
      <c r="D635" s="295"/>
      <c r="E635" s="295"/>
      <c r="F635" s="295"/>
      <c r="G635" s="295"/>
      <c r="H635" s="328"/>
    </row>
    <row r="636" spans="1:8" x14ac:dyDescent="0.25">
      <c r="A636" s="499" t="s">
        <v>823</v>
      </c>
      <c r="B636" s="329" t="s">
        <v>824</v>
      </c>
      <c r="C636" s="330" t="s">
        <v>509</v>
      </c>
      <c r="D636" s="330" t="s">
        <v>510</v>
      </c>
      <c r="E636" s="330" t="s">
        <v>646</v>
      </c>
      <c r="F636" s="331" t="s">
        <v>512</v>
      </c>
      <c r="G636" s="332" t="s">
        <v>513</v>
      </c>
      <c r="H636" s="331" t="s">
        <v>647</v>
      </c>
    </row>
    <row r="637" spans="1:8" ht="15.75" thickBot="1" x14ac:dyDescent="0.3">
      <c r="A637" s="500"/>
      <c r="B637" s="501" t="s">
        <v>515</v>
      </c>
      <c r="C637" s="502"/>
      <c r="D637" s="502"/>
      <c r="E637" s="502"/>
      <c r="F637" s="502"/>
      <c r="G637" s="502"/>
      <c r="H637" s="503"/>
    </row>
    <row r="638" spans="1:8" ht="15.75" thickTop="1" x14ac:dyDescent="0.25">
      <c r="A638" s="333" t="s">
        <v>825</v>
      </c>
      <c r="B638" s="372" t="s">
        <v>3267</v>
      </c>
      <c r="C638" s="372">
        <v>6134.8125898395247</v>
      </c>
      <c r="D638" s="372">
        <v>82.700895060478175</v>
      </c>
      <c r="E638" s="372">
        <v>2.3460190219567099</v>
      </c>
      <c r="F638" s="372">
        <v>6.5483463597946603</v>
      </c>
      <c r="G638" s="372">
        <v>114.39560414851302</v>
      </c>
      <c r="H638" s="372">
        <v>0.74349333311907995</v>
      </c>
    </row>
    <row r="639" spans="1:8" x14ac:dyDescent="0.25">
      <c r="A639" s="334" t="s">
        <v>827</v>
      </c>
      <c r="B639" s="372" t="s">
        <v>583</v>
      </c>
      <c r="C639" s="372">
        <v>5255.3700428550756</v>
      </c>
      <c r="D639" s="381" t="s">
        <v>196</v>
      </c>
      <c r="E639" s="372">
        <v>2.3460190219567099</v>
      </c>
      <c r="F639" s="372">
        <v>6.1117899358083498</v>
      </c>
      <c r="G639" s="372">
        <v>21.695718028166269</v>
      </c>
      <c r="H639" s="381" t="s">
        <v>196</v>
      </c>
    </row>
    <row r="640" spans="1:8" x14ac:dyDescent="0.25">
      <c r="A640" s="409" t="s">
        <v>828</v>
      </c>
      <c r="B640" s="372" t="s">
        <v>583</v>
      </c>
      <c r="C640" s="372">
        <v>5255.3700428550756</v>
      </c>
      <c r="D640" s="381" t="s">
        <v>196</v>
      </c>
      <c r="E640" s="376">
        <v>2.3460190219567099</v>
      </c>
      <c r="F640" s="376">
        <v>6.1117899358083498</v>
      </c>
      <c r="G640" s="376">
        <v>21.695718028166269</v>
      </c>
      <c r="H640" s="381" t="s">
        <v>196</v>
      </c>
    </row>
    <row r="641" spans="1:8" x14ac:dyDescent="0.25">
      <c r="A641" s="409" t="s">
        <v>829</v>
      </c>
      <c r="B641" s="372" t="s">
        <v>550</v>
      </c>
      <c r="C641" s="372" t="s">
        <v>550</v>
      </c>
      <c r="D641" s="381" t="s">
        <v>196</v>
      </c>
      <c r="E641" s="376" t="s">
        <v>550</v>
      </c>
      <c r="F641" s="376" t="s">
        <v>550</v>
      </c>
      <c r="G641" s="376" t="s">
        <v>550</v>
      </c>
      <c r="H641" s="381" t="s">
        <v>196</v>
      </c>
    </row>
    <row r="642" spans="1:8" x14ac:dyDescent="0.25">
      <c r="A642" s="427" t="s">
        <v>830</v>
      </c>
      <c r="B642" s="372" t="s">
        <v>550</v>
      </c>
      <c r="C642" s="372" t="s">
        <v>550</v>
      </c>
      <c r="D642" s="381" t="s">
        <v>196</v>
      </c>
      <c r="E642" s="372" t="s">
        <v>550</v>
      </c>
      <c r="F642" s="372" t="s">
        <v>550</v>
      </c>
      <c r="G642" s="372" t="s">
        <v>550</v>
      </c>
      <c r="H642" s="381" t="s">
        <v>196</v>
      </c>
    </row>
    <row r="643" spans="1:8" x14ac:dyDescent="0.25">
      <c r="A643" s="334" t="s">
        <v>831</v>
      </c>
      <c r="B643" s="381" t="s">
        <v>196</v>
      </c>
      <c r="C643" s="372">
        <v>76.87968402665453</v>
      </c>
      <c r="D643" s="372">
        <v>5.5928880000000003</v>
      </c>
      <c r="E643" s="372" t="s">
        <v>548</v>
      </c>
      <c r="F643" s="372" t="s">
        <v>548</v>
      </c>
      <c r="G643" s="372" t="s">
        <v>548</v>
      </c>
      <c r="H643" s="381" t="s">
        <v>196</v>
      </c>
    </row>
    <row r="644" spans="1:8" x14ac:dyDescent="0.25">
      <c r="A644" s="428" t="s">
        <v>832</v>
      </c>
      <c r="B644" s="381" t="s">
        <v>196</v>
      </c>
      <c r="C644" s="372">
        <v>74.571839999999995</v>
      </c>
      <c r="D644" s="372">
        <v>5.5928880000000003</v>
      </c>
      <c r="E644" s="376" t="s">
        <v>548</v>
      </c>
      <c r="F644" s="376" t="s">
        <v>548</v>
      </c>
      <c r="G644" s="376" t="s">
        <v>548</v>
      </c>
      <c r="H644" s="381" t="s">
        <v>196</v>
      </c>
    </row>
    <row r="645" spans="1:8" x14ac:dyDescent="0.25">
      <c r="A645" s="428" t="s">
        <v>833</v>
      </c>
      <c r="B645" s="381" t="s">
        <v>196</v>
      </c>
      <c r="C645" s="372">
        <v>2.3078440266545299</v>
      </c>
      <c r="D645" s="372" t="s">
        <v>595</v>
      </c>
      <c r="E645" s="376" t="s">
        <v>548</v>
      </c>
      <c r="F645" s="376" t="s">
        <v>548</v>
      </c>
      <c r="G645" s="376" t="s">
        <v>548</v>
      </c>
      <c r="H645" s="381" t="s">
        <v>196</v>
      </c>
    </row>
    <row r="646" spans="1:8" x14ac:dyDescent="0.25">
      <c r="A646" s="334" t="s">
        <v>834</v>
      </c>
      <c r="B646" s="372" t="s">
        <v>555</v>
      </c>
      <c r="C646" s="372" t="s">
        <v>555</v>
      </c>
      <c r="D646" s="372" t="s">
        <v>555</v>
      </c>
      <c r="E646" s="372" t="s">
        <v>555</v>
      </c>
      <c r="F646" s="372" t="s">
        <v>555</v>
      </c>
      <c r="G646" s="372" t="s">
        <v>555</v>
      </c>
      <c r="H646" s="372" t="s">
        <v>555</v>
      </c>
    </row>
    <row r="647" spans="1:8" x14ac:dyDescent="0.25">
      <c r="A647" s="409" t="s">
        <v>835</v>
      </c>
      <c r="B647" s="372" t="s">
        <v>523</v>
      </c>
      <c r="C647" s="372" t="s">
        <v>555</v>
      </c>
      <c r="D647" s="372" t="s">
        <v>555</v>
      </c>
      <c r="E647" s="376" t="s">
        <v>523</v>
      </c>
      <c r="F647" s="376" t="s">
        <v>523</v>
      </c>
      <c r="G647" s="376" t="s">
        <v>523</v>
      </c>
      <c r="H647" s="376" t="s">
        <v>523</v>
      </c>
    </row>
    <row r="648" spans="1:8" x14ac:dyDescent="0.25">
      <c r="A648" s="409" t="s">
        <v>836</v>
      </c>
      <c r="B648" s="372" t="s">
        <v>521</v>
      </c>
      <c r="C648" s="372" t="s">
        <v>521</v>
      </c>
      <c r="D648" s="372" t="s">
        <v>521</v>
      </c>
      <c r="E648" s="376" t="s">
        <v>521</v>
      </c>
      <c r="F648" s="376" t="s">
        <v>521</v>
      </c>
      <c r="G648" s="376" t="s">
        <v>521</v>
      </c>
      <c r="H648" s="376" t="s">
        <v>521</v>
      </c>
    </row>
    <row r="649" spans="1:8" x14ac:dyDescent="0.25">
      <c r="A649" s="334" t="s">
        <v>837</v>
      </c>
      <c r="B649" s="381" t="s">
        <v>196</v>
      </c>
      <c r="C649" s="372">
        <v>802.56286295779444</v>
      </c>
      <c r="D649" s="372">
        <v>77.108007060478172</v>
      </c>
      <c r="E649" s="372" t="s">
        <v>595</v>
      </c>
      <c r="F649" s="372">
        <v>0.43655642398631</v>
      </c>
      <c r="G649" s="372">
        <v>49.308450064014231</v>
      </c>
      <c r="H649" s="381" t="s">
        <v>196</v>
      </c>
    </row>
    <row r="650" spans="1:8" x14ac:dyDescent="0.25">
      <c r="A650" s="409" t="s">
        <v>838</v>
      </c>
      <c r="B650" s="381" t="s">
        <v>196</v>
      </c>
      <c r="C650" s="372">
        <v>567.41960890297901</v>
      </c>
      <c r="D650" s="372">
        <v>75.36075521363459</v>
      </c>
      <c r="E650" s="376" t="s">
        <v>550</v>
      </c>
      <c r="F650" s="376">
        <v>0.43655642398631</v>
      </c>
      <c r="G650" s="376">
        <v>33.529746043529677</v>
      </c>
      <c r="H650" s="381" t="s">
        <v>196</v>
      </c>
    </row>
    <row r="651" spans="1:8" x14ac:dyDescent="0.25">
      <c r="A651" s="409" t="s">
        <v>839</v>
      </c>
      <c r="B651" s="381" t="s">
        <v>196</v>
      </c>
      <c r="C651" s="372">
        <v>235.14325405481537</v>
      </c>
      <c r="D651" s="372">
        <v>1.74725184684358</v>
      </c>
      <c r="E651" s="376" t="s">
        <v>550</v>
      </c>
      <c r="F651" s="376" t="s">
        <v>550</v>
      </c>
      <c r="G651" s="376">
        <v>15.77870402048455</v>
      </c>
      <c r="H651" s="381" t="s">
        <v>196</v>
      </c>
    </row>
    <row r="652" spans="1:8" x14ac:dyDescent="0.25">
      <c r="A652" s="409" t="s">
        <v>3402</v>
      </c>
      <c r="B652" s="381" t="s">
        <v>196</v>
      </c>
      <c r="C652" s="372" t="s">
        <v>523</v>
      </c>
      <c r="D652" s="372" t="s">
        <v>523</v>
      </c>
      <c r="E652" s="372" t="s">
        <v>523</v>
      </c>
      <c r="F652" s="372" t="s">
        <v>523</v>
      </c>
      <c r="G652" s="372" t="s">
        <v>523</v>
      </c>
      <c r="H652" s="381" t="s">
        <v>196</v>
      </c>
    </row>
    <row r="653" spans="1:8" x14ac:dyDescent="0.25">
      <c r="A653" s="334" t="s">
        <v>3403</v>
      </c>
      <c r="B653" s="372" t="s">
        <v>521</v>
      </c>
      <c r="C653" s="372" t="s">
        <v>521</v>
      </c>
      <c r="D653" s="372" t="s">
        <v>521</v>
      </c>
      <c r="E653" s="372" t="s">
        <v>550</v>
      </c>
      <c r="F653" s="372" t="s">
        <v>550</v>
      </c>
      <c r="G653" s="372">
        <v>43.391436056332523</v>
      </c>
      <c r="H653" s="372">
        <v>0.74349333311907995</v>
      </c>
    </row>
    <row r="654" spans="1:8" x14ac:dyDescent="0.25">
      <c r="A654" s="414" t="s">
        <v>599</v>
      </c>
      <c r="B654" s="376" t="s">
        <v>521</v>
      </c>
      <c r="C654" s="376" t="s">
        <v>521</v>
      </c>
      <c r="D654" s="376" t="s">
        <v>521</v>
      </c>
      <c r="E654" s="376" t="s">
        <v>550</v>
      </c>
      <c r="F654" s="376" t="s">
        <v>550</v>
      </c>
      <c r="G654" s="376">
        <v>43.391436056332523</v>
      </c>
      <c r="H654" s="376">
        <v>0.74349333311907995</v>
      </c>
    </row>
    <row r="655" spans="1:8" x14ac:dyDescent="0.25">
      <c r="A655" s="334" t="s">
        <v>840</v>
      </c>
      <c r="B655" s="381" t="s">
        <v>196</v>
      </c>
      <c r="C655" s="381" t="s">
        <v>196</v>
      </c>
      <c r="D655" s="381" t="s">
        <v>196</v>
      </c>
      <c r="E655" s="381" t="s">
        <v>196</v>
      </c>
      <c r="F655" s="381" t="s">
        <v>196</v>
      </c>
      <c r="G655" s="381" t="s">
        <v>196</v>
      </c>
      <c r="H655" s="381" t="s">
        <v>196</v>
      </c>
    </row>
    <row r="656" spans="1:8" x14ac:dyDescent="0.25">
      <c r="A656" s="428" t="s">
        <v>841</v>
      </c>
      <c r="B656" s="376" t="s">
        <v>521</v>
      </c>
      <c r="C656" s="381" t="s">
        <v>196</v>
      </c>
      <c r="D656" s="381" t="s">
        <v>196</v>
      </c>
      <c r="E656" s="381" t="s">
        <v>196</v>
      </c>
      <c r="F656" s="381" t="s">
        <v>196</v>
      </c>
      <c r="G656" s="381" t="s">
        <v>196</v>
      </c>
      <c r="H656" s="381" t="s">
        <v>196</v>
      </c>
    </row>
    <row r="657" spans="1:8" x14ac:dyDescent="0.25">
      <c r="A657" s="428" t="s">
        <v>842</v>
      </c>
      <c r="B657" s="376" t="s">
        <v>521</v>
      </c>
      <c r="C657" s="381" t="s">
        <v>196</v>
      </c>
      <c r="D657" s="381" t="s">
        <v>196</v>
      </c>
      <c r="E657" s="381" t="s">
        <v>196</v>
      </c>
      <c r="F657" s="381" t="s">
        <v>196</v>
      </c>
      <c r="G657" s="381" t="s">
        <v>196</v>
      </c>
      <c r="H657" s="381" t="s">
        <v>196</v>
      </c>
    </row>
    <row r="658" spans="1:8" x14ac:dyDescent="0.25">
      <c r="A658" s="429" t="s">
        <v>3404</v>
      </c>
      <c r="B658" s="376" t="s">
        <v>521</v>
      </c>
      <c r="C658" s="381" t="s">
        <v>196</v>
      </c>
      <c r="D658" s="381" t="s">
        <v>196</v>
      </c>
      <c r="E658" s="381" t="s">
        <v>196</v>
      </c>
      <c r="F658" s="381" t="s">
        <v>196</v>
      </c>
      <c r="G658" s="381" t="s">
        <v>196</v>
      </c>
      <c r="H658" s="381" t="s">
        <v>196</v>
      </c>
    </row>
    <row r="660" spans="1:8" x14ac:dyDescent="0.25">
      <c r="A660" s="65" t="s">
        <v>843</v>
      </c>
      <c r="B660" s="77" t="str">
        <f>B638</f>
        <v>NO,IE,NA</v>
      </c>
      <c r="C660" s="77">
        <f t="shared" ref="C660:H660" si="12">C638</f>
        <v>6134.8125898395247</v>
      </c>
      <c r="D660" s="77">
        <f t="shared" si="12"/>
        <v>82.700895060478175</v>
      </c>
      <c r="E660" s="77">
        <f t="shared" si="12"/>
        <v>2.3460190219567099</v>
      </c>
      <c r="F660" s="77">
        <f t="shared" si="12"/>
        <v>6.5483463597946603</v>
      </c>
      <c r="G660" s="77">
        <f t="shared" si="12"/>
        <v>114.39560414851302</v>
      </c>
      <c r="H660" s="77">
        <f t="shared" si="12"/>
        <v>0.74349333311907995</v>
      </c>
    </row>
    <row r="663" spans="1:8" ht="18" x14ac:dyDescent="0.25">
      <c r="A663" s="92" t="s">
        <v>844</v>
      </c>
      <c r="B663" s="93" t="s">
        <v>845</v>
      </c>
      <c r="C663" s="93" t="s">
        <v>846</v>
      </c>
      <c r="D663" s="93" t="s">
        <v>847</v>
      </c>
      <c r="E663" s="93" t="s">
        <v>848</v>
      </c>
      <c r="F663" s="93" t="s">
        <v>512</v>
      </c>
      <c r="G663" s="93" t="s">
        <v>513</v>
      </c>
      <c r="H663" s="93" t="s">
        <v>849</v>
      </c>
    </row>
    <row r="664" spans="1:8" s="12" customFormat="1" x14ac:dyDescent="0.25">
      <c r="A664" s="284" t="s">
        <v>850</v>
      </c>
      <c r="B664" s="285">
        <f t="shared" ref="B664:H670" si="13">B59</f>
        <v>6045831.9303266751</v>
      </c>
      <c r="C664" s="285">
        <f t="shared" si="13"/>
        <v>11738.668394056973</v>
      </c>
      <c r="D664" s="285">
        <f t="shared" si="13"/>
        <v>259.40234604960767</v>
      </c>
      <c r="E664" s="285">
        <f t="shared" si="13"/>
        <v>18305.749424551203</v>
      </c>
      <c r="F664" s="285">
        <f t="shared" si="13"/>
        <v>65117.178069736605</v>
      </c>
      <c r="G664" s="285">
        <f t="shared" si="13"/>
        <v>7244.4555805128311</v>
      </c>
      <c r="H664" s="285">
        <f t="shared" si="13"/>
        <v>12364.091048770906</v>
      </c>
    </row>
    <row r="665" spans="1:8" s="260" customFormat="1" x14ac:dyDescent="0.25">
      <c r="A665" s="283" t="s">
        <v>98</v>
      </c>
      <c r="B665" s="94">
        <f t="shared" si="13"/>
        <v>2400057.4856406469</v>
      </c>
      <c r="C665" s="94">
        <f t="shared" si="13"/>
        <v>34.823479419570468</v>
      </c>
      <c r="D665" s="94">
        <f t="shared" si="13"/>
        <v>100.86538569159121</v>
      </c>
      <c r="E665" s="94">
        <f t="shared" si="13"/>
        <v>3434.4290996747714</v>
      </c>
      <c r="F665" s="94">
        <f t="shared" si="13"/>
        <v>581.83867235005948</v>
      </c>
      <c r="G665" s="94">
        <f t="shared" si="13"/>
        <v>43.701395420034459</v>
      </c>
      <c r="H665" s="94">
        <f t="shared" si="13"/>
        <v>9439.0432746602182</v>
      </c>
    </row>
    <row r="666" spans="1:8" s="260" customFormat="1" x14ac:dyDescent="0.25">
      <c r="A666" s="283" t="s">
        <v>4</v>
      </c>
      <c r="B666" s="94">
        <f>B61</f>
        <v>1911856.6209068005</v>
      </c>
      <c r="C666" s="94">
        <f t="shared" si="13"/>
        <v>162.90247230948853</v>
      </c>
      <c r="D666" s="94">
        <f t="shared" si="13"/>
        <v>141.94351071141131</v>
      </c>
      <c r="E666" s="94">
        <f t="shared" si="13"/>
        <v>11998.643932744189</v>
      </c>
      <c r="F666" s="94">
        <f t="shared" si="13"/>
        <v>58747.464607753776</v>
      </c>
      <c r="G666" s="94">
        <f t="shared" si="13"/>
        <v>5777.5462986418306</v>
      </c>
      <c r="H666" s="94">
        <f t="shared" si="13"/>
        <v>618.63077203361581</v>
      </c>
    </row>
    <row r="667" spans="1:8" s="260" customFormat="1" x14ac:dyDescent="0.25">
      <c r="A667" s="283" t="s">
        <v>2475</v>
      </c>
      <c r="B667" s="94">
        <f t="shared" si="13"/>
        <v>586027.88174597803</v>
      </c>
      <c r="C667" s="94">
        <f t="shared" si="13"/>
        <v>205.33517802223591</v>
      </c>
      <c r="D667" s="94">
        <f t="shared" si="13"/>
        <v>4.0983304317602895</v>
      </c>
      <c r="E667" s="94">
        <f t="shared" si="13"/>
        <v>908.26373148672474</v>
      </c>
      <c r="F667" s="94">
        <f t="shared" si="13"/>
        <v>3021.64543736223</v>
      </c>
      <c r="G667" s="94">
        <f t="shared" si="13"/>
        <v>551.67725417600798</v>
      </c>
      <c r="H667" s="94">
        <f t="shared" si="13"/>
        <v>527.57585355553215</v>
      </c>
    </row>
    <row r="668" spans="1:8" s="260" customFormat="1" x14ac:dyDescent="0.25">
      <c r="A668" s="283" t="s">
        <v>9</v>
      </c>
      <c r="B668" s="94">
        <f t="shared" si="13"/>
        <v>1134885.2223943246</v>
      </c>
      <c r="C668" s="94">
        <f t="shared" si="13"/>
        <v>11335.583471714261</v>
      </c>
      <c r="D668" s="94">
        <f t="shared" si="13"/>
        <v>11.193742820309819</v>
      </c>
      <c r="E668" s="94">
        <f t="shared" si="13"/>
        <v>1964.4126606455166</v>
      </c>
      <c r="F668" s="94">
        <f t="shared" si="13"/>
        <v>2766.2293522705422</v>
      </c>
      <c r="G668" s="94">
        <f t="shared" si="13"/>
        <v>871.53063227495795</v>
      </c>
      <c r="H668" s="94">
        <f t="shared" si="13"/>
        <v>1778.8411485215402</v>
      </c>
    </row>
    <row r="669" spans="1:8" s="260" customFormat="1" x14ac:dyDescent="0.25">
      <c r="A669" s="283" t="s">
        <v>139</v>
      </c>
      <c r="B669" s="94">
        <f t="shared" si="13"/>
        <v>291.62758231404649</v>
      </c>
      <c r="C669" s="94">
        <f t="shared" si="13"/>
        <v>1.8597887494070001E-2</v>
      </c>
      <c r="D669" s="94">
        <f t="shared" si="13"/>
        <v>2.7004131976500001E-3</v>
      </c>
      <c r="E669" s="94" t="str">
        <f t="shared" si="13"/>
        <v>IE</v>
      </c>
      <c r="F669" s="94" t="str">
        <f t="shared" si="13"/>
        <v>IE</v>
      </c>
      <c r="G669" s="94" t="str">
        <f t="shared" si="13"/>
        <v>IE</v>
      </c>
      <c r="H669" s="94" t="str">
        <f t="shared" si="13"/>
        <v>IE</v>
      </c>
    </row>
    <row r="670" spans="1:8" s="260" customFormat="1" x14ac:dyDescent="0.25">
      <c r="A670" s="283" t="s">
        <v>3257</v>
      </c>
      <c r="B670" s="94">
        <f>B65</f>
        <v>12713.092056610814</v>
      </c>
      <c r="C670" s="94">
        <f t="shared" si="13"/>
        <v>5.1947039253499999E-3</v>
      </c>
      <c r="D670" s="94">
        <f t="shared" si="13"/>
        <v>1.29867598133739</v>
      </c>
      <c r="E670" s="94">
        <f t="shared" si="13"/>
        <v>0</v>
      </c>
      <c r="F670" s="94">
        <f t="shared" si="13"/>
        <v>0</v>
      </c>
      <c r="G670" s="94">
        <f t="shared" si="13"/>
        <v>0</v>
      </c>
      <c r="H670" s="94">
        <f t="shared" si="13"/>
        <v>0</v>
      </c>
    </row>
    <row r="671" spans="1:8" x14ac:dyDescent="0.25">
      <c r="A671" s="284" t="s">
        <v>851</v>
      </c>
      <c r="B671" s="94">
        <f>G407</f>
        <v>22472.091478849856</v>
      </c>
      <c r="C671" s="94">
        <f>H407</f>
        <v>4.8078038835700004E-3</v>
      </c>
      <c r="D671" s="94">
        <f>I407</f>
        <v>5.0498744759699997E-3</v>
      </c>
      <c r="E671" s="94"/>
      <c r="F671" s="95"/>
      <c r="G671" s="95"/>
      <c r="H671" s="95"/>
    </row>
    <row r="672" spans="1:8" x14ac:dyDescent="0.25">
      <c r="A672" s="284" t="s">
        <v>852</v>
      </c>
      <c r="B672" s="94">
        <f>B464</f>
        <v>194068.13526147662</v>
      </c>
      <c r="C672" s="94">
        <f>C464</f>
        <v>4.4228396639999996</v>
      </c>
      <c r="D672" s="94">
        <f>D464</f>
        <v>83.654409240516344</v>
      </c>
      <c r="E672" s="94">
        <f>J464</f>
        <v>572.16514495327442</v>
      </c>
      <c r="F672" s="94">
        <f>K464</f>
        <v>1557.1939910195872</v>
      </c>
      <c r="G672" s="94">
        <f>L464</f>
        <v>5849.2197121443369</v>
      </c>
      <c r="H672" s="94">
        <f>M464</f>
        <v>830.75987228203655</v>
      </c>
    </row>
    <row r="673" spans="1:36" x14ac:dyDescent="0.25">
      <c r="A673" s="284" t="s">
        <v>853</v>
      </c>
      <c r="B673" s="94">
        <f t="shared" ref="B673:H673" si="14">B597</f>
        <v>7853.7090592547993</v>
      </c>
      <c r="C673" s="94">
        <f t="shared" si="14"/>
        <v>9571.8991649314175</v>
      </c>
      <c r="D673" s="94">
        <f t="shared" si="14"/>
        <v>1107.1877988953377</v>
      </c>
      <c r="E673" s="94">
        <f t="shared" si="14"/>
        <v>14.91067980114685</v>
      </c>
      <c r="F673" s="94">
        <f t="shared" si="14"/>
        <v>363.40666610922074</v>
      </c>
      <c r="G673" s="94" t="str">
        <f t="shared" si="14"/>
        <v>NA</v>
      </c>
      <c r="H673" s="94">
        <f t="shared" si="14"/>
        <v>0</v>
      </c>
    </row>
    <row r="674" spans="1:36" x14ac:dyDescent="0.25">
      <c r="A674" s="284" t="s">
        <v>854</v>
      </c>
      <c r="B674" s="94">
        <f>B629</f>
        <v>-804822.59440781723</v>
      </c>
      <c r="C674" s="94">
        <f t="shared" ref="C674:H674" si="15">C629</f>
        <v>372.43546381101726</v>
      </c>
      <c r="D674" s="94">
        <f t="shared" si="15"/>
        <v>25.029760442267989</v>
      </c>
      <c r="E674" s="94">
        <f t="shared" si="15"/>
        <v>147.8993015761074</v>
      </c>
      <c r="F674" s="94">
        <f t="shared" si="15"/>
        <v>4868.9398569495861</v>
      </c>
      <c r="G674" s="94" t="str">
        <f t="shared" si="15"/>
        <v>NE,NA</v>
      </c>
      <c r="H674" s="94">
        <f t="shared" si="15"/>
        <v>0</v>
      </c>
    </row>
    <row r="675" spans="1:36" x14ac:dyDescent="0.25">
      <c r="A675" s="284" t="s">
        <v>855</v>
      </c>
      <c r="B675" s="96" t="str">
        <f>B660</f>
        <v>NO,IE,NA</v>
      </c>
      <c r="C675" s="96">
        <f t="shared" ref="C675:H675" si="16">C660</f>
        <v>6134.8125898395247</v>
      </c>
      <c r="D675" s="96">
        <f t="shared" si="16"/>
        <v>82.700895060478175</v>
      </c>
      <c r="E675" s="96">
        <f t="shared" si="16"/>
        <v>2.3460190219567099</v>
      </c>
      <c r="F675" s="96">
        <f t="shared" si="16"/>
        <v>6.5483463597946603</v>
      </c>
      <c r="G675" s="96">
        <f t="shared" si="16"/>
        <v>114.39560414851302</v>
      </c>
      <c r="H675" s="96">
        <f t="shared" si="16"/>
        <v>0.74349333311907995</v>
      </c>
    </row>
    <row r="676" spans="1:36" x14ac:dyDescent="0.25">
      <c r="A676" s="3" t="s">
        <v>856</v>
      </c>
      <c r="B676" s="97">
        <f>SUM(B664,B672:B675)</f>
        <v>5442931.1802395899</v>
      </c>
      <c r="C676" s="97">
        <f t="shared" ref="C676:H676" si="17">SUM(C664,C672:C675)</f>
        <v>27822.238452302932</v>
      </c>
      <c r="D676" s="97">
        <f t="shared" si="17"/>
        <v>1557.975209688208</v>
      </c>
      <c r="E676" s="97">
        <f t="shared" si="17"/>
        <v>19043.070569903684</v>
      </c>
      <c r="F676" s="97">
        <f t="shared" si="17"/>
        <v>71913.266930174796</v>
      </c>
      <c r="G676" s="97">
        <f t="shared" si="17"/>
        <v>13208.070896805681</v>
      </c>
      <c r="H676" s="97">
        <f t="shared" si="17"/>
        <v>13195.594414386062</v>
      </c>
    </row>
    <row r="678" spans="1:36" x14ac:dyDescent="0.25">
      <c r="A678" s="65" t="s">
        <v>857</v>
      </c>
      <c r="B678" s="65" t="s">
        <v>695</v>
      </c>
      <c r="C678" s="65" t="s">
        <v>696</v>
      </c>
      <c r="D678" s="65" t="s">
        <v>697</v>
      </c>
      <c r="E678" s="65" t="s">
        <v>698</v>
      </c>
      <c r="F678" s="98" t="s">
        <v>699</v>
      </c>
      <c r="G678" s="98" t="s">
        <v>700</v>
      </c>
      <c r="H678" s="98" t="s">
        <v>701</v>
      </c>
      <c r="I678" s="98" t="s">
        <v>702</v>
      </c>
      <c r="J678" s="98" t="s">
        <v>703</v>
      </c>
      <c r="K678" s="98" t="s">
        <v>704</v>
      </c>
      <c r="L678" s="98" t="s">
        <v>705</v>
      </c>
      <c r="M678" s="98" t="s">
        <v>706</v>
      </c>
      <c r="N678" s="98" t="s">
        <v>707</v>
      </c>
      <c r="O678" s="98" t="s">
        <v>708</v>
      </c>
      <c r="P678" s="98" t="s">
        <v>709</v>
      </c>
      <c r="Q678" s="98" t="s">
        <v>710</v>
      </c>
      <c r="R678" s="98" t="s">
        <v>711</v>
      </c>
      <c r="S678" s="98" t="s">
        <v>712</v>
      </c>
      <c r="T678" s="98" t="s">
        <v>713</v>
      </c>
      <c r="U678" s="98" t="s">
        <v>858</v>
      </c>
      <c r="V678" s="98" t="s">
        <v>715</v>
      </c>
      <c r="W678" s="98" t="s">
        <v>859</v>
      </c>
      <c r="X678" s="98" t="s">
        <v>860</v>
      </c>
      <c r="Y678" s="98" t="s">
        <v>861</v>
      </c>
      <c r="Z678" s="98" t="s">
        <v>862</v>
      </c>
      <c r="AA678" s="98" t="s">
        <v>863</v>
      </c>
      <c r="AB678" s="98" t="s">
        <v>864</v>
      </c>
      <c r="AC678" s="98" t="s">
        <v>865</v>
      </c>
      <c r="AD678" s="98" t="s">
        <v>866</v>
      </c>
      <c r="AE678" s="98" t="s">
        <v>867</v>
      </c>
      <c r="AF678" s="98" t="s">
        <v>868</v>
      </c>
      <c r="AG678" s="98" t="s">
        <v>726</v>
      </c>
      <c r="AH678" s="98" t="s">
        <v>869</v>
      </c>
      <c r="AI678" s="98" t="s">
        <v>870</v>
      </c>
      <c r="AJ678" s="98" t="s">
        <v>871</v>
      </c>
    </row>
    <row r="679" spans="1:36" x14ac:dyDescent="0.25">
      <c r="A679" s="4" t="s">
        <v>872</v>
      </c>
      <c r="B679" s="99">
        <f>B472</f>
        <v>1368.6274879263533</v>
      </c>
      <c r="C679" s="99">
        <f>C472</f>
        <v>397.31929999999994</v>
      </c>
      <c r="D679" s="99">
        <v>0</v>
      </c>
      <c r="E679" s="99">
        <v>0</v>
      </c>
      <c r="F679" s="99">
        <f>F472</f>
        <v>2580.4423400000001</v>
      </c>
      <c r="G679" s="99">
        <v>0</v>
      </c>
      <c r="H679" s="99">
        <f>H472</f>
        <v>56052.275099999999</v>
      </c>
      <c r="I679" s="99">
        <v>0</v>
      </c>
      <c r="J679" s="99">
        <f>J472</f>
        <v>2093.1475999999998</v>
      </c>
      <c r="K679" s="99">
        <v>0</v>
      </c>
      <c r="L679" s="99">
        <v>0</v>
      </c>
      <c r="M679" s="99">
        <v>0</v>
      </c>
      <c r="N679" s="99">
        <v>0</v>
      </c>
      <c r="O679" s="99">
        <v>0</v>
      </c>
      <c r="P679" s="99">
        <v>0</v>
      </c>
      <c r="Q679" s="99">
        <f>Q472</f>
        <v>117.73</v>
      </c>
      <c r="R679" s="99">
        <v>0</v>
      </c>
      <c r="S679" s="99">
        <v>0</v>
      </c>
      <c r="T679" s="99">
        <v>0</v>
      </c>
      <c r="U679" s="99">
        <v>0</v>
      </c>
      <c r="V679" s="99" t="str">
        <f>V472</f>
        <v/>
      </c>
      <c r="W679" s="99">
        <f>W472</f>
        <v>539.28252369958398</v>
      </c>
      <c r="X679" s="99">
        <f>X472</f>
        <v>206.77996980802794</v>
      </c>
      <c r="Y679" s="99">
        <f>Y472</f>
        <v>8.9719417447910903</v>
      </c>
      <c r="Z679" s="99">
        <v>0</v>
      </c>
      <c r="AA679" s="99">
        <f>AA472</f>
        <v>11.42114438969833</v>
      </c>
      <c r="AB679" s="99">
        <v>0</v>
      </c>
      <c r="AC679" s="99">
        <v>0</v>
      </c>
      <c r="AD679" s="99">
        <v>0</v>
      </c>
      <c r="AE679" s="99">
        <v>0</v>
      </c>
      <c r="AF679" s="99">
        <v>0</v>
      </c>
      <c r="AG679" s="99" t="str">
        <f>AG472</f>
        <v/>
      </c>
      <c r="AH679" s="99">
        <f>AH472</f>
        <v>7332.5098355411983</v>
      </c>
      <c r="AI679" s="99">
        <f>AI472</f>
        <v>517.67788417194004</v>
      </c>
      <c r="AJ679" s="99">
        <f>AJ472</f>
        <v>28.530150025699999</v>
      </c>
    </row>
    <row r="680" spans="1:36" x14ac:dyDescent="0.25">
      <c r="A680" s="4" t="s">
        <v>873</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99">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25">
      <c r="A682" s="3" t="s">
        <v>856</v>
      </c>
      <c r="B682" s="3">
        <f>SUM(B680:AJ680)</f>
        <v>135300.72246918606</v>
      </c>
    </row>
    <row r="683" spans="1:36" x14ac:dyDescent="0.25">
      <c r="K683" s="4"/>
      <c r="L683" s="4"/>
      <c r="M683" s="4"/>
      <c r="N683" s="4"/>
      <c r="O683" s="4"/>
      <c r="P683" s="4"/>
      <c r="Q683" s="4"/>
      <c r="R683" s="4"/>
      <c r="S683" s="4"/>
      <c r="T683" s="4"/>
      <c r="U683" s="4"/>
      <c r="V683" s="4"/>
      <c r="W683" s="4"/>
      <c r="X683" s="4"/>
      <c r="Y683" s="4"/>
      <c r="Z683" s="4"/>
      <c r="AA683" s="4"/>
      <c r="AB683" s="4"/>
    </row>
    <row r="684" spans="1:36" ht="18" x14ac:dyDescent="0.25">
      <c r="A684" s="65" t="s">
        <v>3406</v>
      </c>
      <c r="B684" s="93" t="s">
        <v>845</v>
      </c>
      <c r="C684" s="93" t="s">
        <v>846</v>
      </c>
      <c r="D684" s="93" t="s">
        <v>847</v>
      </c>
      <c r="E684" s="93" t="s">
        <v>848</v>
      </c>
      <c r="F684" s="93" t="s">
        <v>512</v>
      </c>
      <c r="G684" s="93" t="s">
        <v>513</v>
      </c>
      <c r="H684" s="93" t="s">
        <v>849</v>
      </c>
      <c r="I684" s="93" t="s">
        <v>874</v>
      </c>
      <c r="J684" s="93" t="s">
        <v>2646</v>
      </c>
      <c r="K684" s="4"/>
      <c r="L684" s="4"/>
      <c r="M684" s="4"/>
      <c r="N684" s="4"/>
      <c r="O684" s="4"/>
      <c r="P684" s="4"/>
      <c r="Q684" s="4"/>
      <c r="R684" s="4"/>
      <c r="S684" s="4"/>
      <c r="T684" s="4"/>
      <c r="U684" s="4"/>
      <c r="V684" s="4"/>
      <c r="W684" s="4"/>
      <c r="X684" s="4"/>
      <c r="Y684" s="4"/>
      <c r="Z684" s="4"/>
      <c r="AA684" s="4"/>
      <c r="AB684" s="4"/>
    </row>
    <row r="685" spans="1:36" x14ac:dyDescent="0.25">
      <c r="A685" s="4" t="s">
        <v>875</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38">
        <f>SUM(B685:I685)</f>
        <v>6809.4490662257658</v>
      </c>
      <c r="K685" s="4"/>
      <c r="L685" s="4"/>
      <c r="M685" s="4"/>
      <c r="N685" s="4"/>
      <c r="O685" s="4"/>
      <c r="P685" s="4"/>
      <c r="Q685" s="4"/>
      <c r="R685" s="4"/>
      <c r="S685" s="4"/>
      <c r="T685" s="4"/>
      <c r="U685" s="4"/>
      <c r="V685" s="4"/>
      <c r="W685" s="4"/>
      <c r="X685" s="4"/>
      <c r="Y685" s="4"/>
      <c r="Z685" s="4"/>
      <c r="AA685" s="4"/>
      <c r="AB685" s="4"/>
    </row>
    <row r="686" spans="1:36" x14ac:dyDescent="0.25">
      <c r="A686" s="102" t="s">
        <v>98</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38">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25">
      <c r="A687" s="102"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38">
        <f t="shared" si="20"/>
        <v>1989.303752500995</v>
      </c>
      <c r="K687" s="4"/>
      <c r="L687" s="4"/>
      <c r="M687" s="4"/>
      <c r="N687" s="4"/>
      <c r="O687" s="4"/>
      <c r="P687" s="4"/>
      <c r="Q687" s="4"/>
      <c r="R687" s="4"/>
      <c r="S687" s="4"/>
      <c r="T687" s="4"/>
      <c r="U687" s="4"/>
      <c r="V687" s="4"/>
      <c r="W687" s="4"/>
      <c r="X687" s="4"/>
      <c r="Y687" s="4"/>
      <c r="Z687" s="4"/>
      <c r="AA687" s="4"/>
      <c r="AB687" s="4"/>
    </row>
    <row r="688" spans="1:36" x14ac:dyDescent="0.25">
      <c r="A688" s="102" t="s">
        <v>2475</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38">
        <f t="shared" si="20"/>
        <v>593.61290975495785</v>
      </c>
      <c r="K688" s="4"/>
      <c r="L688" s="4"/>
      <c r="M688" s="4"/>
      <c r="N688" s="4"/>
      <c r="O688" s="4"/>
      <c r="P688" s="4"/>
      <c r="Q688" s="4"/>
      <c r="R688" s="4"/>
      <c r="S688" s="4"/>
      <c r="T688" s="4"/>
      <c r="U688" s="4"/>
      <c r="V688" s="4"/>
      <c r="W688" s="4"/>
      <c r="X688" s="4"/>
      <c r="Y688" s="4"/>
      <c r="Z688" s="4"/>
      <c r="AA688" s="4"/>
      <c r="AB688" s="4"/>
    </row>
    <row r="689" spans="1:28" x14ac:dyDescent="0.25">
      <c r="A689" s="102"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38">
        <f t="shared" si="20"/>
        <v>1827.4949928738058</v>
      </c>
      <c r="K689" s="4"/>
      <c r="L689" s="4"/>
      <c r="M689" s="4"/>
      <c r="N689" s="4"/>
      <c r="O689" s="4"/>
      <c r="P689" s="4"/>
      <c r="Q689" s="4"/>
      <c r="R689" s="4"/>
      <c r="S689" s="4"/>
      <c r="T689" s="4"/>
      <c r="U689" s="4"/>
      <c r="V689" s="4"/>
      <c r="W689" s="4"/>
      <c r="X689" s="4"/>
      <c r="Y689" s="4"/>
      <c r="Z689" s="4"/>
      <c r="AA689" s="4"/>
      <c r="AB689" s="4"/>
    </row>
    <row r="690" spans="1:28" x14ac:dyDescent="0.25">
      <c r="A690" s="102" t="s">
        <v>139</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38">
        <f t="shared" si="20"/>
        <v>570.09638074188751</v>
      </c>
      <c r="K690" s="4"/>
      <c r="L690" s="4"/>
      <c r="M690" s="4"/>
      <c r="N690" s="4"/>
      <c r="O690" s="4"/>
      <c r="P690" s="4"/>
      <c r="Q690" s="4"/>
      <c r="R690" s="4"/>
      <c r="S690" s="4"/>
      <c r="T690" s="4"/>
      <c r="U690" s="4"/>
      <c r="V690" s="4"/>
      <c r="W690" s="4"/>
      <c r="X690" s="4"/>
      <c r="Y690" s="4"/>
      <c r="Z690" s="4"/>
      <c r="AA690" s="4"/>
      <c r="AB690" s="4"/>
    </row>
    <row r="691" spans="1:28" x14ac:dyDescent="0.25">
      <c r="A691" s="102" t="s">
        <v>2485</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38">
        <f t="shared" si="20"/>
        <v>207.31240403811867</v>
      </c>
      <c r="K691" s="4"/>
      <c r="L691" s="4"/>
      <c r="M691" s="4"/>
      <c r="N691" s="4"/>
      <c r="O691" s="4"/>
      <c r="P691" s="4"/>
      <c r="Q691" s="4"/>
      <c r="R691" s="4"/>
      <c r="S691" s="4"/>
      <c r="T691" s="4"/>
      <c r="U691" s="4"/>
      <c r="V691" s="4"/>
      <c r="W691" s="4"/>
      <c r="X691" s="4"/>
      <c r="Y691" s="4"/>
      <c r="Z691" s="4"/>
      <c r="AA691" s="4"/>
      <c r="AB691" s="4"/>
    </row>
    <row r="692" spans="1:28" x14ac:dyDescent="0.25">
      <c r="A692" s="102" t="s">
        <v>3256</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38">
        <f t="shared" si="20"/>
        <v>-779.52189916421378</v>
      </c>
      <c r="K692" s="4"/>
      <c r="L692" s="4"/>
      <c r="M692" s="4"/>
      <c r="N692" s="4"/>
      <c r="O692" s="4"/>
      <c r="P692" s="4"/>
      <c r="Q692" s="4"/>
      <c r="R692" s="4"/>
      <c r="S692" s="4"/>
      <c r="T692" s="4"/>
      <c r="U692" s="4"/>
      <c r="V692" s="4"/>
      <c r="W692" s="4"/>
      <c r="X692" s="4"/>
      <c r="Y692" s="4"/>
      <c r="Z692" s="4"/>
      <c r="AA692" s="4"/>
      <c r="AB692" s="4"/>
    </row>
    <row r="693" spans="1:28" x14ac:dyDescent="0.2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75" thickBot="1" x14ac:dyDescent="0.3">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75" thickBot="1" x14ac:dyDescent="0.3">
      <c r="A695" s="100" t="s">
        <v>876</v>
      </c>
      <c r="B695" s="101">
        <f>SUM(B685:I685)</f>
        <v>6809.4490662257658</v>
      </c>
      <c r="D695" s="430"/>
      <c r="K695" s="4"/>
      <c r="L695" s="4"/>
      <c r="M695" s="4"/>
      <c r="N695" s="4"/>
      <c r="O695" s="4"/>
      <c r="P695" s="4"/>
      <c r="Q695" s="4"/>
      <c r="R695" s="4"/>
      <c r="S695" s="4"/>
      <c r="T695" s="4"/>
      <c r="U695" s="4"/>
      <c r="V695" s="4"/>
      <c r="W695" s="4"/>
      <c r="X695" s="4"/>
      <c r="Y695" s="4"/>
      <c r="Z695" s="4"/>
      <c r="AA695" s="4"/>
      <c r="AB695" s="4"/>
    </row>
    <row r="696" spans="1:28" x14ac:dyDescent="0.25">
      <c r="A696" s="3"/>
      <c r="B696" s="6"/>
      <c r="K696" s="4"/>
      <c r="L696" s="4"/>
      <c r="M696" s="4"/>
      <c r="N696" s="4"/>
      <c r="O696" s="4"/>
      <c r="P696" s="4"/>
      <c r="Q696" s="4"/>
      <c r="R696" s="4"/>
      <c r="S696" s="4"/>
      <c r="T696" s="4"/>
      <c r="U696" s="4"/>
      <c r="V696" s="4"/>
      <c r="W696" s="4"/>
      <c r="X696" s="4"/>
      <c r="Y696" s="4"/>
      <c r="Z696" s="4"/>
      <c r="AA696" s="4"/>
      <c r="AB696" s="4"/>
    </row>
    <row r="697" spans="1:28" x14ac:dyDescent="0.25">
      <c r="A697" s="102" t="s">
        <v>98</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25">
      <c r="A698" s="102"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25">
      <c r="A699" s="102" t="s">
        <v>2475</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25">
      <c r="A700" s="102"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25">
      <c r="A701" s="102" t="s">
        <v>139</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25">
      <c r="A702" s="102" t="s">
        <v>2485</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25">
      <c r="A703" s="102" t="s">
        <v>3256</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25">
      <c r="A704" s="3"/>
      <c r="B704" s="6"/>
      <c r="C704" s="6"/>
      <c r="K704" s="4"/>
      <c r="L704" s="4"/>
      <c r="M704" s="4"/>
      <c r="N704" s="4"/>
      <c r="O704" s="4"/>
      <c r="P704" s="4"/>
      <c r="Q704" s="4"/>
      <c r="R704" s="4"/>
      <c r="S704" s="4"/>
      <c r="T704" s="4"/>
      <c r="U704" s="4"/>
      <c r="V704" s="4"/>
      <c r="W704" s="4"/>
      <c r="X704" s="4"/>
      <c r="Y704" s="4"/>
      <c r="Z704" s="4"/>
      <c r="AA704" s="4"/>
      <c r="AB704" s="4"/>
    </row>
    <row r="705" spans="1:28" x14ac:dyDescent="0.25">
      <c r="A705" s="3"/>
      <c r="B705" s="6"/>
      <c r="K705" s="4"/>
      <c r="L705" s="4"/>
      <c r="M705" s="4"/>
      <c r="N705" s="4"/>
      <c r="O705" s="4"/>
      <c r="P705" s="4"/>
      <c r="Q705" s="4"/>
      <c r="R705" s="4"/>
      <c r="S705" s="4"/>
      <c r="T705" s="4"/>
      <c r="U705" s="4"/>
      <c r="V705" s="4"/>
      <c r="W705" s="4"/>
      <c r="X705" s="4"/>
      <c r="Y705" s="4"/>
      <c r="Z705" s="4"/>
      <c r="AA705" s="4"/>
      <c r="AB705" s="4"/>
    </row>
    <row r="706" spans="1:28" x14ac:dyDescent="0.25">
      <c r="A706" s="3"/>
      <c r="B706" s="6"/>
      <c r="K706" s="4"/>
      <c r="L706" s="4"/>
      <c r="M706" s="4"/>
      <c r="N706" s="4"/>
      <c r="O706" s="4"/>
      <c r="P706" s="4"/>
      <c r="Q706" s="4"/>
      <c r="R706" s="4"/>
      <c r="S706" s="4"/>
      <c r="T706" s="4"/>
      <c r="U706" s="4"/>
      <c r="V706" s="4"/>
      <c r="W706" s="4"/>
      <c r="X706" s="4"/>
      <c r="Y706" s="4"/>
      <c r="Z706" s="4"/>
      <c r="AA706" s="4"/>
      <c r="AB706" s="4"/>
    </row>
    <row r="707" spans="1:28" ht="15.75" x14ac:dyDescent="0.25">
      <c r="A707" s="103" t="s">
        <v>877</v>
      </c>
      <c r="B707" s="104"/>
      <c r="C707" s="104"/>
      <c r="D707" s="104"/>
      <c r="E707" s="104"/>
      <c r="F707" s="104"/>
      <c r="G707" s="104"/>
      <c r="H707" s="104"/>
      <c r="I707" s="104"/>
      <c r="J707" s="104"/>
      <c r="K707" s="104"/>
      <c r="L707" s="104"/>
      <c r="M707" s="104"/>
      <c r="N707" s="104"/>
    </row>
    <row r="708" spans="1:28" x14ac:dyDescent="0.25">
      <c r="A708" s="104" t="s">
        <v>878</v>
      </c>
      <c r="B708" s="104"/>
      <c r="C708" s="104"/>
      <c r="D708" s="104"/>
      <c r="E708" s="104"/>
      <c r="F708" s="104"/>
      <c r="G708" s="104"/>
      <c r="H708" s="104"/>
      <c r="I708" s="104"/>
      <c r="J708" s="104"/>
      <c r="K708" s="104"/>
      <c r="L708" s="104"/>
      <c r="M708" s="104"/>
      <c r="N708" s="104"/>
    </row>
    <row r="709" spans="1:28" x14ac:dyDescent="0.25">
      <c r="A709" s="104" t="s">
        <v>879</v>
      </c>
      <c r="B709" s="104"/>
      <c r="C709" s="104"/>
      <c r="D709" s="104"/>
      <c r="E709" s="104"/>
      <c r="F709" s="104"/>
      <c r="G709" s="104"/>
      <c r="H709" s="104"/>
      <c r="I709" s="104"/>
      <c r="J709" s="104"/>
      <c r="K709" s="104"/>
      <c r="L709" s="104"/>
      <c r="M709" s="104"/>
      <c r="N709" s="104"/>
    </row>
    <row r="710" spans="1:28" ht="33.75" x14ac:dyDescent="0.25">
      <c r="A710" s="105" t="s">
        <v>880</v>
      </c>
      <c r="B710" s="106" t="s">
        <v>881</v>
      </c>
      <c r="C710" s="107" t="s">
        <v>882</v>
      </c>
      <c r="D710" s="108" t="s">
        <v>883</v>
      </c>
      <c r="E710" s="108" t="s">
        <v>884</v>
      </c>
      <c r="F710" s="109" t="s">
        <v>885</v>
      </c>
      <c r="G710" s="108" t="s">
        <v>886</v>
      </c>
      <c r="H710" s="109" t="s">
        <v>887</v>
      </c>
      <c r="I710" s="108" t="s">
        <v>888</v>
      </c>
      <c r="J710" s="109" t="s">
        <v>889</v>
      </c>
      <c r="K710" s="108" t="s">
        <v>890</v>
      </c>
      <c r="L710" s="109" t="s">
        <v>891</v>
      </c>
      <c r="M710" s="109" t="s">
        <v>892</v>
      </c>
      <c r="N710" s="109" t="s">
        <v>893</v>
      </c>
    </row>
    <row r="711" spans="1:28" x14ac:dyDescent="0.25">
      <c r="A711" s="110" t="s">
        <v>894</v>
      </c>
      <c r="B711" s="111" t="s">
        <v>895</v>
      </c>
      <c r="C711" s="112" t="s">
        <v>896</v>
      </c>
      <c r="D711" s="110" t="s">
        <v>897</v>
      </c>
      <c r="E711" s="110" t="s">
        <v>898</v>
      </c>
      <c r="F711" s="113">
        <v>1</v>
      </c>
      <c r="G711" s="110" t="s">
        <v>899</v>
      </c>
      <c r="H711" s="113">
        <v>1</v>
      </c>
      <c r="I711" s="110" t="s">
        <v>900</v>
      </c>
      <c r="J711" s="113">
        <v>1</v>
      </c>
      <c r="K711" s="110" t="s">
        <v>901</v>
      </c>
      <c r="L711" s="113">
        <v>1</v>
      </c>
      <c r="M711" s="110" t="s">
        <v>902</v>
      </c>
      <c r="N711" s="113">
        <v>1</v>
      </c>
    </row>
    <row r="712" spans="1:28" x14ac:dyDescent="0.25">
      <c r="A712" s="114" t="s">
        <v>903</v>
      </c>
      <c r="B712" s="115" t="s">
        <v>904</v>
      </c>
      <c r="C712" s="115" t="s">
        <v>905</v>
      </c>
      <c r="D712" s="114" t="s">
        <v>906</v>
      </c>
      <c r="E712" s="114" t="s">
        <v>907</v>
      </c>
      <c r="F712" s="116">
        <v>84</v>
      </c>
      <c r="G712" s="114" t="s">
        <v>908</v>
      </c>
      <c r="H712" s="116">
        <v>28</v>
      </c>
      <c r="I712" s="114" t="s">
        <v>909</v>
      </c>
      <c r="J712" s="116">
        <v>67</v>
      </c>
      <c r="K712" s="114" t="s">
        <v>910</v>
      </c>
      <c r="L712" s="116">
        <v>14</v>
      </c>
      <c r="M712" s="114" t="s">
        <v>911</v>
      </c>
      <c r="N712" s="116">
        <v>4</v>
      </c>
    </row>
    <row r="713" spans="1:28" x14ac:dyDescent="0.25">
      <c r="A713" s="117" t="s">
        <v>912</v>
      </c>
      <c r="B713" s="118" t="s">
        <v>904</v>
      </c>
      <c r="C713" s="118" t="s">
        <v>905</v>
      </c>
      <c r="D713" s="117" t="s">
        <v>906</v>
      </c>
      <c r="E713" s="117" t="s">
        <v>913</v>
      </c>
      <c r="F713" s="119">
        <v>85</v>
      </c>
      <c r="G713" s="117" t="s">
        <v>914</v>
      </c>
      <c r="H713" s="119">
        <v>30</v>
      </c>
      <c r="I713" s="117" t="s">
        <v>915</v>
      </c>
      <c r="J713" s="119">
        <v>68</v>
      </c>
      <c r="K713" s="117" t="s">
        <v>916</v>
      </c>
      <c r="L713" s="119">
        <v>15</v>
      </c>
      <c r="M713" s="117" t="s">
        <v>917</v>
      </c>
      <c r="N713" s="119">
        <v>6</v>
      </c>
    </row>
    <row r="714" spans="1:28" x14ac:dyDescent="0.25">
      <c r="A714" s="120" t="s">
        <v>918</v>
      </c>
      <c r="B714" s="121" t="s">
        <v>919</v>
      </c>
      <c r="C714" s="121" t="s">
        <v>920</v>
      </c>
      <c r="D714" s="120" t="s">
        <v>921</v>
      </c>
      <c r="E714" s="120" t="s">
        <v>922</v>
      </c>
      <c r="F714" s="122">
        <v>264</v>
      </c>
      <c r="G714" s="120" t="s">
        <v>923</v>
      </c>
      <c r="H714" s="122">
        <v>265</v>
      </c>
      <c r="I714" s="120" t="s">
        <v>924</v>
      </c>
      <c r="J714" s="122">
        <v>277</v>
      </c>
      <c r="K714" s="120" t="s">
        <v>925</v>
      </c>
      <c r="L714" s="122">
        <v>282</v>
      </c>
      <c r="M714" s="120" t="s">
        <v>926</v>
      </c>
      <c r="N714" s="122">
        <v>234</v>
      </c>
    </row>
    <row r="715" spans="1:28" x14ac:dyDescent="0.25">
      <c r="A715" s="110" t="s">
        <v>927</v>
      </c>
      <c r="B715" s="111" t="s">
        <v>928</v>
      </c>
      <c r="C715" s="123">
        <v>45</v>
      </c>
      <c r="D715" s="124">
        <v>0.26</v>
      </c>
      <c r="E715" s="110" t="s">
        <v>929</v>
      </c>
      <c r="F715" s="113">
        <v>6900</v>
      </c>
      <c r="G715" s="110" t="s">
        <v>930</v>
      </c>
      <c r="H715" s="113">
        <v>4660</v>
      </c>
      <c r="I715" s="110" t="s">
        <v>931</v>
      </c>
      <c r="J715" s="113">
        <v>6890</v>
      </c>
      <c r="K715" s="110" t="s">
        <v>932</v>
      </c>
      <c r="L715" s="113">
        <v>4890</v>
      </c>
      <c r="M715" s="110" t="s">
        <v>933</v>
      </c>
      <c r="N715" s="113">
        <v>2340</v>
      </c>
    </row>
    <row r="716" spans="1:28" x14ac:dyDescent="0.25">
      <c r="A716" s="114" t="s">
        <v>934</v>
      </c>
      <c r="B716" s="115" t="s">
        <v>935</v>
      </c>
      <c r="C716" s="125">
        <v>100</v>
      </c>
      <c r="D716" s="126">
        <v>0.32</v>
      </c>
      <c r="E716" s="114" t="s">
        <v>936</v>
      </c>
      <c r="F716" s="127">
        <v>10800</v>
      </c>
      <c r="G716" s="114" t="s">
        <v>937</v>
      </c>
      <c r="H716" s="127">
        <v>10200</v>
      </c>
      <c r="I716" s="114" t="s">
        <v>938</v>
      </c>
      <c r="J716" s="127">
        <v>11300</v>
      </c>
      <c r="K716" s="114" t="s">
        <v>939</v>
      </c>
      <c r="L716" s="127">
        <v>11000</v>
      </c>
      <c r="M716" s="114" t="s">
        <v>940</v>
      </c>
      <c r="N716" s="116">
        <v>8450</v>
      </c>
    </row>
    <row r="717" spans="1:28" x14ac:dyDescent="0.25">
      <c r="A717" s="117" t="s">
        <v>941</v>
      </c>
      <c r="B717" s="118" t="s">
        <v>942</v>
      </c>
      <c r="C717" s="128">
        <v>640</v>
      </c>
      <c r="D717" s="129">
        <v>0.25</v>
      </c>
      <c r="E717" s="117" t="s">
        <v>943</v>
      </c>
      <c r="F717" s="130">
        <v>10900</v>
      </c>
      <c r="G717" s="117" t="s">
        <v>944</v>
      </c>
      <c r="H717" s="130">
        <v>13900</v>
      </c>
      <c r="I717" s="117" t="s">
        <v>945</v>
      </c>
      <c r="J717" s="130">
        <v>11700</v>
      </c>
      <c r="K717" s="117" t="s">
        <v>946</v>
      </c>
      <c r="L717" s="130">
        <v>14200</v>
      </c>
      <c r="M717" s="117" t="s">
        <v>947</v>
      </c>
      <c r="N717" s="130">
        <v>15900</v>
      </c>
    </row>
    <row r="718" spans="1:28" x14ac:dyDescent="0.25">
      <c r="A718" s="114" t="s">
        <v>948</v>
      </c>
      <c r="B718" s="131" t="s">
        <v>949</v>
      </c>
      <c r="C718" s="132">
        <v>85</v>
      </c>
      <c r="D718" s="126">
        <v>0.3</v>
      </c>
      <c r="E718" s="114" t="s">
        <v>950</v>
      </c>
      <c r="F718" s="116">
        <v>6490</v>
      </c>
      <c r="G718" s="114" t="s">
        <v>951</v>
      </c>
      <c r="H718" s="116">
        <v>5820</v>
      </c>
      <c r="I718" s="114" t="s">
        <v>952</v>
      </c>
      <c r="J718" s="116">
        <v>6730</v>
      </c>
      <c r="K718" s="114" t="s">
        <v>953</v>
      </c>
      <c r="L718" s="116">
        <v>6250</v>
      </c>
      <c r="M718" s="114" t="s">
        <v>954</v>
      </c>
      <c r="N718" s="116">
        <v>4470</v>
      </c>
    </row>
    <row r="719" spans="1:28" x14ac:dyDescent="0.25">
      <c r="A719" s="117" t="s">
        <v>955</v>
      </c>
      <c r="B719" s="133" t="s">
        <v>956</v>
      </c>
      <c r="C719" s="128">
        <v>190</v>
      </c>
      <c r="D719" s="129">
        <v>0.31</v>
      </c>
      <c r="E719" s="117" t="s">
        <v>957</v>
      </c>
      <c r="F719" s="119">
        <v>7710</v>
      </c>
      <c r="G719" s="117" t="s">
        <v>958</v>
      </c>
      <c r="H719" s="119">
        <v>8590</v>
      </c>
      <c r="I719" s="117" t="s">
        <v>959</v>
      </c>
      <c r="J719" s="119">
        <v>8190</v>
      </c>
      <c r="K719" s="117" t="s">
        <v>960</v>
      </c>
      <c r="L719" s="119">
        <v>9020</v>
      </c>
      <c r="M719" s="117" t="s">
        <v>961</v>
      </c>
      <c r="N719" s="119">
        <v>8550</v>
      </c>
    </row>
    <row r="720" spans="1:28" x14ac:dyDescent="0.25">
      <c r="A720" s="120" t="s">
        <v>962</v>
      </c>
      <c r="B720" s="134" t="s">
        <v>963</v>
      </c>
      <c r="C720" s="135">
        <v>1020</v>
      </c>
      <c r="D720" s="136">
        <v>0.2</v>
      </c>
      <c r="E720" s="120" t="s">
        <v>964</v>
      </c>
      <c r="F720" s="122">
        <v>5860</v>
      </c>
      <c r="G720" s="120" t="s">
        <v>965</v>
      </c>
      <c r="H720" s="122">
        <v>7670</v>
      </c>
      <c r="I720" s="120" t="s">
        <v>966</v>
      </c>
      <c r="J720" s="122">
        <v>6310</v>
      </c>
      <c r="K720" s="120" t="s">
        <v>967</v>
      </c>
      <c r="L720" s="122">
        <v>7810</v>
      </c>
      <c r="M720" s="120" t="s">
        <v>968</v>
      </c>
      <c r="N720" s="122">
        <v>8980</v>
      </c>
    </row>
    <row r="721" spans="1:14" x14ac:dyDescent="0.25">
      <c r="A721" s="110" t="s">
        <v>969</v>
      </c>
      <c r="B721" s="111" t="s">
        <v>970</v>
      </c>
      <c r="C721" s="123">
        <v>1.7</v>
      </c>
      <c r="D721" s="124">
        <v>0.15</v>
      </c>
      <c r="E721" s="110" t="s">
        <v>971</v>
      </c>
      <c r="F721" s="113">
        <v>543</v>
      </c>
      <c r="G721" s="110" t="s">
        <v>971</v>
      </c>
      <c r="H721" s="113">
        <v>148</v>
      </c>
      <c r="I721" s="110" t="s">
        <v>972</v>
      </c>
      <c r="J721" s="113">
        <v>192</v>
      </c>
      <c r="K721" s="110" t="s">
        <v>973</v>
      </c>
      <c r="L721" s="113">
        <v>26</v>
      </c>
      <c r="M721" s="110" t="s">
        <v>974</v>
      </c>
      <c r="N721" s="113">
        <v>20</v>
      </c>
    </row>
    <row r="722" spans="1:14" x14ac:dyDescent="0.25">
      <c r="A722" s="114" t="s">
        <v>975</v>
      </c>
      <c r="B722" s="115" t="s">
        <v>976</v>
      </c>
      <c r="C722" s="132">
        <v>11.9</v>
      </c>
      <c r="D722" s="126">
        <v>0.21</v>
      </c>
      <c r="E722" s="114" t="s">
        <v>977</v>
      </c>
      <c r="F722" s="116">
        <v>5280</v>
      </c>
      <c r="G722" s="114" t="s">
        <v>950</v>
      </c>
      <c r="H722" s="116">
        <v>1760</v>
      </c>
      <c r="I722" s="114" t="s">
        <v>978</v>
      </c>
      <c r="J722" s="116">
        <v>4200</v>
      </c>
      <c r="K722" s="114" t="s">
        <v>979</v>
      </c>
      <c r="L722" s="116">
        <v>832</v>
      </c>
      <c r="M722" s="114" t="s">
        <v>980</v>
      </c>
      <c r="N722" s="116">
        <v>262</v>
      </c>
    </row>
    <row r="723" spans="1:14" x14ac:dyDescent="0.25">
      <c r="A723" s="117" t="s">
        <v>981</v>
      </c>
      <c r="B723" s="133" t="s">
        <v>982</v>
      </c>
      <c r="C723" s="137">
        <v>1</v>
      </c>
      <c r="D723" s="129">
        <v>0.17</v>
      </c>
      <c r="E723" s="117" t="s">
        <v>983</v>
      </c>
      <c r="F723" s="119">
        <v>218</v>
      </c>
      <c r="G723" s="117" t="s">
        <v>983</v>
      </c>
      <c r="H723" s="119">
        <v>59</v>
      </c>
      <c r="I723" s="117" t="s">
        <v>984</v>
      </c>
      <c r="J723" s="119">
        <v>70</v>
      </c>
      <c r="K723" s="117" t="s">
        <v>985</v>
      </c>
      <c r="L723" s="119">
        <v>10</v>
      </c>
      <c r="M723" s="117" t="s">
        <v>986</v>
      </c>
      <c r="N723" s="119">
        <v>8</v>
      </c>
    </row>
    <row r="724" spans="1:14" x14ac:dyDescent="0.25">
      <c r="A724" s="114" t="s">
        <v>987</v>
      </c>
      <c r="B724" s="131" t="s">
        <v>988</v>
      </c>
      <c r="C724" s="132">
        <v>3.4</v>
      </c>
      <c r="D724" s="126">
        <v>0.21</v>
      </c>
      <c r="E724" s="114" t="s">
        <v>989</v>
      </c>
      <c r="F724" s="116">
        <v>945</v>
      </c>
      <c r="G724" s="114" t="s">
        <v>990</v>
      </c>
      <c r="H724" s="116">
        <v>258</v>
      </c>
      <c r="I724" s="114" t="s">
        <v>991</v>
      </c>
      <c r="J724" s="116">
        <v>426</v>
      </c>
      <c r="K724" s="114" t="s">
        <v>992</v>
      </c>
      <c r="L724" s="116">
        <v>48</v>
      </c>
      <c r="M724" s="114" t="s">
        <v>993</v>
      </c>
      <c r="N724" s="116">
        <v>36</v>
      </c>
    </row>
    <row r="725" spans="1:14" x14ac:dyDescent="0.25">
      <c r="A725" s="117" t="s">
        <v>994</v>
      </c>
      <c r="B725" s="133" t="s">
        <v>995</v>
      </c>
      <c r="C725" s="137">
        <v>1.3</v>
      </c>
      <c r="D725" s="129">
        <v>0.15</v>
      </c>
      <c r="E725" s="117" t="s">
        <v>996</v>
      </c>
      <c r="F725" s="119">
        <v>292</v>
      </c>
      <c r="G725" s="117" t="s">
        <v>996</v>
      </c>
      <c r="H725" s="119">
        <v>79</v>
      </c>
      <c r="I725" s="117" t="s">
        <v>997</v>
      </c>
      <c r="J725" s="119">
        <v>98</v>
      </c>
      <c r="K725" s="117" t="s">
        <v>998</v>
      </c>
      <c r="L725" s="119">
        <v>14</v>
      </c>
      <c r="M725" s="117" t="s">
        <v>999</v>
      </c>
      <c r="N725" s="119">
        <v>11</v>
      </c>
    </row>
    <row r="726" spans="1:14" x14ac:dyDescent="0.25">
      <c r="A726" s="114" t="s">
        <v>1000</v>
      </c>
      <c r="B726" s="131" t="s">
        <v>1001</v>
      </c>
      <c r="C726" s="132">
        <v>4</v>
      </c>
      <c r="D726" s="126">
        <v>0.23</v>
      </c>
      <c r="E726" s="114" t="s">
        <v>1002</v>
      </c>
      <c r="F726" s="116">
        <v>1350</v>
      </c>
      <c r="G726" s="114" t="s">
        <v>1003</v>
      </c>
      <c r="H726" s="116">
        <v>370</v>
      </c>
      <c r="I726" s="114" t="s">
        <v>1004</v>
      </c>
      <c r="J726" s="116">
        <v>659</v>
      </c>
      <c r="K726" s="114" t="s">
        <v>1005</v>
      </c>
      <c r="L726" s="116">
        <v>72</v>
      </c>
      <c r="M726" s="114" t="s">
        <v>1006</v>
      </c>
      <c r="N726" s="116">
        <v>51</v>
      </c>
    </row>
    <row r="727" spans="1:14" x14ac:dyDescent="0.25">
      <c r="A727" s="117" t="s">
        <v>1007</v>
      </c>
      <c r="B727" s="133" t="s">
        <v>1008</v>
      </c>
      <c r="C727" s="137">
        <v>5.9</v>
      </c>
      <c r="D727" s="129">
        <v>0.2</v>
      </c>
      <c r="E727" s="117" t="s">
        <v>1009</v>
      </c>
      <c r="F727" s="119">
        <v>1870</v>
      </c>
      <c r="G727" s="117" t="s">
        <v>1010</v>
      </c>
      <c r="H727" s="119">
        <v>527</v>
      </c>
      <c r="I727" s="117" t="s">
        <v>1011</v>
      </c>
      <c r="J727" s="119">
        <v>1120</v>
      </c>
      <c r="K727" s="117" t="s">
        <v>1012</v>
      </c>
      <c r="L727" s="119">
        <v>121</v>
      </c>
      <c r="M727" s="117" t="s">
        <v>1013</v>
      </c>
      <c r="N727" s="119">
        <v>74</v>
      </c>
    </row>
    <row r="728" spans="1:14" x14ac:dyDescent="0.25">
      <c r="A728" s="114" t="s">
        <v>1014</v>
      </c>
      <c r="B728" s="131" t="s">
        <v>1015</v>
      </c>
      <c r="C728" s="132">
        <v>4.3</v>
      </c>
      <c r="D728" s="126">
        <v>0.17</v>
      </c>
      <c r="E728" s="114" t="s">
        <v>1016</v>
      </c>
      <c r="F728" s="116">
        <v>1230</v>
      </c>
      <c r="G728" s="114" t="s">
        <v>1017</v>
      </c>
      <c r="H728" s="116">
        <v>338</v>
      </c>
      <c r="I728" s="114" t="s">
        <v>1018</v>
      </c>
      <c r="J728" s="116">
        <v>624</v>
      </c>
      <c r="K728" s="114" t="s">
        <v>1019</v>
      </c>
      <c r="L728" s="116">
        <v>67</v>
      </c>
      <c r="M728" s="114" t="s">
        <v>1020</v>
      </c>
      <c r="N728" s="116">
        <v>47</v>
      </c>
    </row>
    <row r="729" spans="1:14" x14ac:dyDescent="0.25">
      <c r="A729" s="117" t="s">
        <v>1021</v>
      </c>
      <c r="B729" s="133" t="s">
        <v>1022</v>
      </c>
      <c r="C729" s="137">
        <v>9.1999999999999993</v>
      </c>
      <c r="D729" s="129">
        <v>0.16</v>
      </c>
      <c r="E729" s="117" t="s">
        <v>1023</v>
      </c>
      <c r="F729" s="119">
        <v>2550</v>
      </c>
      <c r="G729" s="117" t="s">
        <v>1024</v>
      </c>
      <c r="H729" s="119">
        <v>782</v>
      </c>
      <c r="I729" s="117" t="s">
        <v>1025</v>
      </c>
      <c r="J729" s="119">
        <v>1850</v>
      </c>
      <c r="K729" s="117" t="s">
        <v>1026</v>
      </c>
      <c r="L729" s="119">
        <v>271</v>
      </c>
      <c r="M729" s="117" t="s">
        <v>1027</v>
      </c>
      <c r="N729" s="119">
        <v>111</v>
      </c>
    </row>
    <row r="730" spans="1:14" x14ac:dyDescent="0.25">
      <c r="A730" s="114" t="s">
        <v>1028</v>
      </c>
      <c r="B730" s="131" t="s">
        <v>1029</v>
      </c>
      <c r="C730" s="132">
        <v>17.2</v>
      </c>
      <c r="D730" s="126">
        <v>0.19</v>
      </c>
      <c r="E730" s="114" t="s">
        <v>1030</v>
      </c>
      <c r="F730" s="116">
        <v>5020</v>
      </c>
      <c r="G730" s="114" t="s">
        <v>1031</v>
      </c>
      <c r="H730" s="116">
        <v>1980</v>
      </c>
      <c r="I730" s="114" t="s">
        <v>932</v>
      </c>
      <c r="J730" s="116">
        <v>4390</v>
      </c>
      <c r="K730" s="114" t="s">
        <v>1032</v>
      </c>
      <c r="L730" s="116">
        <v>1370</v>
      </c>
      <c r="M730" s="114" t="s">
        <v>1033</v>
      </c>
      <c r="N730" s="116">
        <v>356</v>
      </c>
    </row>
    <row r="731" spans="1:14" x14ac:dyDescent="0.25">
      <c r="A731" s="117" t="s">
        <v>1034</v>
      </c>
      <c r="B731" s="133" t="s">
        <v>1035</v>
      </c>
      <c r="C731" s="137">
        <v>1.9</v>
      </c>
      <c r="D731" s="129">
        <v>0.22</v>
      </c>
      <c r="E731" s="117" t="s">
        <v>1036</v>
      </c>
      <c r="F731" s="119">
        <v>469</v>
      </c>
      <c r="G731" s="117" t="s">
        <v>1036</v>
      </c>
      <c r="H731" s="119">
        <v>127</v>
      </c>
      <c r="I731" s="117" t="s">
        <v>1037</v>
      </c>
      <c r="J731" s="119">
        <v>170</v>
      </c>
      <c r="K731" s="117" t="s">
        <v>1038</v>
      </c>
      <c r="L731" s="119">
        <v>22</v>
      </c>
      <c r="M731" s="117" t="s">
        <v>1039</v>
      </c>
      <c r="N731" s="119">
        <v>18</v>
      </c>
    </row>
    <row r="732" spans="1:14" ht="18" x14ac:dyDescent="0.25">
      <c r="A732" s="114" t="s">
        <v>1040</v>
      </c>
      <c r="B732" s="131" t="s">
        <v>1041</v>
      </c>
      <c r="C732" s="132">
        <v>5.9</v>
      </c>
      <c r="D732" s="126">
        <v>0.28999999999999998</v>
      </c>
      <c r="E732" s="114" t="s">
        <v>1042</v>
      </c>
      <c r="F732" s="116">
        <v>1860</v>
      </c>
      <c r="G732" s="114" t="s">
        <v>1043</v>
      </c>
      <c r="H732" s="116">
        <v>525</v>
      </c>
      <c r="I732" s="114" t="s">
        <v>1044</v>
      </c>
      <c r="J732" s="116">
        <v>1110</v>
      </c>
      <c r="K732" s="114" t="s">
        <v>1045</v>
      </c>
      <c r="L732" s="116">
        <v>120</v>
      </c>
      <c r="M732" s="114" t="s">
        <v>1046</v>
      </c>
      <c r="N732" s="116">
        <v>73</v>
      </c>
    </row>
    <row r="733" spans="1:14" ht="18" x14ac:dyDescent="0.25">
      <c r="A733" s="138" t="s">
        <v>1047</v>
      </c>
      <c r="B733" s="138" t="s">
        <v>1048</v>
      </c>
      <c r="C733" s="139" t="s">
        <v>1049</v>
      </c>
      <c r="D733" s="140">
        <v>0.04</v>
      </c>
      <c r="E733" s="139" t="s">
        <v>1050</v>
      </c>
      <c r="F733" s="141">
        <v>5</v>
      </c>
      <c r="G733" s="139" t="s">
        <v>1050</v>
      </c>
      <c r="H733" s="141">
        <v>1</v>
      </c>
      <c r="I733" s="139" t="s">
        <v>1051</v>
      </c>
      <c r="J733" s="141">
        <v>2</v>
      </c>
      <c r="K733" s="139" t="s">
        <v>1052</v>
      </c>
      <c r="L733" s="142" t="s">
        <v>1053</v>
      </c>
      <c r="M733" s="139" t="s">
        <v>1054</v>
      </c>
      <c r="N733" s="142" t="s">
        <v>1053</v>
      </c>
    </row>
    <row r="734" spans="1:14" x14ac:dyDescent="0.25">
      <c r="A734" s="110" t="s">
        <v>1055</v>
      </c>
      <c r="B734" s="111" t="s">
        <v>1056</v>
      </c>
      <c r="C734" s="143">
        <v>222</v>
      </c>
      <c r="D734" s="124">
        <v>0.18</v>
      </c>
      <c r="E734" s="110" t="s">
        <v>1057</v>
      </c>
      <c r="F734" s="144">
        <v>10800</v>
      </c>
      <c r="G734" s="110" t="s">
        <v>1058</v>
      </c>
      <c r="H734" s="144">
        <v>12400</v>
      </c>
      <c r="I734" s="110" t="s">
        <v>1059</v>
      </c>
      <c r="J734" s="144">
        <v>11500</v>
      </c>
      <c r="K734" s="110" t="s">
        <v>945</v>
      </c>
      <c r="L734" s="144">
        <v>13000</v>
      </c>
      <c r="M734" s="110" t="s">
        <v>1060</v>
      </c>
      <c r="N734" s="144">
        <v>12700</v>
      </c>
    </row>
    <row r="735" spans="1:14" x14ac:dyDescent="0.25">
      <c r="A735" s="114" t="s">
        <v>1061</v>
      </c>
      <c r="B735" s="115" t="s">
        <v>1062</v>
      </c>
      <c r="C735" s="132">
        <v>5.2</v>
      </c>
      <c r="D735" s="126">
        <v>0.11</v>
      </c>
      <c r="E735" s="114" t="s">
        <v>1063</v>
      </c>
      <c r="F735" s="145">
        <v>2430</v>
      </c>
      <c r="G735" s="114" t="s">
        <v>1064</v>
      </c>
      <c r="H735" s="145">
        <v>677</v>
      </c>
      <c r="I735" s="114" t="s">
        <v>1065</v>
      </c>
      <c r="J735" s="146">
        <v>1360</v>
      </c>
      <c r="K735" s="114" t="s">
        <v>1066</v>
      </c>
      <c r="L735" s="145">
        <v>145</v>
      </c>
      <c r="M735" s="114" t="s">
        <v>1067</v>
      </c>
      <c r="N735" s="145">
        <v>94</v>
      </c>
    </row>
    <row r="736" spans="1:14" x14ac:dyDescent="0.25">
      <c r="A736" s="117" t="s">
        <v>1068</v>
      </c>
      <c r="B736" s="118" t="s">
        <v>1069</v>
      </c>
      <c r="C736" s="137">
        <v>2.8</v>
      </c>
      <c r="D736" s="129">
        <v>0.02</v>
      </c>
      <c r="E736" s="117" t="s">
        <v>1070</v>
      </c>
      <c r="F736" s="147">
        <v>427</v>
      </c>
      <c r="G736" s="117" t="s">
        <v>1070</v>
      </c>
      <c r="H736" s="147">
        <v>116</v>
      </c>
      <c r="I736" s="117" t="s">
        <v>1071</v>
      </c>
      <c r="J736" s="147">
        <v>177</v>
      </c>
      <c r="K736" s="117" t="s">
        <v>1072</v>
      </c>
      <c r="L736" s="147">
        <v>21</v>
      </c>
      <c r="M736" s="117" t="s">
        <v>1073</v>
      </c>
      <c r="N736" s="147">
        <v>16</v>
      </c>
    </row>
    <row r="737" spans="1:14" x14ac:dyDescent="0.25">
      <c r="A737" s="114" t="s">
        <v>1074</v>
      </c>
      <c r="B737" s="131" t="s">
        <v>1075</v>
      </c>
      <c r="C737" s="132">
        <v>28.2</v>
      </c>
      <c r="D737" s="126">
        <v>0.23</v>
      </c>
      <c r="E737" s="114" t="s">
        <v>1076</v>
      </c>
      <c r="F737" s="145">
        <v>6090</v>
      </c>
      <c r="G737" s="114" t="s">
        <v>1077</v>
      </c>
      <c r="H737" s="146">
        <v>3170</v>
      </c>
      <c r="I737" s="114" t="s">
        <v>1078</v>
      </c>
      <c r="J737" s="146">
        <v>5800</v>
      </c>
      <c r="K737" s="114" t="s">
        <v>1079</v>
      </c>
      <c r="L737" s="145">
        <v>2980</v>
      </c>
      <c r="M737" s="114" t="s">
        <v>1080</v>
      </c>
      <c r="N737" s="145">
        <v>967</v>
      </c>
    </row>
    <row r="738" spans="1:14" x14ac:dyDescent="0.25">
      <c r="A738" s="117" t="s">
        <v>1081</v>
      </c>
      <c r="B738" s="133" t="s">
        <v>1082</v>
      </c>
      <c r="C738" s="137">
        <v>9.6999999999999993</v>
      </c>
      <c r="D738" s="129">
        <v>0.19</v>
      </c>
      <c r="E738" s="117" t="s">
        <v>1083</v>
      </c>
      <c r="F738" s="147">
        <v>3580</v>
      </c>
      <c r="G738" s="117" t="s">
        <v>1084</v>
      </c>
      <c r="H738" s="148">
        <v>1120</v>
      </c>
      <c r="I738" s="117" t="s">
        <v>1085</v>
      </c>
      <c r="J738" s="148">
        <v>2660</v>
      </c>
      <c r="K738" s="117" t="s">
        <v>1086</v>
      </c>
      <c r="L738" s="147">
        <v>412</v>
      </c>
      <c r="M738" s="117" t="s">
        <v>1087</v>
      </c>
      <c r="N738" s="147">
        <v>160</v>
      </c>
    </row>
    <row r="739" spans="1:14" x14ac:dyDescent="0.25">
      <c r="A739" s="114" t="s">
        <v>1088</v>
      </c>
      <c r="B739" s="131" t="s">
        <v>1089</v>
      </c>
      <c r="C739" s="132">
        <v>13.4</v>
      </c>
      <c r="D739" s="126">
        <v>0.16</v>
      </c>
      <c r="E739" s="114" t="s">
        <v>1090</v>
      </c>
      <c r="F739" s="145">
        <v>3710</v>
      </c>
      <c r="G739" s="114" t="s">
        <v>1091</v>
      </c>
      <c r="H739" s="146">
        <v>1300</v>
      </c>
      <c r="I739" s="114" t="s">
        <v>907</v>
      </c>
      <c r="J739" s="146">
        <v>3050</v>
      </c>
      <c r="K739" s="114" t="s">
        <v>1092</v>
      </c>
      <c r="L739" s="145">
        <v>703</v>
      </c>
      <c r="M739" s="114" t="s">
        <v>1093</v>
      </c>
      <c r="N739" s="145">
        <v>201</v>
      </c>
    </row>
    <row r="740" spans="1:14" x14ac:dyDescent="0.25">
      <c r="A740" s="117" t="s">
        <v>1094</v>
      </c>
      <c r="B740" s="133" t="s">
        <v>1095</v>
      </c>
      <c r="C740" s="137">
        <v>3.5</v>
      </c>
      <c r="D740" s="129">
        <v>0.13</v>
      </c>
      <c r="E740" s="117" t="s">
        <v>1096</v>
      </c>
      <c r="F740" s="147">
        <v>1200</v>
      </c>
      <c r="G740" s="117" t="s">
        <v>1097</v>
      </c>
      <c r="H740" s="147">
        <v>328</v>
      </c>
      <c r="I740" s="117" t="s">
        <v>1098</v>
      </c>
      <c r="J740" s="147">
        <v>549</v>
      </c>
      <c r="K740" s="117" t="s">
        <v>1099</v>
      </c>
      <c r="L740" s="147">
        <v>62</v>
      </c>
      <c r="M740" s="117" t="s">
        <v>898</v>
      </c>
      <c r="N740" s="147">
        <v>46</v>
      </c>
    </row>
    <row r="741" spans="1:14" x14ac:dyDescent="0.25">
      <c r="A741" s="114" t="s">
        <v>1100</v>
      </c>
      <c r="B741" s="115" t="s">
        <v>1101</v>
      </c>
      <c r="C741" s="132">
        <v>47.1</v>
      </c>
      <c r="D741" s="126">
        <v>0.16</v>
      </c>
      <c r="E741" s="114" t="s">
        <v>1102</v>
      </c>
      <c r="F741" s="145">
        <v>6940</v>
      </c>
      <c r="G741" s="114" t="s">
        <v>1103</v>
      </c>
      <c r="H741" s="146">
        <v>4800</v>
      </c>
      <c r="I741" s="114" t="s">
        <v>1104</v>
      </c>
      <c r="J741" s="146">
        <v>6960</v>
      </c>
      <c r="K741" s="114" t="s">
        <v>1105</v>
      </c>
      <c r="L741" s="145">
        <v>5060</v>
      </c>
      <c r="M741" s="114" t="s">
        <v>1106</v>
      </c>
      <c r="N741" s="146">
        <v>2500</v>
      </c>
    </row>
    <row r="742" spans="1:14" x14ac:dyDescent="0.25">
      <c r="A742" s="117" t="s">
        <v>1107</v>
      </c>
      <c r="B742" s="133" t="s">
        <v>1108</v>
      </c>
      <c r="C742" s="137">
        <v>0.4</v>
      </c>
      <c r="D742" s="129">
        <v>0.04</v>
      </c>
      <c r="E742" s="117" t="s">
        <v>1109</v>
      </c>
      <c r="F742" s="147">
        <v>60</v>
      </c>
      <c r="G742" s="117" t="s">
        <v>1109</v>
      </c>
      <c r="H742" s="147">
        <v>16</v>
      </c>
      <c r="I742" s="117" t="s">
        <v>1110</v>
      </c>
      <c r="J742" s="147">
        <v>18</v>
      </c>
      <c r="K742" s="117" t="s">
        <v>1111</v>
      </c>
      <c r="L742" s="147">
        <v>3</v>
      </c>
      <c r="M742" s="117" t="s">
        <v>1112</v>
      </c>
      <c r="N742" s="147">
        <v>2</v>
      </c>
    </row>
    <row r="743" spans="1:14" x14ac:dyDescent="0.25">
      <c r="A743" s="114" t="s">
        <v>1113</v>
      </c>
      <c r="B743" s="131" t="s">
        <v>1114</v>
      </c>
      <c r="C743" s="132">
        <v>1.5</v>
      </c>
      <c r="D743" s="126">
        <v>0.1</v>
      </c>
      <c r="E743" s="114" t="s">
        <v>1115</v>
      </c>
      <c r="F743" s="145">
        <v>506</v>
      </c>
      <c r="G743" s="114" t="s">
        <v>1115</v>
      </c>
      <c r="H743" s="145">
        <v>138</v>
      </c>
      <c r="I743" s="114" t="s">
        <v>1116</v>
      </c>
      <c r="J743" s="145">
        <v>174</v>
      </c>
      <c r="K743" s="114" t="s">
        <v>1117</v>
      </c>
      <c r="L743" s="145">
        <v>24</v>
      </c>
      <c r="M743" s="114" t="s">
        <v>1118</v>
      </c>
      <c r="N743" s="145">
        <v>19</v>
      </c>
    </row>
    <row r="744" spans="1:14" x14ac:dyDescent="0.25">
      <c r="A744" s="117" t="s">
        <v>1119</v>
      </c>
      <c r="B744" s="133" t="s">
        <v>1120</v>
      </c>
      <c r="C744" s="117" t="s">
        <v>1121</v>
      </c>
      <c r="D744" s="129">
        <v>0.02</v>
      </c>
      <c r="E744" s="117" t="s">
        <v>1122</v>
      </c>
      <c r="F744" s="147">
        <v>13</v>
      </c>
      <c r="G744" s="117" t="s">
        <v>1122</v>
      </c>
      <c r="H744" s="147">
        <v>4</v>
      </c>
      <c r="I744" s="117" t="s">
        <v>1123</v>
      </c>
      <c r="J744" s="147">
        <v>4</v>
      </c>
      <c r="K744" s="117" t="s">
        <v>1124</v>
      </c>
      <c r="L744" s="149" t="s">
        <v>1125</v>
      </c>
      <c r="M744" s="117" t="s">
        <v>1126</v>
      </c>
      <c r="N744" s="149" t="s">
        <v>1125</v>
      </c>
    </row>
    <row r="745" spans="1:14" x14ac:dyDescent="0.25">
      <c r="A745" s="114" t="s">
        <v>1127</v>
      </c>
      <c r="B745" s="131" t="s">
        <v>1128</v>
      </c>
      <c r="C745" s="132">
        <v>28.2</v>
      </c>
      <c r="D745" s="126">
        <v>0.27</v>
      </c>
      <c r="E745" s="114" t="s">
        <v>1129</v>
      </c>
      <c r="F745" s="145">
        <v>5080</v>
      </c>
      <c r="G745" s="114" t="s">
        <v>1130</v>
      </c>
      <c r="H745" s="146">
        <v>2640</v>
      </c>
      <c r="I745" s="114" t="s">
        <v>1131</v>
      </c>
      <c r="J745" s="146">
        <v>4830</v>
      </c>
      <c r="K745" s="114" t="s">
        <v>1132</v>
      </c>
      <c r="L745" s="145">
        <v>2480</v>
      </c>
      <c r="M745" s="114" t="s">
        <v>1133</v>
      </c>
      <c r="N745" s="145">
        <v>806</v>
      </c>
    </row>
    <row r="746" spans="1:14" x14ac:dyDescent="0.25">
      <c r="A746" s="117" t="s">
        <v>1134</v>
      </c>
      <c r="B746" s="133" t="s">
        <v>1135</v>
      </c>
      <c r="C746" s="137">
        <v>38.9</v>
      </c>
      <c r="D746" s="129">
        <v>0.26</v>
      </c>
      <c r="E746" s="117" t="s">
        <v>1136</v>
      </c>
      <c r="F746" s="147">
        <v>5360</v>
      </c>
      <c r="G746" s="117" t="s">
        <v>1137</v>
      </c>
      <c r="H746" s="148">
        <v>3350</v>
      </c>
      <c r="I746" s="117" t="s">
        <v>1138</v>
      </c>
      <c r="J746" s="148">
        <v>5280</v>
      </c>
      <c r="K746" s="117" t="s">
        <v>1139</v>
      </c>
      <c r="L746" s="147">
        <v>3440</v>
      </c>
      <c r="M746" s="117" t="s">
        <v>1140</v>
      </c>
      <c r="N746" s="148">
        <v>1460</v>
      </c>
    </row>
    <row r="747" spans="1:14" x14ac:dyDescent="0.25">
      <c r="A747" s="114" t="s">
        <v>1141</v>
      </c>
      <c r="B747" s="131" t="s">
        <v>1142</v>
      </c>
      <c r="C747" s="132">
        <v>13.1</v>
      </c>
      <c r="D747" s="126">
        <v>0.23</v>
      </c>
      <c r="E747" s="114" t="s">
        <v>1143</v>
      </c>
      <c r="F747" s="145">
        <v>3480</v>
      </c>
      <c r="G747" s="114" t="s">
        <v>1144</v>
      </c>
      <c r="H747" s="146">
        <v>1210</v>
      </c>
      <c r="I747" s="114" t="s">
        <v>1145</v>
      </c>
      <c r="J747" s="146">
        <v>2840</v>
      </c>
      <c r="K747" s="114" t="s">
        <v>1146</v>
      </c>
      <c r="L747" s="145">
        <v>636</v>
      </c>
      <c r="M747" s="114" t="s">
        <v>1147</v>
      </c>
      <c r="N747" s="145">
        <v>185</v>
      </c>
    </row>
    <row r="748" spans="1:14" x14ac:dyDescent="0.25">
      <c r="A748" s="117" t="s">
        <v>1148</v>
      </c>
      <c r="B748" s="133" t="s">
        <v>1149</v>
      </c>
      <c r="C748" s="137">
        <v>11</v>
      </c>
      <c r="D748" s="118" t="s">
        <v>1150</v>
      </c>
      <c r="E748" s="117" t="s">
        <v>1151</v>
      </c>
      <c r="F748" s="147">
        <v>4110</v>
      </c>
      <c r="G748" s="117" t="s">
        <v>1152</v>
      </c>
      <c r="H748" s="148">
        <v>1330</v>
      </c>
      <c r="I748" s="117" t="s">
        <v>1153</v>
      </c>
      <c r="J748" s="148">
        <v>3190</v>
      </c>
      <c r="K748" s="117" t="s">
        <v>1154</v>
      </c>
      <c r="L748" s="147">
        <v>573</v>
      </c>
      <c r="M748" s="117" t="s">
        <v>1155</v>
      </c>
      <c r="N748" s="147">
        <v>195</v>
      </c>
    </row>
    <row r="749" spans="1:14" x14ac:dyDescent="0.25">
      <c r="A749" s="114" t="s">
        <v>1156</v>
      </c>
      <c r="B749" s="131" t="s">
        <v>1157</v>
      </c>
      <c r="C749" s="125">
        <v>242</v>
      </c>
      <c r="D749" s="126">
        <v>0.24</v>
      </c>
      <c r="E749" s="114" t="s">
        <v>1102</v>
      </c>
      <c r="F749" s="145">
        <v>6940</v>
      </c>
      <c r="G749" s="114" t="s">
        <v>1158</v>
      </c>
      <c r="H749" s="146">
        <v>8060</v>
      </c>
      <c r="I749" s="114" t="s">
        <v>1159</v>
      </c>
      <c r="J749" s="146">
        <v>7400</v>
      </c>
      <c r="K749" s="114" t="s">
        <v>1160</v>
      </c>
      <c r="L749" s="145">
        <v>8400</v>
      </c>
      <c r="M749" s="114" t="s">
        <v>1161</v>
      </c>
      <c r="N749" s="146">
        <v>8380</v>
      </c>
    </row>
    <row r="750" spans="1:14" x14ac:dyDescent="0.25">
      <c r="A750" s="117" t="s">
        <v>1162</v>
      </c>
      <c r="B750" s="133" t="s">
        <v>1163</v>
      </c>
      <c r="C750" s="137">
        <v>6.5</v>
      </c>
      <c r="D750" s="118" t="s">
        <v>1164</v>
      </c>
      <c r="E750" s="117" t="s">
        <v>1165</v>
      </c>
      <c r="F750" s="147">
        <v>2510</v>
      </c>
      <c r="G750" s="117" t="s">
        <v>1166</v>
      </c>
      <c r="H750" s="147">
        <v>716</v>
      </c>
      <c r="I750" s="117" t="s">
        <v>1167</v>
      </c>
      <c r="J750" s="148">
        <v>1570</v>
      </c>
      <c r="K750" s="117" t="s">
        <v>1168</v>
      </c>
      <c r="L750" s="147">
        <v>176</v>
      </c>
      <c r="M750" s="117" t="s">
        <v>1169</v>
      </c>
      <c r="N750" s="147">
        <v>100</v>
      </c>
    </row>
    <row r="751" spans="1:14" x14ac:dyDescent="0.25">
      <c r="A751" s="114" t="s">
        <v>1170</v>
      </c>
      <c r="B751" s="131" t="s">
        <v>1171</v>
      </c>
      <c r="C751" s="132">
        <v>47.1</v>
      </c>
      <c r="D751" s="126">
        <v>0.24</v>
      </c>
      <c r="E751" s="114" t="s">
        <v>1172</v>
      </c>
      <c r="F751" s="145">
        <v>6680</v>
      </c>
      <c r="G751" s="114" t="s">
        <v>1173</v>
      </c>
      <c r="H751" s="146">
        <v>4620</v>
      </c>
      <c r="I751" s="114" t="s">
        <v>1161</v>
      </c>
      <c r="J751" s="146">
        <v>6690</v>
      </c>
      <c r="K751" s="114" t="s">
        <v>1174</v>
      </c>
      <c r="L751" s="145">
        <v>4870</v>
      </c>
      <c r="M751" s="114" t="s">
        <v>1175</v>
      </c>
      <c r="N751" s="146">
        <v>2410</v>
      </c>
    </row>
    <row r="752" spans="1:14" x14ac:dyDescent="0.25">
      <c r="A752" s="117" t="s">
        <v>1176</v>
      </c>
      <c r="B752" s="133" t="s">
        <v>1177</v>
      </c>
      <c r="C752" s="137">
        <v>3.2</v>
      </c>
      <c r="D752" s="118" t="s">
        <v>1178</v>
      </c>
      <c r="E752" s="117" t="s">
        <v>1179</v>
      </c>
      <c r="F752" s="147">
        <v>863</v>
      </c>
      <c r="G752" s="117" t="s">
        <v>1180</v>
      </c>
      <c r="H752" s="147">
        <v>235</v>
      </c>
      <c r="I752" s="117" t="s">
        <v>1181</v>
      </c>
      <c r="J752" s="147">
        <v>378</v>
      </c>
      <c r="K752" s="117" t="s">
        <v>1182</v>
      </c>
      <c r="L752" s="147">
        <v>44</v>
      </c>
      <c r="M752" s="117" t="s">
        <v>1183</v>
      </c>
      <c r="N752" s="147">
        <v>33</v>
      </c>
    </row>
    <row r="753" spans="1:14" x14ac:dyDescent="0.25">
      <c r="A753" s="114" t="s">
        <v>1184</v>
      </c>
      <c r="B753" s="131" t="s">
        <v>1185</v>
      </c>
      <c r="C753" s="132">
        <v>3.1</v>
      </c>
      <c r="D753" s="115" t="s">
        <v>1186</v>
      </c>
      <c r="E753" s="114" t="s">
        <v>1187</v>
      </c>
      <c r="F753" s="145">
        <v>1070</v>
      </c>
      <c r="G753" s="114" t="s">
        <v>1187</v>
      </c>
      <c r="H753" s="145">
        <v>290</v>
      </c>
      <c r="I753" s="114" t="s">
        <v>1188</v>
      </c>
      <c r="J753" s="145">
        <v>460</v>
      </c>
      <c r="K753" s="114" t="s">
        <v>1189</v>
      </c>
      <c r="L753" s="145">
        <v>54</v>
      </c>
      <c r="M753" s="114" t="s">
        <v>1190</v>
      </c>
      <c r="N753" s="145">
        <v>40</v>
      </c>
    </row>
    <row r="754" spans="1:14" x14ac:dyDescent="0.25">
      <c r="A754" s="117" t="s">
        <v>1191</v>
      </c>
      <c r="B754" s="133" t="s">
        <v>1192</v>
      </c>
      <c r="C754" s="137">
        <v>7.7</v>
      </c>
      <c r="D754" s="129">
        <v>0.24</v>
      </c>
      <c r="E754" s="117" t="s">
        <v>1193</v>
      </c>
      <c r="F754" s="147">
        <v>2920</v>
      </c>
      <c r="G754" s="117" t="s">
        <v>1194</v>
      </c>
      <c r="H754" s="147">
        <v>858</v>
      </c>
      <c r="I754" s="117" t="s">
        <v>1195</v>
      </c>
      <c r="J754" s="148">
        <v>1970</v>
      </c>
      <c r="K754" s="117" t="s">
        <v>1196</v>
      </c>
      <c r="L754" s="147">
        <v>245</v>
      </c>
      <c r="M754" s="117" t="s">
        <v>1197</v>
      </c>
      <c r="N754" s="147">
        <v>121</v>
      </c>
    </row>
    <row r="755" spans="1:14" x14ac:dyDescent="0.25">
      <c r="A755" s="114" t="s">
        <v>1198</v>
      </c>
      <c r="B755" s="131" t="s">
        <v>1199</v>
      </c>
      <c r="C755" s="132">
        <v>1.2</v>
      </c>
      <c r="D755" s="115" t="s">
        <v>1200</v>
      </c>
      <c r="E755" s="114" t="s">
        <v>1201</v>
      </c>
      <c r="F755" s="145">
        <v>278</v>
      </c>
      <c r="G755" s="114" t="s">
        <v>1201</v>
      </c>
      <c r="H755" s="145">
        <v>76</v>
      </c>
      <c r="I755" s="114" t="s">
        <v>1202</v>
      </c>
      <c r="J755" s="145">
        <v>92</v>
      </c>
      <c r="K755" s="114" t="s">
        <v>1203</v>
      </c>
      <c r="L755" s="145">
        <v>13</v>
      </c>
      <c r="M755" s="114" t="s">
        <v>1204</v>
      </c>
      <c r="N755" s="145">
        <v>10</v>
      </c>
    </row>
    <row r="756" spans="1:14" x14ac:dyDescent="0.25">
      <c r="A756" s="117" t="s">
        <v>1205</v>
      </c>
      <c r="B756" s="133" t="s">
        <v>1206</v>
      </c>
      <c r="C756" s="137">
        <v>2.6</v>
      </c>
      <c r="D756" s="129">
        <v>7.0000000000000007E-2</v>
      </c>
      <c r="E756" s="117" t="s">
        <v>1207</v>
      </c>
      <c r="F756" s="147">
        <v>530</v>
      </c>
      <c r="G756" s="117" t="s">
        <v>1207</v>
      </c>
      <c r="H756" s="147">
        <v>144</v>
      </c>
      <c r="I756" s="117" t="s">
        <v>1208</v>
      </c>
      <c r="J756" s="147">
        <v>213</v>
      </c>
      <c r="K756" s="117" t="s">
        <v>1209</v>
      </c>
      <c r="L756" s="147">
        <v>26</v>
      </c>
      <c r="M756" s="117" t="s">
        <v>1210</v>
      </c>
      <c r="N756" s="147">
        <v>20</v>
      </c>
    </row>
    <row r="757" spans="1:14" ht="18" x14ac:dyDescent="0.25">
      <c r="A757" s="114" t="s">
        <v>1211</v>
      </c>
      <c r="B757" s="131" t="s">
        <v>1212</v>
      </c>
      <c r="C757" s="132">
        <v>28.4</v>
      </c>
      <c r="D757" s="126">
        <v>0.31</v>
      </c>
      <c r="E757" s="114" t="s">
        <v>1213</v>
      </c>
      <c r="F757" s="145">
        <v>4510</v>
      </c>
      <c r="G757" s="114" t="s">
        <v>1214</v>
      </c>
      <c r="H757" s="146">
        <v>2360</v>
      </c>
      <c r="I757" s="114" t="s">
        <v>1215</v>
      </c>
      <c r="J757" s="146">
        <v>4290</v>
      </c>
      <c r="K757" s="114" t="s">
        <v>1106</v>
      </c>
      <c r="L757" s="145">
        <v>2220</v>
      </c>
      <c r="M757" s="114" t="s">
        <v>1216</v>
      </c>
      <c r="N757" s="145">
        <v>725</v>
      </c>
    </row>
    <row r="758" spans="1:14" x14ac:dyDescent="0.25">
      <c r="A758" s="117" t="s">
        <v>1217</v>
      </c>
      <c r="B758" s="133" t="s">
        <v>1218</v>
      </c>
      <c r="C758" s="137">
        <v>8.6999999999999993</v>
      </c>
      <c r="D758" s="129">
        <v>0.22</v>
      </c>
      <c r="E758" s="117" t="s">
        <v>1219</v>
      </c>
      <c r="F758" s="147">
        <v>2660</v>
      </c>
      <c r="G758" s="117" t="s">
        <v>1220</v>
      </c>
      <c r="H758" s="147">
        <v>804</v>
      </c>
      <c r="I758" s="117" t="s">
        <v>1221</v>
      </c>
      <c r="J758" s="148">
        <v>1890</v>
      </c>
      <c r="K758" s="117" t="s">
        <v>1222</v>
      </c>
      <c r="L758" s="147">
        <v>262</v>
      </c>
      <c r="M758" s="117" t="s">
        <v>1223</v>
      </c>
      <c r="N758" s="147">
        <v>114</v>
      </c>
    </row>
    <row r="759" spans="1:14" ht="18" x14ac:dyDescent="0.25">
      <c r="A759" s="114" t="s">
        <v>1224</v>
      </c>
      <c r="B759" s="131" t="s">
        <v>1225</v>
      </c>
      <c r="C759" s="132">
        <v>16.100000000000001</v>
      </c>
      <c r="D759" s="115" t="s">
        <v>1226</v>
      </c>
      <c r="E759" s="114" t="s">
        <v>1227</v>
      </c>
      <c r="F759" s="145">
        <v>4310</v>
      </c>
      <c r="G759" s="114" t="s">
        <v>1228</v>
      </c>
      <c r="H759" s="146">
        <v>1650</v>
      </c>
      <c r="I759" s="114" t="s">
        <v>1229</v>
      </c>
      <c r="J759" s="146">
        <v>3720</v>
      </c>
      <c r="K759" s="114" t="s">
        <v>1230</v>
      </c>
      <c r="L759" s="145">
        <v>1070</v>
      </c>
      <c r="M759" s="114" t="s">
        <v>1231</v>
      </c>
      <c r="N759" s="145">
        <v>281</v>
      </c>
    </row>
    <row r="760" spans="1:14" x14ac:dyDescent="0.25">
      <c r="A760" s="117" t="s">
        <v>1232</v>
      </c>
      <c r="B760" s="133" t="s">
        <v>1233</v>
      </c>
      <c r="C760" s="117" t="s">
        <v>1234</v>
      </c>
      <c r="D760" s="133" t="s">
        <v>1235</v>
      </c>
      <c r="E760" s="117" t="s">
        <v>1236</v>
      </c>
      <c r="F760" s="149" t="s">
        <v>1125</v>
      </c>
      <c r="G760" s="117" t="s">
        <v>1236</v>
      </c>
      <c r="H760" s="149" t="s">
        <v>1125</v>
      </c>
      <c r="I760" s="117" t="s">
        <v>1237</v>
      </c>
      <c r="J760" s="149" t="s">
        <v>1125</v>
      </c>
      <c r="K760" s="117" t="s">
        <v>1238</v>
      </c>
      <c r="L760" s="149" t="s">
        <v>1125</v>
      </c>
      <c r="M760" s="117" t="s">
        <v>1239</v>
      </c>
      <c r="N760" s="149" t="s">
        <v>1125</v>
      </c>
    </row>
    <row r="761" spans="1:14" x14ac:dyDescent="0.25">
      <c r="A761" s="114" t="s">
        <v>1240</v>
      </c>
      <c r="B761" s="131" t="s">
        <v>1241</v>
      </c>
      <c r="C761" s="114" t="s">
        <v>1242</v>
      </c>
      <c r="D761" s="131" t="s">
        <v>1243</v>
      </c>
      <c r="E761" s="114" t="s">
        <v>1244</v>
      </c>
      <c r="F761" s="150" t="s">
        <v>1125</v>
      </c>
      <c r="G761" s="114" t="s">
        <v>1244</v>
      </c>
      <c r="H761" s="150" t="s">
        <v>1125</v>
      </c>
      <c r="I761" s="114" t="s">
        <v>1245</v>
      </c>
      <c r="J761" s="150" t="s">
        <v>1125</v>
      </c>
      <c r="K761" s="114" t="s">
        <v>1246</v>
      </c>
      <c r="L761" s="150" t="s">
        <v>1125</v>
      </c>
      <c r="M761" s="114" t="s">
        <v>1247</v>
      </c>
      <c r="N761" s="150" t="s">
        <v>1125</v>
      </c>
    </row>
    <row r="762" spans="1:14" x14ac:dyDescent="0.25">
      <c r="A762" s="117" t="s">
        <v>1248</v>
      </c>
      <c r="B762" s="133" t="s">
        <v>1249</v>
      </c>
      <c r="C762" s="117" t="s">
        <v>1250</v>
      </c>
      <c r="D762" s="129">
        <v>0.02</v>
      </c>
      <c r="E762" s="117" t="s">
        <v>1251</v>
      </c>
      <c r="F762" s="149" t="s">
        <v>1125</v>
      </c>
      <c r="G762" s="117" t="s">
        <v>1251</v>
      </c>
      <c r="H762" s="149" t="s">
        <v>1125</v>
      </c>
      <c r="I762" s="117" t="s">
        <v>1252</v>
      </c>
      <c r="J762" s="149" t="s">
        <v>1125</v>
      </c>
      <c r="K762" s="117" t="s">
        <v>1253</v>
      </c>
      <c r="L762" s="149" t="s">
        <v>1125</v>
      </c>
      <c r="M762" s="117" t="s">
        <v>1254</v>
      </c>
      <c r="N762" s="149" t="s">
        <v>1125</v>
      </c>
    </row>
    <row r="763" spans="1:14" x14ac:dyDescent="0.25">
      <c r="A763" s="114" t="s">
        <v>1255</v>
      </c>
      <c r="B763" s="131" t="s">
        <v>1256</v>
      </c>
      <c r="C763" s="114" t="s">
        <v>1257</v>
      </c>
      <c r="D763" s="126">
        <v>0.01</v>
      </c>
      <c r="E763" s="114" t="s">
        <v>1258</v>
      </c>
      <c r="F763" s="150" t="s">
        <v>1125</v>
      </c>
      <c r="G763" s="114" t="s">
        <v>1258</v>
      </c>
      <c r="H763" s="150" t="s">
        <v>1125</v>
      </c>
      <c r="I763" s="114" t="s">
        <v>1259</v>
      </c>
      <c r="J763" s="150" t="s">
        <v>1125</v>
      </c>
      <c r="K763" s="114" t="s">
        <v>1260</v>
      </c>
      <c r="L763" s="150" t="s">
        <v>1125</v>
      </c>
      <c r="M763" s="114" t="s">
        <v>1261</v>
      </c>
      <c r="N763" s="150" t="s">
        <v>1125</v>
      </c>
    </row>
    <row r="764" spans="1:14" ht="18" x14ac:dyDescent="0.25">
      <c r="A764" s="117" t="s">
        <v>1262</v>
      </c>
      <c r="B764" s="133" t="s">
        <v>1263</v>
      </c>
      <c r="C764" s="117" t="s">
        <v>1264</v>
      </c>
      <c r="D764" s="129">
        <v>0.02</v>
      </c>
      <c r="E764" s="117" t="s">
        <v>1265</v>
      </c>
      <c r="F764" s="147">
        <v>1</v>
      </c>
      <c r="G764" s="117" t="s">
        <v>1265</v>
      </c>
      <c r="H764" s="149" t="s">
        <v>1125</v>
      </c>
      <c r="I764" s="117" t="s">
        <v>1266</v>
      </c>
      <c r="J764" s="149" t="s">
        <v>1125</v>
      </c>
      <c r="K764" s="117" t="s">
        <v>1267</v>
      </c>
      <c r="L764" s="149" t="s">
        <v>1125</v>
      </c>
      <c r="M764" s="117" t="s">
        <v>1268</v>
      </c>
      <c r="N764" s="149" t="s">
        <v>1125</v>
      </c>
    </row>
    <row r="765" spans="1:14" x14ac:dyDescent="0.25">
      <c r="A765" s="114" t="s">
        <v>1269</v>
      </c>
      <c r="B765" s="131" t="s">
        <v>1270</v>
      </c>
      <c r="C765" s="114" t="s">
        <v>1271</v>
      </c>
      <c r="D765" s="126">
        <v>0.02</v>
      </c>
      <c r="E765" s="114" t="s">
        <v>1272</v>
      </c>
      <c r="F765" s="145">
        <v>1</v>
      </c>
      <c r="G765" s="114" t="s">
        <v>1272</v>
      </c>
      <c r="H765" s="150" t="s">
        <v>1125</v>
      </c>
      <c r="I765" s="114" t="s">
        <v>1273</v>
      </c>
      <c r="J765" s="150" t="s">
        <v>1125</v>
      </c>
      <c r="K765" s="114" t="s">
        <v>1274</v>
      </c>
      <c r="L765" s="150" t="s">
        <v>1125</v>
      </c>
      <c r="M765" s="114" t="s">
        <v>1275</v>
      </c>
      <c r="N765" s="150" t="s">
        <v>1125</v>
      </c>
    </row>
    <row r="766" spans="1:14" ht="18" x14ac:dyDescent="0.25">
      <c r="A766" s="117" t="s">
        <v>1276</v>
      </c>
      <c r="B766" s="133" t="s">
        <v>1277</v>
      </c>
      <c r="C766" s="117" t="s">
        <v>1278</v>
      </c>
      <c r="D766" s="129">
        <v>0.04</v>
      </c>
      <c r="E766" s="117" t="s">
        <v>1279</v>
      </c>
      <c r="F766" s="147">
        <v>4</v>
      </c>
      <c r="G766" s="117" t="s">
        <v>1279</v>
      </c>
      <c r="H766" s="149" t="s">
        <v>1125</v>
      </c>
      <c r="I766" s="117" t="s">
        <v>1280</v>
      </c>
      <c r="J766" s="149" t="s">
        <v>1125</v>
      </c>
      <c r="K766" s="117" t="s">
        <v>1281</v>
      </c>
      <c r="L766" s="149" t="s">
        <v>1125</v>
      </c>
      <c r="M766" s="117" t="s">
        <v>1282</v>
      </c>
      <c r="N766" s="149" t="s">
        <v>1125</v>
      </c>
    </row>
    <row r="767" spans="1:14" ht="18" x14ac:dyDescent="0.25">
      <c r="A767" s="120" t="s">
        <v>1283</v>
      </c>
      <c r="B767" s="134" t="s">
        <v>1284</v>
      </c>
      <c r="C767" s="120" t="s">
        <v>1285</v>
      </c>
      <c r="D767" s="121" t="s">
        <v>1286</v>
      </c>
      <c r="E767" s="120" t="s">
        <v>1231</v>
      </c>
      <c r="F767" s="151">
        <v>6</v>
      </c>
      <c r="G767" s="120" t="s">
        <v>1231</v>
      </c>
      <c r="H767" s="151">
        <v>2</v>
      </c>
      <c r="I767" s="120" t="s">
        <v>1287</v>
      </c>
      <c r="J767" s="151">
        <v>2</v>
      </c>
      <c r="K767" s="120" t="s">
        <v>1288</v>
      </c>
      <c r="L767" s="152" t="s">
        <v>1125</v>
      </c>
      <c r="M767" s="120" t="s">
        <v>1289</v>
      </c>
      <c r="N767" s="152" t="s">
        <v>1125</v>
      </c>
    </row>
    <row r="768" spans="1:14" x14ac:dyDescent="0.25">
      <c r="A768" s="110" t="s">
        <v>1290</v>
      </c>
      <c r="B768" s="153" t="s">
        <v>1291</v>
      </c>
      <c r="C768" s="110" t="s">
        <v>1292</v>
      </c>
      <c r="D768" s="154">
        <v>0.01</v>
      </c>
      <c r="E768" s="110" t="s">
        <v>1293</v>
      </c>
      <c r="F768" s="155">
        <v>1</v>
      </c>
      <c r="G768" s="110" t="s">
        <v>1293</v>
      </c>
      <c r="H768" s="156" t="s">
        <v>1125</v>
      </c>
      <c r="I768" s="110" t="s">
        <v>1294</v>
      </c>
      <c r="J768" s="156" t="s">
        <v>1125</v>
      </c>
      <c r="K768" s="110" t="s">
        <v>1295</v>
      </c>
      <c r="L768" s="156" t="s">
        <v>1125</v>
      </c>
      <c r="M768" s="110" t="s">
        <v>1296</v>
      </c>
      <c r="N768" s="156" t="s">
        <v>1125</v>
      </c>
    </row>
    <row r="769" spans="1:14" x14ac:dyDescent="0.25">
      <c r="A769" s="114" t="s">
        <v>1297</v>
      </c>
      <c r="B769" s="131" t="s">
        <v>1298</v>
      </c>
      <c r="C769" s="114" t="s">
        <v>1299</v>
      </c>
      <c r="D769" s="157">
        <v>0.01</v>
      </c>
      <c r="E769" s="114" t="s">
        <v>1300</v>
      </c>
      <c r="F769" s="150" t="s">
        <v>1125</v>
      </c>
      <c r="G769" s="114" t="s">
        <v>1300</v>
      </c>
      <c r="H769" s="150" t="s">
        <v>1125</v>
      </c>
      <c r="I769" s="114" t="s">
        <v>1301</v>
      </c>
      <c r="J769" s="150" t="s">
        <v>1125</v>
      </c>
      <c r="K769" s="114" t="s">
        <v>1302</v>
      </c>
      <c r="L769" s="150" t="s">
        <v>1125</v>
      </c>
      <c r="M769" s="114" t="s">
        <v>1303</v>
      </c>
      <c r="N769" s="150" t="s">
        <v>1125</v>
      </c>
    </row>
    <row r="770" spans="1:14" x14ac:dyDescent="0.25">
      <c r="A770" s="117" t="s">
        <v>1304</v>
      </c>
      <c r="B770" s="133" t="s">
        <v>1305</v>
      </c>
      <c r="C770" s="117" t="s">
        <v>1299</v>
      </c>
      <c r="D770" s="158">
        <v>0.03</v>
      </c>
      <c r="E770" s="117" t="s">
        <v>1110</v>
      </c>
      <c r="F770" s="149" t="s">
        <v>1125</v>
      </c>
      <c r="G770" s="117" t="s">
        <v>1110</v>
      </c>
      <c r="H770" s="149" t="s">
        <v>1125</v>
      </c>
      <c r="I770" s="117" t="s">
        <v>1306</v>
      </c>
      <c r="J770" s="149" t="s">
        <v>1125</v>
      </c>
      <c r="K770" s="117" t="s">
        <v>1307</v>
      </c>
      <c r="L770" s="149" t="s">
        <v>1125</v>
      </c>
      <c r="M770" s="117" t="s">
        <v>1308</v>
      </c>
      <c r="N770" s="149" t="s">
        <v>1125</v>
      </c>
    </row>
    <row r="771" spans="1:14" x14ac:dyDescent="0.25">
      <c r="A771" s="114" t="s">
        <v>1309</v>
      </c>
      <c r="B771" s="131" t="s">
        <v>1310</v>
      </c>
      <c r="C771" s="114" t="s">
        <v>1299</v>
      </c>
      <c r="D771" s="157">
        <v>0.03</v>
      </c>
      <c r="E771" s="114" t="s">
        <v>1311</v>
      </c>
      <c r="F771" s="150" t="s">
        <v>1125</v>
      </c>
      <c r="G771" s="114" t="s">
        <v>1311</v>
      </c>
      <c r="H771" s="150" t="s">
        <v>1125</v>
      </c>
      <c r="I771" s="114" t="s">
        <v>1312</v>
      </c>
      <c r="J771" s="150" t="s">
        <v>1125</v>
      </c>
      <c r="K771" s="114" t="s">
        <v>1313</v>
      </c>
      <c r="L771" s="150" t="s">
        <v>1125</v>
      </c>
      <c r="M771" s="114" t="s">
        <v>1314</v>
      </c>
      <c r="N771" s="150" t="s">
        <v>1125</v>
      </c>
    </row>
    <row r="772" spans="1:14" ht="18" x14ac:dyDescent="0.25">
      <c r="A772" s="138" t="s">
        <v>1315</v>
      </c>
      <c r="B772" s="138" t="s">
        <v>1316</v>
      </c>
      <c r="C772" s="139" t="s">
        <v>1299</v>
      </c>
      <c r="D772" s="159">
        <v>0.03</v>
      </c>
      <c r="E772" s="139" t="s">
        <v>1317</v>
      </c>
      <c r="F772" s="160" t="s">
        <v>1125</v>
      </c>
      <c r="G772" s="139" t="s">
        <v>1317</v>
      </c>
      <c r="H772" s="160" t="s">
        <v>1125</v>
      </c>
      <c r="I772" s="139" t="s">
        <v>1318</v>
      </c>
      <c r="J772" s="160" t="s">
        <v>1125</v>
      </c>
      <c r="K772" s="139" t="s">
        <v>1319</v>
      </c>
      <c r="L772" s="160" t="s">
        <v>1125</v>
      </c>
      <c r="M772" s="139" t="s">
        <v>1320</v>
      </c>
      <c r="N772" s="160" t="s">
        <v>1125</v>
      </c>
    </row>
    <row r="773" spans="1:14" x14ac:dyDescent="0.25">
      <c r="A773" s="110" t="s">
        <v>1321</v>
      </c>
      <c r="B773" s="111" t="s">
        <v>1322</v>
      </c>
      <c r="C773" s="123">
        <v>5</v>
      </c>
      <c r="D773" s="154">
        <v>7.0000000000000007E-2</v>
      </c>
      <c r="E773" s="110" t="s">
        <v>1323</v>
      </c>
      <c r="F773" s="155">
        <v>578</v>
      </c>
      <c r="G773" s="110" t="s">
        <v>1324</v>
      </c>
      <c r="H773" s="155">
        <v>160</v>
      </c>
      <c r="I773" s="110" t="s">
        <v>1325</v>
      </c>
      <c r="J773" s="155">
        <v>317</v>
      </c>
      <c r="K773" s="110" t="s">
        <v>1326</v>
      </c>
      <c r="L773" s="155">
        <v>34</v>
      </c>
      <c r="M773" s="110" t="s">
        <v>1327</v>
      </c>
      <c r="N773" s="155">
        <v>22</v>
      </c>
    </row>
    <row r="774" spans="1:14" x14ac:dyDescent="0.25">
      <c r="A774" s="114" t="s">
        <v>1328</v>
      </c>
      <c r="B774" s="115" t="s">
        <v>1329</v>
      </c>
      <c r="C774" s="125">
        <v>26</v>
      </c>
      <c r="D774" s="157">
        <v>0.17</v>
      </c>
      <c r="E774" s="114" t="s">
        <v>1330</v>
      </c>
      <c r="F774" s="146">
        <v>3480</v>
      </c>
      <c r="G774" s="114" t="s">
        <v>1331</v>
      </c>
      <c r="H774" s="146">
        <v>1730</v>
      </c>
      <c r="I774" s="114" t="s">
        <v>1332</v>
      </c>
      <c r="J774" s="146">
        <v>3280</v>
      </c>
      <c r="K774" s="114" t="s">
        <v>1333</v>
      </c>
      <c r="L774" s="146">
        <v>1570</v>
      </c>
      <c r="M774" s="114" t="s">
        <v>1334</v>
      </c>
      <c r="N774" s="145">
        <v>479</v>
      </c>
    </row>
    <row r="775" spans="1:14" x14ac:dyDescent="0.25">
      <c r="A775" s="117" t="s">
        <v>1335</v>
      </c>
      <c r="B775" s="118" t="s">
        <v>1336</v>
      </c>
      <c r="C775" s="137">
        <v>1</v>
      </c>
      <c r="D775" s="133" t="s">
        <v>1337</v>
      </c>
      <c r="E775" s="117" t="s">
        <v>1338</v>
      </c>
      <c r="F775" s="147">
        <v>45</v>
      </c>
      <c r="G775" s="117" t="s">
        <v>1338</v>
      </c>
      <c r="H775" s="147">
        <v>12</v>
      </c>
      <c r="I775" s="117" t="s">
        <v>1339</v>
      </c>
      <c r="J775" s="147">
        <v>15</v>
      </c>
      <c r="K775" s="117" t="s">
        <v>1340</v>
      </c>
      <c r="L775" s="147">
        <v>2</v>
      </c>
      <c r="M775" s="117" t="s">
        <v>1341</v>
      </c>
      <c r="N775" s="147">
        <v>2</v>
      </c>
    </row>
    <row r="776" spans="1:14" x14ac:dyDescent="0.25">
      <c r="A776" s="114" t="s">
        <v>1342</v>
      </c>
      <c r="B776" s="115" t="s">
        <v>1343</v>
      </c>
      <c r="C776" s="132">
        <v>0.4</v>
      </c>
      <c r="D776" s="131" t="s">
        <v>1344</v>
      </c>
      <c r="E776" s="114" t="s">
        <v>1345</v>
      </c>
      <c r="F776" s="145">
        <v>33</v>
      </c>
      <c r="G776" s="114" t="s">
        <v>1345</v>
      </c>
      <c r="H776" s="145">
        <v>9</v>
      </c>
      <c r="I776" s="114" t="s">
        <v>1346</v>
      </c>
      <c r="J776" s="145">
        <v>10</v>
      </c>
      <c r="K776" s="114" t="s">
        <v>1347</v>
      </c>
      <c r="L776" s="145">
        <v>2</v>
      </c>
      <c r="M776" s="114" t="s">
        <v>1348</v>
      </c>
      <c r="N776" s="145">
        <v>1</v>
      </c>
    </row>
    <row r="777" spans="1:14" x14ac:dyDescent="0.25">
      <c r="A777" s="117" t="s">
        <v>1349</v>
      </c>
      <c r="B777" s="118" t="s">
        <v>1350</v>
      </c>
      <c r="C777" s="137">
        <v>0.4</v>
      </c>
      <c r="D777" s="158">
        <v>0.08</v>
      </c>
      <c r="E777" s="117" t="s">
        <v>1351</v>
      </c>
      <c r="F777" s="147">
        <v>60</v>
      </c>
      <c r="G777" s="117" t="s">
        <v>1351</v>
      </c>
      <c r="H777" s="147">
        <v>16</v>
      </c>
      <c r="I777" s="117" t="s">
        <v>1110</v>
      </c>
      <c r="J777" s="147">
        <v>18</v>
      </c>
      <c r="K777" s="117" t="s">
        <v>1352</v>
      </c>
      <c r="L777" s="147">
        <v>3</v>
      </c>
      <c r="M777" s="117" t="s">
        <v>1112</v>
      </c>
      <c r="N777" s="147">
        <v>2</v>
      </c>
    </row>
    <row r="778" spans="1:14" x14ac:dyDescent="0.25">
      <c r="A778" s="120" t="s">
        <v>1353</v>
      </c>
      <c r="B778" s="134" t="s">
        <v>1354</v>
      </c>
      <c r="C778" s="120" t="s">
        <v>1355</v>
      </c>
      <c r="D778" s="161">
        <v>0.01</v>
      </c>
      <c r="E778" s="120" t="s">
        <v>1356</v>
      </c>
      <c r="F778" s="151">
        <v>3</v>
      </c>
      <c r="G778" s="120" t="s">
        <v>1356</v>
      </c>
      <c r="H778" s="152" t="s">
        <v>1125</v>
      </c>
      <c r="I778" s="120" t="s">
        <v>1357</v>
      </c>
      <c r="J778" s="152" t="s">
        <v>1125</v>
      </c>
      <c r="K778" s="120" t="s">
        <v>1358</v>
      </c>
      <c r="L778" s="152" t="s">
        <v>1125</v>
      </c>
      <c r="M778" s="120" t="s">
        <v>1359</v>
      </c>
      <c r="N778" s="152" t="s">
        <v>1125</v>
      </c>
    </row>
    <row r="779" spans="1:14" x14ac:dyDescent="0.25">
      <c r="A779" s="110" t="s">
        <v>1360</v>
      </c>
      <c r="B779" s="111" t="s">
        <v>1361</v>
      </c>
      <c r="C779" s="123">
        <v>0.8</v>
      </c>
      <c r="D779" s="162">
        <v>4.0000000000000001E-3</v>
      </c>
      <c r="E779" s="110" t="s">
        <v>1362</v>
      </c>
      <c r="F779" s="155">
        <v>9</v>
      </c>
      <c r="G779" s="110" t="s">
        <v>1362</v>
      </c>
      <c r="H779" s="155">
        <v>2</v>
      </c>
      <c r="I779" s="110" t="s">
        <v>1363</v>
      </c>
      <c r="J779" s="155">
        <v>3</v>
      </c>
      <c r="K779" s="110" t="s">
        <v>1364</v>
      </c>
      <c r="L779" s="156" t="s">
        <v>1125</v>
      </c>
      <c r="M779" s="110" t="s">
        <v>1365</v>
      </c>
      <c r="N779" s="156" t="s">
        <v>1125</v>
      </c>
    </row>
    <row r="780" spans="1:14" x14ac:dyDescent="0.25">
      <c r="A780" s="114" t="s">
        <v>1366</v>
      </c>
      <c r="B780" s="115" t="s">
        <v>1367</v>
      </c>
      <c r="C780" s="132">
        <v>0.3</v>
      </c>
      <c r="D780" s="157">
        <v>0.01</v>
      </c>
      <c r="E780" s="114" t="s">
        <v>1368</v>
      </c>
      <c r="F780" s="145">
        <v>4</v>
      </c>
      <c r="G780" s="114" t="s">
        <v>1368</v>
      </c>
      <c r="H780" s="145">
        <v>1</v>
      </c>
      <c r="I780" s="114" t="s">
        <v>1369</v>
      </c>
      <c r="J780" s="145">
        <v>1</v>
      </c>
      <c r="K780" s="114" t="s">
        <v>1370</v>
      </c>
      <c r="L780" s="150" t="s">
        <v>1125</v>
      </c>
      <c r="M780" s="114" t="s">
        <v>1371</v>
      </c>
      <c r="N780" s="150" t="s">
        <v>1125</v>
      </c>
    </row>
    <row r="781" spans="1:14" x14ac:dyDescent="0.25">
      <c r="A781" s="117" t="s">
        <v>1372</v>
      </c>
      <c r="B781" s="118" t="s">
        <v>1373</v>
      </c>
      <c r="C781" s="137">
        <v>5.2</v>
      </c>
      <c r="D781" s="158">
        <v>0.15</v>
      </c>
      <c r="E781" s="117" t="s">
        <v>1002</v>
      </c>
      <c r="F781" s="148">
        <v>1350</v>
      </c>
      <c r="G781" s="117" t="s">
        <v>1374</v>
      </c>
      <c r="H781" s="147">
        <v>376</v>
      </c>
      <c r="I781" s="117" t="s">
        <v>1375</v>
      </c>
      <c r="J781" s="147">
        <v>756</v>
      </c>
      <c r="K781" s="117" t="s">
        <v>1376</v>
      </c>
      <c r="L781" s="147">
        <v>80</v>
      </c>
      <c r="M781" s="117" t="s">
        <v>1377</v>
      </c>
      <c r="N781" s="147">
        <v>52</v>
      </c>
    </row>
    <row r="782" spans="1:14" x14ac:dyDescent="0.25">
      <c r="A782" s="114" t="s">
        <v>1378</v>
      </c>
      <c r="B782" s="115" t="s">
        <v>1379</v>
      </c>
      <c r="C782" s="132">
        <v>2.9</v>
      </c>
      <c r="D782" s="157">
        <v>0.27</v>
      </c>
      <c r="E782" s="114" t="s">
        <v>1380</v>
      </c>
      <c r="F782" s="145">
        <v>848</v>
      </c>
      <c r="G782" s="114" t="s">
        <v>1380</v>
      </c>
      <c r="H782" s="145">
        <v>231</v>
      </c>
      <c r="I782" s="114" t="s">
        <v>1381</v>
      </c>
      <c r="J782" s="145">
        <v>356</v>
      </c>
      <c r="K782" s="114" t="s">
        <v>1265</v>
      </c>
      <c r="L782" s="145">
        <v>42</v>
      </c>
      <c r="M782" s="114" t="s">
        <v>1382</v>
      </c>
      <c r="N782" s="145">
        <v>32</v>
      </c>
    </row>
    <row r="783" spans="1:14" x14ac:dyDescent="0.25">
      <c r="A783" s="117" t="s">
        <v>1383</v>
      </c>
      <c r="B783" s="118" t="s">
        <v>1384</v>
      </c>
      <c r="C783" s="128">
        <v>16</v>
      </c>
      <c r="D783" s="158">
        <v>0.28999999999999998</v>
      </c>
      <c r="E783" s="117" t="s">
        <v>1385</v>
      </c>
      <c r="F783" s="148">
        <v>4590</v>
      </c>
      <c r="G783" s="117" t="s">
        <v>1386</v>
      </c>
      <c r="H783" s="148">
        <v>1750</v>
      </c>
      <c r="I783" s="117" t="s">
        <v>1387</v>
      </c>
      <c r="J783" s="148">
        <v>3950</v>
      </c>
      <c r="K783" s="117" t="s">
        <v>1388</v>
      </c>
      <c r="L783" s="148">
        <v>1130</v>
      </c>
      <c r="M783" s="117" t="s">
        <v>1222</v>
      </c>
      <c r="N783" s="147">
        <v>297</v>
      </c>
    </row>
    <row r="784" spans="1:14" x14ac:dyDescent="0.25">
      <c r="A784" s="114" t="s">
        <v>1389</v>
      </c>
      <c r="B784" s="115" t="s">
        <v>1390</v>
      </c>
      <c r="C784" s="125">
        <v>65</v>
      </c>
      <c r="D784" s="157">
        <v>0.3</v>
      </c>
      <c r="E784" s="114" t="s">
        <v>1391</v>
      </c>
      <c r="F784" s="146">
        <v>7800</v>
      </c>
      <c r="G784" s="114" t="s">
        <v>1392</v>
      </c>
      <c r="H784" s="146">
        <v>6290</v>
      </c>
      <c r="I784" s="114" t="s">
        <v>1393</v>
      </c>
      <c r="J784" s="146">
        <v>7990</v>
      </c>
      <c r="K784" s="114" t="s">
        <v>1394</v>
      </c>
      <c r="L784" s="146">
        <v>6750</v>
      </c>
      <c r="M784" s="114" t="s">
        <v>1395</v>
      </c>
      <c r="N784" s="145">
        <v>4170</v>
      </c>
    </row>
    <row r="785" spans="1:14" x14ac:dyDescent="0.25">
      <c r="A785" s="117" t="s">
        <v>1396</v>
      </c>
      <c r="B785" s="133" t="s">
        <v>1397</v>
      </c>
      <c r="C785" s="137">
        <v>3.4</v>
      </c>
      <c r="D785" s="158">
        <v>0.14000000000000001</v>
      </c>
      <c r="E785" s="117" t="s">
        <v>1398</v>
      </c>
      <c r="F785" s="147">
        <v>635</v>
      </c>
      <c r="G785" s="117" t="s">
        <v>1398</v>
      </c>
      <c r="H785" s="147">
        <v>173</v>
      </c>
      <c r="I785" s="117" t="s">
        <v>1399</v>
      </c>
      <c r="J785" s="147">
        <v>286</v>
      </c>
      <c r="K785" s="117" t="s">
        <v>1400</v>
      </c>
      <c r="L785" s="147">
        <v>33</v>
      </c>
      <c r="M785" s="117" t="s">
        <v>1401</v>
      </c>
      <c r="N785" s="147">
        <v>24</v>
      </c>
    </row>
    <row r="786" spans="1:14" x14ac:dyDescent="0.25">
      <c r="A786" s="114" t="s">
        <v>1402</v>
      </c>
      <c r="B786" s="131" t="s">
        <v>1403</v>
      </c>
      <c r="C786" s="132">
        <v>1</v>
      </c>
      <c r="D786" s="157">
        <v>0.13</v>
      </c>
      <c r="E786" s="114" t="s">
        <v>1404</v>
      </c>
      <c r="F786" s="145">
        <v>151</v>
      </c>
      <c r="G786" s="114" t="s">
        <v>1404</v>
      </c>
      <c r="H786" s="145">
        <v>41</v>
      </c>
      <c r="I786" s="114" t="s">
        <v>1405</v>
      </c>
      <c r="J786" s="145">
        <v>49</v>
      </c>
      <c r="K786" s="114" t="s">
        <v>1406</v>
      </c>
      <c r="L786" s="145">
        <v>7</v>
      </c>
      <c r="M786" s="114" t="s">
        <v>1407</v>
      </c>
      <c r="N786" s="145">
        <v>6</v>
      </c>
    </row>
    <row r="787" spans="1:14" x14ac:dyDescent="0.25">
      <c r="A787" s="117" t="s">
        <v>1408</v>
      </c>
      <c r="B787" s="133" t="s">
        <v>1409</v>
      </c>
      <c r="C787" s="137">
        <v>2.9</v>
      </c>
      <c r="D787" s="158">
        <v>0.19</v>
      </c>
      <c r="E787" s="117" t="s">
        <v>1410</v>
      </c>
      <c r="F787" s="147">
        <v>674</v>
      </c>
      <c r="G787" s="117" t="s">
        <v>1410</v>
      </c>
      <c r="H787" s="147">
        <v>184</v>
      </c>
      <c r="I787" s="117" t="s">
        <v>1411</v>
      </c>
      <c r="J787" s="147">
        <v>283</v>
      </c>
      <c r="K787" s="117" t="s">
        <v>1326</v>
      </c>
      <c r="L787" s="147">
        <v>34</v>
      </c>
      <c r="M787" s="117" t="s">
        <v>1412</v>
      </c>
      <c r="N787" s="147">
        <v>25</v>
      </c>
    </row>
    <row r="788" spans="1:14" x14ac:dyDescent="0.25">
      <c r="A788" s="120" t="s">
        <v>1413</v>
      </c>
      <c r="B788" s="134" t="s">
        <v>1414</v>
      </c>
      <c r="C788" s="163">
        <v>20</v>
      </c>
      <c r="D788" s="161">
        <v>0.31</v>
      </c>
      <c r="E788" s="120" t="s">
        <v>1415</v>
      </c>
      <c r="F788" s="164">
        <v>3440</v>
      </c>
      <c r="G788" s="120" t="s">
        <v>1416</v>
      </c>
      <c r="H788" s="164">
        <v>1470</v>
      </c>
      <c r="I788" s="120" t="s">
        <v>1139</v>
      </c>
      <c r="J788" s="164">
        <v>3100</v>
      </c>
      <c r="K788" s="120" t="s">
        <v>1417</v>
      </c>
      <c r="L788" s="164">
        <v>1150</v>
      </c>
      <c r="M788" s="120" t="s">
        <v>1418</v>
      </c>
      <c r="N788" s="151">
        <v>304</v>
      </c>
    </row>
    <row r="789" spans="1:14" x14ac:dyDescent="0.25">
      <c r="A789" s="110" t="s">
        <v>1419</v>
      </c>
      <c r="B789" s="111" t="s">
        <v>1420</v>
      </c>
      <c r="C789" s="143">
        <v>500</v>
      </c>
      <c r="D789" s="154">
        <v>0.2</v>
      </c>
      <c r="E789" s="110" t="s">
        <v>1421</v>
      </c>
      <c r="F789" s="144">
        <v>12800</v>
      </c>
      <c r="G789" s="110" t="s">
        <v>1422</v>
      </c>
      <c r="H789" s="144">
        <v>16100</v>
      </c>
      <c r="I789" s="110" t="s">
        <v>1423</v>
      </c>
      <c r="J789" s="144">
        <v>13700</v>
      </c>
      <c r="K789" s="110" t="s">
        <v>1424</v>
      </c>
      <c r="L789" s="144">
        <v>16500</v>
      </c>
      <c r="M789" s="110" t="s">
        <v>1425</v>
      </c>
      <c r="N789" s="144">
        <v>18100</v>
      </c>
    </row>
    <row r="790" spans="1:14" x14ac:dyDescent="0.25">
      <c r="A790" s="114" t="s">
        <v>1426</v>
      </c>
      <c r="B790" s="115" t="s">
        <v>1427</v>
      </c>
      <c r="C790" s="165">
        <v>3200</v>
      </c>
      <c r="D790" s="157">
        <v>0.56999999999999995</v>
      </c>
      <c r="E790" s="114" t="s">
        <v>1428</v>
      </c>
      <c r="F790" s="166">
        <v>17500</v>
      </c>
      <c r="G790" s="114" t="s">
        <v>1429</v>
      </c>
      <c r="H790" s="166">
        <v>23500</v>
      </c>
      <c r="I790" s="114" t="s">
        <v>1430</v>
      </c>
      <c r="J790" s="166">
        <v>18900</v>
      </c>
      <c r="K790" s="114" t="s">
        <v>1324</v>
      </c>
      <c r="L790" s="166">
        <v>23800</v>
      </c>
      <c r="M790" s="114" t="s">
        <v>1431</v>
      </c>
      <c r="N790" s="166">
        <v>28200</v>
      </c>
    </row>
    <row r="791" spans="1:14" x14ac:dyDescent="0.25">
      <c r="A791" s="117" t="s">
        <v>1432</v>
      </c>
      <c r="B791" s="118" t="s">
        <v>1433</v>
      </c>
      <c r="C791" s="128">
        <v>800</v>
      </c>
      <c r="D791" s="158">
        <v>0.59</v>
      </c>
      <c r="E791" s="117" t="s">
        <v>1434</v>
      </c>
      <c r="F791" s="167">
        <v>13500</v>
      </c>
      <c r="G791" s="117" t="s">
        <v>1435</v>
      </c>
      <c r="H791" s="167">
        <v>17400</v>
      </c>
      <c r="I791" s="117" t="s">
        <v>1436</v>
      </c>
      <c r="J791" s="167">
        <v>14500</v>
      </c>
      <c r="K791" s="117" t="s">
        <v>1437</v>
      </c>
      <c r="L791" s="167">
        <v>17800</v>
      </c>
      <c r="M791" s="117" t="s">
        <v>1438</v>
      </c>
      <c r="N791" s="167">
        <v>20200</v>
      </c>
    </row>
    <row r="792" spans="1:14" x14ac:dyDescent="0.25">
      <c r="A792" s="114" t="s">
        <v>1439</v>
      </c>
      <c r="B792" s="115" t="s">
        <v>1440</v>
      </c>
      <c r="C792" s="125">
        <v>36</v>
      </c>
      <c r="D792" s="157">
        <v>0.2</v>
      </c>
      <c r="E792" s="114" t="s">
        <v>1441</v>
      </c>
      <c r="F792" s="146">
        <v>6840</v>
      </c>
      <c r="G792" s="114" t="s">
        <v>1442</v>
      </c>
      <c r="H792" s="146">
        <v>4090</v>
      </c>
      <c r="I792" s="114" t="s">
        <v>1161</v>
      </c>
      <c r="J792" s="146">
        <v>6690</v>
      </c>
      <c r="K792" s="114" t="s">
        <v>1443</v>
      </c>
      <c r="L792" s="146">
        <v>4140</v>
      </c>
      <c r="M792" s="114" t="s">
        <v>1444</v>
      </c>
      <c r="N792" s="145">
        <v>1650</v>
      </c>
    </row>
    <row r="793" spans="1:14" x14ac:dyDescent="0.25">
      <c r="A793" s="117" t="s">
        <v>1445</v>
      </c>
      <c r="B793" s="118" t="s">
        <v>1446</v>
      </c>
      <c r="C793" s="168">
        <v>50000</v>
      </c>
      <c r="D793" s="158">
        <v>0.09</v>
      </c>
      <c r="E793" s="117" t="s">
        <v>1152</v>
      </c>
      <c r="F793" s="148">
        <v>4880</v>
      </c>
      <c r="G793" s="117" t="s">
        <v>1447</v>
      </c>
      <c r="H793" s="148">
        <v>6630</v>
      </c>
      <c r="I793" s="117" t="s">
        <v>1138</v>
      </c>
      <c r="J793" s="148">
        <v>5270</v>
      </c>
      <c r="K793" s="117" t="s">
        <v>1448</v>
      </c>
      <c r="L793" s="148">
        <v>6690</v>
      </c>
      <c r="M793" s="117" t="s">
        <v>1449</v>
      </c>
      <c r="N793" s="147">
        <v>8040</v>
      </c>
    </row>
    <row r="794" spans="1:14" x14ac:dyDescent="0.25">
      <c r="A794" s="114" t="s">
        <v>1450</v>
      </c>
      <c r="B794" s="115" t="s">
        <v>1451</v>
      </c>
      <c r="C794" s="165">
        <v>10000</v>
      </c>
      <c r="D794" s="157">
        <v>0.25</v>
      </c>
      <c r="E794" s="114" t="s">
        <v>1452</v>
      </c>
      <c r="F794" s="146">
        <v>8210</v>
      </c>
      <c r="G794" s="114" t="s">
        <v>1453</v>
      </c>
      <c r="H794" s="166">
        <v>11100</v>
      </c>
      <c r="I794" s="114" t="s">
        <v>1454</v>
      </c>
      <c r="J794" s="146">
        <v>8880</v>
      </c>
      <c r="K794" s="114" t="s">
        <v>1201</v>
      </c>
      <c r="L794" s="166">
        <v>11200</v>
      </c>
      <c r="M794" s="114" t="s">
        <v>1455</v>
      </c>
      <c r="N794" s="166">
        <v>13500</v>
      </c>
    </row>
    <row r="795" spans="1:14" x14ac:dyDescent="0.25">
      <c r="A795" s="117" t="s">
        <v>1456</v>
      </c>
      <c r="B795" s="118" t="s">
        <v>1457</v>
      </c>
      <c r="C795" s="168">
        <v>3000</v>
      </c>
      <c r="D795" s="133" t="s">
        <v>1458</v>
      </c>
      <c r="E795" s="117" t="s">
        <v>1441</v>
      </c>
      <c r="F795" s="148">
        <v>6850</v>
      </c>
      <c r="G795" s="117" t="s">
        <v>1459</v>
      </c>
      <c r="H795" s="148">
        <v>9200</v>
      </c>
      <c r="I795" s="117" t="s">
        <v>1159</v>
      </c>
      <c r="J795" s="148">
        <v>7400</v>
      </c>
      <c r="K795" s="117" t="s">
        <v>1460</v>
      </c>
      <c r="L795" s="148">
        <v>9310</v>
      </c>
      <c r="M795" s="117" t="s">
        <v>1461</v>
      </c>
      <c r="N795" s="167">
        <v>11000</v>
      </c>
    </row>
    <row r="796" spans="1:14" x14ac:dyDescent="0.25">
      <c r="A796" s="114" t="s">
        <v>1462</v>
      </c>
      <c r="B796" s="115" t="s">
        <v>1463</v>
      </c>
      <c r="C796" s="165">
        <v>2600</v>
      </c>
      <c r="D796" s="157">
        <v>0.28000000000000003</v>
      </c>
      <c r="E796" s="114" t="s">
        <v>1464</v>
      </c>
      <c r="F796" s="146">
        <v>6640</v>
      </c>
      <c r="G796" s="114" t="s">
        <v>1465</v>
      </c>
      <c r="H796" s="146">
        <v>8900</v>
      </c>
      <c r="I796" s="114" t="s">
        <v>968</v>
      </c>
      <c r="J796" s="146">
        <v>7180</v>
      </c>
      <c r="K796" s="114" t="s">
        <v>960</v>
      </c>
      <c r="L796" s="146">
        <v>9010</v>
      </c>
      <c r="M796" s="114" t="s">
        <v>1466</v>
      </c>
      <c r="N796" s="166">
        <v>10700</v>
      </c>
    </row>
    <row r="797" spans="1:14" x14ac:dyDescent="0.25">
      <c r="A797" s="139" t="s">
        <v>1467</v>
      </c>
      <c r="B797" s="169" t="s">
        <v>1468</v>
      </c>
      <c r="C797" s="170">
        <v>3200</v>
      </c>
      <c r="D797" s="159">
        <v>0.32</v>
      </c>
      <c r="E797" s="139" t="s">
        <v>1469</v>
      </c>
      <c r="F797" s="171">
        <v>7110</v>
      </c>
      <c r="G797" s="139" t="s">
        <v>1470</v>
      </c>
      <c r="H797" s="171">
        <v>9540</v>
      </c>
      <c r="I797" s="139" t="s">
        <v>1471</v>
      </c>
      <c r="J797" s="171">
        <v>7680</v>
      </c>
      <c r="K797" s="139" t="s">
        <v>1472</v>
      </c>
      <c r="L797" s="171">
        <v>9660</v>
      </c>
      <c r="M797" s="139" t="s">
        <v>1473</v>
      </c>
      <c r="N797" s="172">
        <v>11500</v>
      </c>
    </row>
    <row r="798" spans="1:14" x14ac:dyDescent="0.25">
      <c r="A798" s="110" t="s">
        <v>1474</v>
      </c>
      <c r="B798" s="111" t="s">
        <v>1475</v>
      </c>
      <c r="C798" s="173">
        <v>2600</v>
      </c>
      <c r="D798" s="154">
        <v>0.36</v>
      </c>
      <c r="E798" s="110" t="s">
        <v>1441</v>
      </c>
      <c r="F798" s="174">
        <v>6870</v>
      </c>
      <c r="G798" s="110" t="s">
        <v>1459</v>
      </c>
      <c r="H798" s="174">
        <v>9200</v>
      </c>
      <c r="I798" s="110" t="s">
        <v>1476</v>
      </c>
      <c r="J798" s="174">
        <v>7420</v>
      </c>
      <c r="K798" s="110" t="s">
        <v>1477</v>
      </c>
      <c r="L798" s="174">
        <v>9320</v>
      </c>
      <c r="M798" s="110" t="s">
        <v>1478</v>
      </c>
      <c r="N798" s="144">
        <v>11000</v>
      </c>
    </row>
    <row r="799" spans="1:14" x14ac:dyDescent="0.25">
      <c r="A799" s="114" t="s">
        <v>1479</v>
      </c>
      <c r="B799" s="115" t="s">
        <v>1480</v>
      </c>
      <c r="C799" s="114" t="s">
        <v>1481</v>
      </c>
      <c r="D799" s="131" t="s">
        <v>1482</v>
      </c>
      <c r="E799" s="114" t="s">
        <v>1483</v>
      </c>
      <c r="F799" s="145">
        <v>7</v>
      </c>
      <c r="G799" s="114" t="s">
        <v>1483</v>
      </c>
      <c r="H799" s="145">
        <v>2</v>
      </c>
      <c r="I799" s="114" t="s">
        <v>1484</v>
      </c>
      <c r="J799" s="145">
        <v>2</v>
      </c>
      <c r="K799" s="114" t="s">
        <v>1485</v>
      </c>
      <c r="L799" s="150" t="s">
        <v>1125</v>
      </c>
      <c r="M799" s="114" t="s">
        <v>1486</v>
      </c>
      <c r="N799" s="150" t="s">
        <v>1125</v>
      </c>
    </row>
    <row r="800" spans="1:14" x14ac:dyDescent="0.25">
      <c r="A800" s="117" t="s">
        <v>1487</v>
      </c>
      <c r="B800" s="118" t="s">
        <v>1488</v>
      </c>
      <c r="C800" s="168">
        <v>4100</v>
      </c>
      <c r="D800" s="158">
        <v>0.41</v>
      </c>
      <c r="E800" s="117" t="s">
        <v>1489</v>
      </c>
      <c r="F800" s="148">
        <v>6350</v>
      </c>
      <c r="G800" s="117" t="s">
        <v>1490</v>
      </c>
      <c r="H800" s="148">
        <v>8550</v>
      </c>
      <c r="I800" s="117" t="s">
        <v>1491</v>
      </c>
      <c r="J800" s="148">
        <v>6860</v>
      </c>
      <c r="K800" s="117" t="s">
        <v>1492</v>
      </c>
      <c r="L800" s="148">
        <v>8650</v>
      </c>
      <c r="M800" s="117" t="s">
        <v>1493</v>
      </c>
      <c r="N800" s="167">
        <v>10300</v>
      </c>
    </row>
    <row r="801" spans="1:14" x14ac:dyDescent="0.25">
      <c r="A801" s="114" t="s">
        <v>1494</v>
      </c>
      <c r="B801" s="115" t="s">
        <v>1495</v>
      </c>
      <c r="C801" s="165">
        <v>3100</v>
      </c>
      <c r="D801" s="157">
        <v>0.44</v>
      </c>
      <c r="E801" s="114" t="s">
        <v>1496</v>
      </c>
      <c r="F801" s="146">
        <v>5890</v>
      </c>
      <c r="G801" s="114" t="s">
        <v>1497</v>
      </c>
      <c r="H801" s="146">
        <v>7910</v>
      </c>
      <c r="I801" s="114" t="s">
        <v>1498</v>
      </c>
      <c r="J801" s="146">
        <v>6370</v>
      </c>
      <c r="K801" s="114" t="s">
        <v>1499</v>
      </c>
      <c r="L801" s="146">
        <v>8010</v>
      </c>
      <c r="M801" s="114" t="s">
        <v>1500</v>
      </c>
      <c r="N801" s="145">
        <v>9490</v>
      </c>
    </row>
    <row r="802" spans="1:14" x14ac:dyDescent="0.25">
      <c r="A802" s="117" t="s">
        <v>1501</v>
      </c>
      <c r="B802" s="118" t="s">
        <v>1502</v>
      </c>
      <c r="C802" s="168">
        <v>3000</v>
      </c>
      <c r="D802" s="158">
        <v>0.5</v>
      </c>
      <c r="E802" s="117" t="s">
        <v>1503</v>
      </c>
      <c r="F802" s="148">
        <v>5830</v>
      </c>
      <c r="G802" s="117" t="s">
        <v>1504</v>
      </c>
      <c r="H802" s="148">
        <v>7820</v>
      </c>
      <c r="I802" s="117" t="s">
        <v>1505</v>
      </c>
      <c r="J802" s="148">
        <v>6290</v>
      </c>
      <c r="K802" s="117" t="s">
        <v>1506</v>
      </c>
      <c r="L802" s="148">
        <v>7920</v>
      </c>
      <c r="M802" s="117" t="s">
        <v>1507</v>
      </c>
      <c r="N802" s="147">
        <v>9380</v>
      </c>
    </row>
    <row r="803" spans="1:14" x14ac:dyDescent="0.25">
      <c r="A803" s="114" t="s">
        <v>1508</v>
      </c>
      <c r="B803" s="115" t="s">
        <v>1509</v>
      </c>
      <c r="C803" s="165">
        <v>3000</v>
      </c>
      <c r="D803" s="157">
        <v>0.55000000000000004</v>
      </c>
      <c r="E803" s="114" t="s">
        <v>1510</v>
      </c>
      <c r="F803" s="146">
        <v>5680</v>
      </c>
      <c r="G803" s="114" t="s">
        <v>1511</v>
      </c>
      <c r="H803" s="146">
        <v>7620</v>
      </c>
      <c r="I803" s="114" t="s">
        <v>1512</v>
      </c>
      <c r="J803" s="146">
        <v>6130</v>
      </c>
      <c r="K803" s="114" t="s">
        <v>1104</v>
      </c>
      <c r="L803" s="146">
        <v>7710</v>
      </c>
      <c r="M803" s="114" t="s">
        <v>1513</v>
      </c>
      <c r="N803" s="145">
        <v>9140</v>
      </c>
    </row>
    <row r="804" spans="1:14" x14ac:dyDescent="0.25">
      <c r="A804" s="117" t="s">
        <v>1514</v>
      </c>
      <c r="B804" s="118" t="s">
        <v>1515</v>
      </c>
      <c r="C804" s="168">
        <v>2000</v>
      </c>
      <c r="D804" s="158">
        <v>0.55000000000000004</v>
      </c>
      <c r="E804" s="117" t="s">
        <v>1136</v>
      </c>
      <c r="F804" s="148">
        <v>5390</v>
      </c>
      <c r="G804" s="117" t="s">
        <v>1516</v>
      </c>
      <c r="H804" s="148">
        <v>7190</v>
      </c>
      <c r="I804" s="117" t="s">
        <v>1517</v>
      </c>
      <c r="J804" s="148">
        <v>5820</v>
      </c>
      <c r="K804" s="117" t="s">
        <v>1518</v>
      </c>
      <c r="L804" s="148">
        <v>7290</v>
      </c>
      <c r="M804" s="117" t="s">
        <v>961</v>
      </c>
      <c r="N804" s="147">
        <v>8570</v>
      </c>
    </row>
    <row r="805" spans="1:14" x14ac:dyDescent="0.25">
      <c r="A805" s="114" t="s">
        <v>1519</v>
      </c>
      <c r="B805" s="115" t="s">
        <v>1520</v>
      </c>
      <c r="C805" s="165">
        <v>2000</v>
      </c>
      <c r="D805" s="157">
        <v>0.56000000000000005</v>
      </c>
      <c r="E805" s="114" t="s">
        <v>1416</v>
      </c>
      <c r="F805" s="146">
        <v>5430</v>
      </c>
      <c r="G805" s="114" t="s">
        <v>1521</v>
      </c>
      <c r="H805" s="146">
        <v>7240</v>
      </c>
      <c r="I805" s="114" t="s">
        <v>1522</v>
      </c>
      <c r="J805" s="146">
        <v>5860</v>
      </c>
      <c r="K805" s="114" t="s">
        <v>1523</v>
      </c>
      <c r="L805" s="146">
        <v>7340</v>
      </c>
      <c r="M805" s="114" t="s">
        <v>1524</v>
      </c>
      <c r="N805" s="145">
        <v>8630</v>
      </c>
    </row>
    <row r="806" spans="1:14" x14ac:dyDescent="0.25">
      <c r="A806" s="117" t="s">
        <v>1525</v>
      </c>
      <c r="B806" s="118" t="s">
        <v>1526</v>
      </c>
      <c r="C806" s="168">
        <v>2000</v>
      </c>
      <c r="D806" s="158">
        <v>0.48</v>
      </c>
      <c r="E806" s="117" t="s">
        <v>1527</v>
      </c>
      <c r="F806" s="148">
        <v>4720</v>
      </c>
      <c r="G806" s="117" t="s">
        <v>1392</v>
      </c>
      <c r="H806" s="148">
        <v>6290</v>
      </c>
      <c r="I806" s="117" t="s">
        <v>1528</v>
      </c>
      <c r="J806" s="148">
        <v>5090</v>
      </c>
      <c r="K806" s="117" t="s">
        <v>1529</v>
      </c>
      <c r="L806" s="148">
        <v>6380</v>
      </c>
      <c r="M806" s="117" t="s">
        <v>1530</v>
      </c>
      <c r="N806" s="147">
        <v>7500</v>
      </c>
    </row>
    <row r="807" spans="1:14" x14ac:dyDescent="0.25">
      <c r="A807" s="114" t="s">
        <v>1531</v>
      </c>
      <c r="B807" s="115" t="s">
        <v>1532</v>
      </c>
      <c r="C807" s="114" t="s">
        <v>1533</v>
      </c>
      <c r="D807" s="175">
        <v>2E-3</v>
      </c>
      <c r="E807" s="114" t="s">
        <v>1534</v>
      </c>
      <c r="F807" s="150" t="s">
        <v>1125</v>
      </c>
      <c r="G807" s="114" t="s">
        <v>1534</v>
      </c>
      <c r="H807" s="150" t="s">
        <v>1125</v>
      </c>
      <c r="I807" s="114" t="s">
        <v>1535</v>
      </c>
      <c r="J807" s="150" t="s">
        <v>1125</v>
      </c>
      <c r="K807" s="114" t="s">
        <v>1536</v>
      </c>
      <c r="L807" s="150" t="s">
        <v>1125</v>
      </c>
      <c r="M807" s="114" t="s">
        <v>1537</v>
      </c>
      <c r="N807" s="150" t="s">
        <v>1125</v>
      </c>
    </row>
    <row r="808" spans="1:14" x14ac:dyDescent="0.25">
      <c r="A808" s="117" t="s">
        <v>1538</v>
      </c>
      <c r="B808" s="133" t="s">
        <v>1539</v>
      </c>
      <c r="C808" s="117" t="s">
        <v>1257</v>
      </c>
      <c r="D808" s="158">
        <v>0.01</v>
      </c>
      <c r="E808" s="117" t="s">
        <v>1540</v>
      </c>
      <c r="F808" s="149" t="s">
        <v>1125</v>
      </c>
      <c r="G808" s="117" t="s">
        <v>1540</v>
      </c>
      <c r="H808" s="149" t="s">
        <v>1125</v>
      </c>
      <c r="I808" s="117" t="s">
        <v>1541</v>
      </c>
      <c r="J808" s="149" t="s">
        <v>1125</v>
      </c>
      <c r="K808" s="117" t="s">
        <v>1542</v>
      </c>
      <c r="L808" s="149" t="s">
        <v>1125</v>
      </c>
      <c r="M808" s="117" t="s">
        <v>1543</v>
      </c>
      <c r="N808" s="149" t="s">
        <v>1125</v>
      </c>
    </row>
    <row r="809" spans="1:14" ht="15.75" x14ac:dyDescent="0.25">
      <c r="A809" s="114" t="s">
        <v>1544</v>
      </c>
      <c r="B809" s="131" t="s">
        <v>1545</v>
      </c>
      <c r="C809" s="114" t="s">
        <v>1533</v>
      </c>
      <c r="D809" s="175">
        <v>3.0000000000000001E-3</v>
      </c>
      <c r="E809" s="114" t="s">
        <v>1546</v>
      </c>
      <c r="F809" s="150" t="s">
        <v>1125</v>
      </c>
      <c r="G809" s="114" t="s">
        <v>1546</v>
      </c>
      <c r="H809" s="150" t="s">
        <v>1125</v>
      </c>
      <c r="I809" s="114" t="s">
        <v>1547</v>
      </c>
      <c r="J809" s="150" t="s">
        <v>1125</v>
      </c>
      <c r="K809" s="114" t="s">
        <v>1548</v>
      </c>
      <c r="L809" s="150" t="s">
        <v>1125</v>
      </c>
      <c r="M809" s="114" t="s">
        <v>1549</v>
      </c>
      <c r="N809" s="150" t="s">
        <v>1125</v>
      </c>
    </row>
    <row r="810" spans="1:14" x14ac:dyDescent="0.25">
      <c r="A810" s="117" t="s">
        <v>1550</v>
      </c>
      <c r="B810" s="133" t="s">
        <v>1551</v>
      </c>
      <c r="C810" s="117" t="s">
        <v>1552</v>
      </c>
      <c r="D810" s="158">
        <v>0.02</v>
      </c>
      <c r="E810" s="117" t="s">
        <v>1553</v>
      </c>
      <c r="F810" s="149" t="s">
        <v>1125</v>
      </c>
      <c r="G810" s="117" t="s">
        <v>1553</v>
      </c>
      <c r="H810" s="149" t="s">
        <v>1125</v>
      </c>
      <c r="I810" s="117" t="s">
        <v>1554</v>
      </c>
      <c r="J810" s="149" t="s">
        <v>1125</v>
      </c>
      <c r="K810" s="117" t="s">
        <v>1555</v>
      </c>
      <c r="L810" s="149" t="s">
        <v>1125</v>
      </c>
      <c r="M810" s="117" t="s">
        <v>1556</v>
      </c>
      <c r="N810" s="149" t="s">
        <v>1125</v>
      </c>
    </row>
    <row r="811" spans="1:14" x14ac:dyDescent="0.25">
      <c r="A811" s="120" t="s">
        <v>1557</v>
      </c>
      <c r="B811" s="134" t="s">
        <v>1558</v>
      </c>
      <c r="C811" s="120" t="s">
        <v>1481</v>
      </c>
      <c r="D811" s="161">
        <v>7.0000000000000007E-2</v>
      </c>
      <c r="E811" s="120" t="s">
        <v>1222</v>
      </c>
      <c r="F811" s="151">
        <v>6</v>
      </c>
      <c r="G811" s="120" t="s">
        <v>1222</v>
      </c>
      <c r="H811" s="151">
        <v>2</v>
      </c>
      <c r="I811" s="120" t="s">
        <v>1559</v>
      </c>
      <c r="J811" s="151">
        <v>2</v>
      </c>
      <c r="K811" s="120" t="s">
        <v>1560</v>
      </c>
      <c r="L811" s="152" t="s">
        <v>1125</v>
      </c>
      <c r="M811" s="120" t="s">
        <v>1561</v>
      </c>
      <c r="N811" s="152" t="s">
        <v>1125</v>
      </c>
    </row>
    <row r="812" spans="1:14" x14ac:dyDescent="0.25">
      <c r="A812" s="110" t="s">
        <v>1562</v>
      </c>
      <c r="B812" s="153" t="s">
        <v>1563</v>
      </c>
      <c r="C812" s="143">
        <v>119</v>
      </c>
      <c r="D812" s="154">
        <v>0.41</v>
      </c>
      <c r="E812" s="110" t="s">
        <v>1564</v>
      </c>
      <c r="F812" s="144">
        <v>12400</v>
      </c>
      <c r="G812" s="110" t="s">
        <v>1058</v>
      </c>
      <c r="H812" s="144">
        <v>12400</v>
      </c>
      <c r="I812" s="110" t="s">
        <v>1565</v>
      </c>
      <c r="J812" s="144">
        <v>13000</v>
      </c>
      <c r="K812" s="110" t="s">
        <v>1566</v>
      </c>
      <c r="L812" s="144">
        <v>13200</v>
      </c>
      <c r="M812" s="110" t="s">
        <v>1567</v>
      </c>
      <c r="N812" s="144">
        <v>10900</v>
      </c>
    </row>
    <row r="813" spans="1:14" x14ac:dyDescent="0.25">
      <c r="A813" s="114" t="s">
        <v>1568</v>
      </c>
      <c r="B813" s="131" t="s">
        <v>1569</v>
      </c>
      <c r="C813" s="125">
        <v>24.4</v>
      </c>
      <c r="D813" s="157">
        <v>0.44</v>
      </c>
      <c r="E813" s="114" t="s">
        <v>1570</v>
      </c>
      <c r="F813" s="166">
        <v>11600</v>
      </c>
      <c r="G813" s="114" t="s">
        <v>1571</v>
      </c>
      <c r="H813" s="146">
        <v>5560</v>
      </c>
      <c r="I813" s="114" t="s">
        <v>1572</v>
      </c>
      <c r="J813" s="166">
        <v>10800</v>
      </c>
      <c r="K813" s="114" t="s">
        <v>1573</v>
      </c>
      <c r="L813" s="146">
        <v>4900</v>
      </c>
      <c r="M813" s="114" t="s">
        <v>1574</v>
      </c>
      <c r="N813" s="145">
        <v>1430</v>
      </c>
    </row>
    <row r="814" spans="1:14" x14ac:dyDescent="0.25">
      <c r="A814" s="117" t="s">
        <v>1575</v>
      </c>
      <c r="B814" s="118" t="s">
        <v>1576</v>
      </c>
      <c r="C814" s="137">
        <v>4.8</v>
      </c>
      <c r="D814" s="158">
        <v>0.18</v>
      </c>
      <c r="E814" s="117" t="s">
        <v>1577</v>
      </c>
      <c r="F814" s="148">
        <v>1890</v>
      </c>
      <c r="G814" s="117" t="s">
        <v>1578</v>
      </c>
      <c r="H814" s="147">
        <v>523</v>
      </c>
      <c r="I814" s="117" t="s">
        <v>1579</v>
      </c>
      <c r="J814" s="148">
        <v>1020</v>
      </c>
      <c r="K814" s="117" t="s">
        <v>1580</v>
      </c>
      <c r="L814" s="147">
        <v>108</v>
      </c>
      <c r="M814" s="117" t="s">
        <v>1581</v>
      </c>
      <c r="N814" s="147">
        <v>73</v>
      </c>
    </row>
    <row r="815" spans="1:14" x14ac:dyDescent="0.25">
      <c r="A815" s="114" t="s">
        <v>1582</v>
      </c>
      <c r="B815" s="131" t="s">
        <v>1583</v>
      </c>
      <c r="C815" s="125">
        <v>51.6</v>
      </c>
      <c r="D815" s="157">
        <v>0.44</v>
      </c>
      <c r="E815" s="114" t="s">
        <v>1584</v>
      </c>
      <c r="F815" s="146">
        <v>8900</v>
      </c>
      <c r="G815" s="114" t="s">
        <v>1585</v>
      </c>
      <c r="H815" s="146">
        <v>6450</v>
      </c>
      <c r="I815" s="114" t="s">
        <v>1586</v>
      </c>
      <c r="J815" s="146">
        <v>8980</v>
      </c>
      <c r="K815" s="114" t="s">
        <v>1587</v>
      </c>
      <c r="L815" s="146">
        <v>6850</v>
      </c>
      <c r="M815" s="114" t="s">
        <v>1588</v>
      </c>
      <c r="N815" s="145">
        <v>3630</v>
      </c>
    </row>
    <row r="816" spans="1:14" ht="18" x14ac:dyDescent="0.25">
      <c r="A816" s="117" t="s">
        <v>1589</v>
      </c>
      <c r="B816" s="133" t="s">
        <v>1590</v>
      </c>
      <c r="C816" s="137">
        <v>4.3</v>
      </c>
      <c r="D816" s="158">
        <v>0.41</v>
      </c>
      <c r="E816" s="117" t="s">
        <v>1591</v>
      </c>
      <c r="F816" s="148">
        <v>2120</v>
      </c>
      <c r="G816" s="117" t="s">
        <v>1592</v>
      </c>
      <c r="H816" s="147">
        <v>583</v>
      </c>
      <c r="I816" s="117" t="s">
        <v>1593</v>
      </c>
      <c r="J816" s="148">
        <v>1080</v>
      </c>
      <c r="K816" s="117" t="s">
        <v>1594</v>
      </c>
      <c r="L816" s="147">
        <v>116</v>
      </c>
      <c r="M816" s="117" t="s">
        <v>1005</v>
      </c>
      <c r="N816" s="147">
        <v>81</v>
      </c>
    </row>
    <row r="817" spans="1:14" ht="15.75" x14ac:dyDescent="0.25">
      <c r="A817" s="114" t="s">
        <v>1595</v>
      </c>
      <c r="B817" s="131" t="s">
        <v>1596</v>
      </c>
      <c r="C817" s="132">
        <v>3.5</v>
      </c>
      <c r="D817" s="157">
        <v>0.42</v>
      </c>
      <c r="E817" s="114" t="s">
        <v>1597</v>
      </c>
      <c r="F817" s="146">
        <v>1800</v>
      </c>
      <c r="G817" s="114" t="s">
        <v>1598</v>
      </c>
      <c r="H817" s="145">
        <v>491</v>
      </c>
      <c r="I817" s="114" t="s">
        <v>1599</v>
      </c>
      <c r="J817" s="145">
        <v>822</v>
      </c>
      <c r="K817" s="114" t="s">
        <v>1600</v>
      </c>
      <c r="L817" s="145">
        <v>93</v>
      </c>
      <c r="M817" s="114" t="s">
        <v>1601</v>
      </c>
      <c r="N817" s="145">
        <v>68</v>
      </c>
    </row>
    <row r="818" spans="1:14" ht="15.75" x14ac:dyDescent="0.25">
      <c r="A818" s="117" t="s">
        <v>1602</v>
      </c>
      <c r="B818" s="133" t="s">
        <v>1603</v>
      </c>
      <c r="C818" s="128">
        <v>20.8</v>
      </c>
      <c r="D818" s="133" t="s">
        <v>1604</v>
      </c>
      <c r="E818" s="117" t="s">
        <v>1130</v>
      </c>
      <c r="F818" s="148">
        <v>9710</v>
      </c>
      <c r="G818" s="117" t="s">
        <v>1605</v>
      </c>
      <c r="H818" s="148">
        <v>4240</v>
      </c>
      <c r="I818" s="117" t="s">
        <v>1461</v>
      </c>
      <c r="J818" s="148">
        <v>8820</v>
      </c>
      <c r="K818" s="117" t="s">
        <v>1606</v>
      </c>
      <c r="L818" s="148">
        <v>3400</v>
      </c>
      <c r="M818" s="117" t="s">
        <v>1607</v>
      </c>
      <c r="N818" s="147">
        <v>912</v>
      </c>
    </row>
    <row r="819" spans="1:14" x14ac:dyDescent="0.25">
      <c r="A819" s="114" t="s">
        <v>1608</v>
      </c>
      <c r="B819" s="131" t="s">
        <v>1609</v>
      </c>
      <c r="C819" s="125">
        <v>10.8</v>
      </c>
      <c r="D819" s="157">
        <v>0.45</v>
      </c>
      <c r="E819" s="114" t="s">
        <v>1610</v>
      </c>
      <c r="F819" s="146">
        <v>5550</v>
      </c>
      <c r="G819" s="114" t="s">
        <v>1611</v>
      </c>
      <c r="H819" s="146">
        <v>1790</v>
      </c>
      <c r="I819" s="114" t="s">
        <v>1612</v>
      </c>
      <c r="J819" s="146">
        <v>4280</v>
      </c>
      <c r="K819" s="114" t="s">
        <v>1613</v>
      </c>
      <c r="L819" s="145">
        <v>753</v>
      </c>
      <c r="M819" s="114" t="s">
        <v>1614</v>
      </c>
      <c r="N819" s="145">
        <v>260</v>
      </c>
    </row>
    <row r="820" spans="1:14" x14ac:dyDescent="0.25">
      <c r="A820" s="117" t="s">
        <v>1615</v>
      </c>
      <c r="B820" s="133" t="s">
        <v>1616</v>
      </c>
      <c r="C820" s="137">
        <v>7.5</v>
      </c>
      <c r="D820" s="158">
        <v>0.36</v>
      </c>
      <c r="E820" s="117" t="s">
        <v>1617</v>
      </c>
      <c r="F820" s="148">
        <v>3350</v>
      </c>
      <c r="G820" s="117" t="s">
        <v>1618</v>
      </c>
      <c r="H820" s="147">
        <v>979</v>
      </c>
      <c r="I820" s="117" t="s">
        <v>1132</v>
      </c>
      <c r="J820" s="148">
        <v>2240</v>
      </c>
      <c r="K820" s="117" t="s">
        <v>1619</v>
      </c>
      <c r="L820" s="147">
        <v>273</v>
      </c>
      <c r="M820" s="117" t="s">
        <v>1620</v>
      </c>
      <c r="N820" s="147">
        <v>138</v>
      </c>
    </row>
    <row r="821" spans="1:14" x14ac:dyDescent="0.25">
      <c r="A821" s="114" t="s">
        <v>1621</v>
      </c>
      <c r="B821" s="131" t="s">
        <v>1622</v>
      </c>
      <c r="C821" s="132">
        <v>4.9000000000000004</v>
      </c>
      <c r="D821" s="157">
        <v>0.33</v>
      </c>
      <c r="E821" s="114" t="s">
        <v>1623</v>
      </c>
      <c r="F821" s="146">
        <v>2360</v>
      </c>
      <c r="G821" s="114" t="s">
        <v>1624</v>
      </c>
      <c r="H821" s="145">
        <v>654</v>
      </c>
      <c r="I821" s="114" t="s">
        <v>1625</v>
      </c>
      <c r="J821" s="146">
        <v>1280</v>
      </c>
      <c r="K821" s="114" t="s">
        <v>1626</v>
      </c>
      <c r="L821" s="145">
        <v>136</v>
      </c>
      <c r="M821" s="114" t="s">
        <v>1627</v>
      </c>
      <c r="N821" s="145">
        <v>91</v>
      </c>
    </row>
    <row r="822" spans="1:14" x14ac:dyDescent="0.25">
      <c r="A822" s="117" t="s">
        <v>1628</v>
      </c>
      <c r="B822" s="133" t="s">
        <v>1629</v>
      </c>
      <c r="C822" s="137">
        <v>6.6</v>
      </c>
      <c r="D822" s="158">
        <v>0.31</v>
      </c>
      <c r="E822" s="117" t="s">
        <v>1630</v>
      </c>
      <c r="F822" s="148">
        <v>2900</v>
      </c>
      <c r="G822" s="117" t="s">
        <v>1631</v>
      </c>
      <c r="H822" s="147">
        <v>828</v>
      </c>
      <c r="I822" s="117" t="s">
        <v>1632</v>
      </c>
      <c r="J822" s="148">
        <v>1820</v>
      </c>
      <c r="K822" s="117" t="s">
        <v>1633</v>
      </c>
      <c r="L822" s="147">
        <v>206</v>
      </c>
      <c r="M822" s="117" t="s">
        <v>1634</v>
      </c>
      <c r="N822" s="147">
        <v>116</v>
      </c>
    </row>
    <row r="823" spans="1:14" x14ac:dyDescent="0.25">
      <c r="A823" s="114" t="s">
        <v>1635</v>
      </c>
      <c r="B823" s="131" t="s">
        <v>1636</v>
      </c>
      <c r="C823" s="132">
        <v>5.5</v>
      </c>
      <c r="D823" s="157">
        <v>0.36</v>
      </c>
      <c r="E823" s="114" t="s">
        <v>1637</v>
      </c>
      <c r="F823" s="146">
        <v>2910</v>
      </c>
      <c r="G823" s="114" t="s">
        <v>1638</v>
      </c>
      <c r="H823" s="145">
        <v>812</v>
      </c>
      <c r="I823" s="114" t="s">
        <v>1639</v>
      </c>
      <c r="J823" s="146">
        <v>1670</v>
      </c>
      <c r="K823" s="114" t="s">
        <v>1093</v>
      </c>
      <c r="L823" s="145">
        <v>179</v>
      </c>
      <c r="M823" s="114" t="s">
        <v>1640</v>
      </c>
      <c r="N823" s="145">
        <v>114</v>
      </c>
    </row>
    <row r="824" spans="1:14" x14ac:dyDescent="0.25">
      <c r="A824" s="117" t="s">
        <v>1641</v>
      </c>
      <c r="B824" s="133" t="s">
        <v>1642</v>
      </c>
      <c r="C824" s="137">
        <v>0.3</v>
      </c>
      <c r="D824" s="158">
        <v>0.14000000000000001</v>
      </c>
      <c r="E824" s="117" t="s">
        <v>1643</v>
      </c>
      <c r="F824" s="147">
        <v>69</v>
      </c>
      <c r="G824" s="117" t="s">
        <v>1643</v>
      </c>
      <c r="H824" s="147">
        <v>19</v>
      </c>
      <c r="I824" s="117" t="s">
        <v>1644</v>
      </c>
      <c r="J824" s="147">
        <v>21</v>
      </c>
      <c r="K824" s="117" t="s">
        <v>1645</v>
      </c>
      <c r="L824" s="147">
        <v>3</v>
      </c>
      <c r="M824" s="117" t="s">
        <v>1646</v>
      </c>
      <c r="N824" s="147">
        <v>3</v>
      </c>
    </row>
    <row r="825" spans="1:14" x14ac:dyDescent="0.25">
      <c r="A825" s="114" t="s">
        <v>1647</v>
      </c>
      <c r="B825" s="131" t="s">
        <v>1648</v>
      </c>
      <c r="C825" s="132">
        <v>2.5</v>
      </c>
      <c r="D825" s="157">
        <v>0.26</v>
      </c>
      <c r="E825" s="114" t="s">
        <v>1649</v>
      </c>
      <c r="F825" s="146">
        <v>1110</v>
      </c>
      <c r="G825" s="114" t="s">
        <v>1649</v>
      </c>
      <c r="H825" s="145">
        <v>301</v>
      </c>
      <c r="I825" s="114" t="s">
        <v>1650</v>
      </c>
      <c r="J825" s="145">
        <v>438</v>
      </c>
      <c r="K825" s="114" t="s">
        <v>1651</v>
      </c>
      <c r="L825" s="145">
        <v>54</v>
      </c>
      <c r="M825" s="114" t="s">
        <v>1652</v>
      </c>
      <c r="N825" s="145">
        <v>42</v>
      </c>
    </row>
    <row r="826" spans="1:14" x14ac:dyDescent="0.25">
      <c r="A826" s="117" t="s">
        <v>1653</v>
      </c>
      <c r="B826" s="133" t="s">
        <v>1654</v>
      </c>
      <c r="C826" s="117" t="s">
        <v>1655</v>
      </c>
      <c r="D826" s="158">
        <v>0.04</v>
      </c>
      <c r="E826" s="117" t="s">
        <v>1656</v>
      </c>
      <c r="F826" s="147">
        <v>5</v>
      </c>
      <c r="G826" s="117" t="s">
        <v>1656</v>
      </c>
      <c r="H826" s="147">
        <v>1</v>
      </c>
      <c r="I826" s="117" t="s">
        <v>1657</v>
      </c>
      <c r="J826" s="147">
        <v>1</v>
      </c>
      <c r="K826" s="117" t="s">
        <v>1658</v>
      </c>
      <c r="L826" s="149" t="s">
        <v>1125</v>
      </c>
      <c r="M826" s="117" t="s">
        <v>1659</v>
      </c>
      <c r="N826" s="149" t="s">
        <v>1125</v>
      </c>
    </row>
    <row r="827" spans="1:14" x14ac:dyDescent="0.25">
      <c r="A827" s="114" t="s">
        <v>1660</v>
      </c>
      <c r="B827" s="131" t="s">
        <v>1661</v>
      </c>
      <c r="C827" s="132">
        <v>0.4</v>
      </c>
      <c r="D827" s="157">
        <v>0.13</v>
      </c>
      <c r="E827" s="114" t="s">
        <v>1387</v>
      </c>
      <c r="F827" s="145">
        <v>108</v>
      </c>
      <c r="G827" s="114" t="s">
        <v>1387</v>
      </c>
      <c r="H827" s="145">
        <v>29</v>
      </c>
      <c r="I827" s="114" t="s">
        <v>1662</v>
      </c>
      <c r="J827" s="145">
        <v>33</v>
      </c>
      <c r="K827" s="114" t="s">
        <v>1663</v>
      </c>
      <c r="L827" s="145">
        <v>5</v>
      </c>
      <c r="M827" s="114" t="s">
        <v>1664</v>
      </c>
      <c r="N827" s="145">
        <v>4</v>
      </c>
    </row>
    <row r="828" spans="1:14" x14ac:dyDescent="0.25">
      <c r="A828" s="117" t="s">
        <v>1665</v>
      </c>
      <c r="B828" s="133" t="s">
        <v>1666</v>
      </c>
      <c r="C828" s="117" t="s">
        <v>1667</v>
      </c>
      <c r="D828" s="158">
        <v>0.02</v>
      </c>
      <c r="E828" s="117" t="s">
        <v>1668</v>
      </c>
      <c r="F828" s="147">
        <v>1</v>
      </c>
      <c r="G828" s="117" t="s">
        <v>1668</v>
      </c>
      <c r="H828" s="149" t="s">
        <v>1125</v>
      </c>
      <c r="I828" s="117" t="s">
        <v>1669</v>
      </c>
      <c r="J828" s="149" t="s">
        <v>1125</v>
      </c>
      <c r="K828" s="117" t="s">
        <v>1670</v>
      </c>
      <c r="L828" s="149" t="s">
        <v>1125</v>
      </c>
      <c r="M828" s="117" t="s">
        <v>1267</v>
      </c>
      <c r="N828" s="149" t="s">
        <v>1125</v>
      </c>
    </row>
    <row r="829" spans="1:14" ht="18" x14ac:dyDescent="0.25">
      <c r="A829" s="114" t="s">
        <v>1671</v>
      </c>
      <c r="B829" s="131" t="s">
        <v>1672</v>
      </c>
      <c r="C829" s="125">
        <v>22.5</v>
      </c>
      <c r="D829" s="157">
        <v>0.53</v>
      </c>
      <c r="E829" s="114" t="s">
        <v>1673</v>
      </c>
      <c r="F829" s="146">
        <v>6720</v>
      </c>
      <c r="G829" s="114" t="s">
        <v>1674</v>
      </c>
      <c r="H829" s="146">
        <v>3070</v>
      </c>
      <c r="I829" s="114" t="s">
        <v>1675</v>
      </c>
      <c r="J829" s="146">
        <v>6180</v>
      </c>
      <c r="K829" s="114" t="s">
        <v>1676</v>
      </c>
      <c r="L829" s="146">
        <v>2580</v>
      </c>
      <c r="M829" s="114" t="s">
        <v>1677</v>
      </c>
      <c r="N829" s="145">
        <v>718</v>
      </c>
    </row>
    <row r="830" spans="1:14" ht="15.75" x14ac:dyDescent="0.25">
      <c r="A830" s="139" t="s">
        <v>1678</v>
      </c>
      <c r="B830" s="138" t="s">
        <v>1679</v>
      </c>
      <c r="C830" s="176">
        <v>21.2</v>
      </c>
      <c r="D830" s="159">
        <v>0.44</v>
      </c>
      <c r="E830" s="139" t="s">
        <v>1680</v>
      </c>
      <c r="F830" s="171">
        <v>5940</v>
      </c>
      <c r="G830" s="139" t="s">
        <v>1681</v>
      </c>
      <c r="H830" s="171">
        <v>2620</v>
      </c>
      <c r="I830" s="139" t="s">
        <v>1682</v>
      </c>
      <c r="J830" s="171">
        <v>5410</v>
      </c>
      <c r="K830" s="139" t="s">
        <v>1683</v>
      </c>
      <c r="L830" s="171">
        <v>2130</v>
      </c>
      <c r="M830" s="139" t="s">
        <v>1684</v>
      </c>
      <c r="N830" s="177">
        <v>575</v>
      </c>
    </row>
    <row r="831" spans="1:14" ht="18" x14ac:dyDescent="0.25">
      <c r="A831" s="110" t="s">
        <v>1685</v>
      </c>
      <c r="B831" s="153" t="s">
        <v>1686</v>
      </c>
      <c r="C831" s="123">
        <v>7.5</v>
      </c>
      <c r="D831" s="154">
        <v>0.44</v>
      </c>
      <c r="E831" s="110" t="s">
        <v>1687</v>
      </c>
      <c r="F831" s="174">
        <v>3180</v>
      </c>
      <c r="G831" s="110" t="s">
        <v>1688</v>
      </c>
      <c r="H831" s="155">
        <v>929</v>
      </c>
      <c r="I831" s="110" t="s">
        <v>1689</v>
      </c>
      <c r="J831" s="174">
        <v>2120</v>
      </c>
      <c r="K831" s="110" t="s">
        <v>1690</v>
      </c>
      <c r="L831" s="155">
        <v>259</v>
      </c>
      <c r="M831" s="110" t="s">
        <v>1691</v>
      </c>
      <c r="N831" s="155">
        <v>131</v>
      </c>
    </row>
    <row r="832" spans="1:14" ht="18" x14ac:dyDescent="0.25">
      <c r="A832" s="114" t="s">
        <v>1692</v>
      </c>
      <c r="B832" s="131" t="s">
        <v>1693</v>
      </c>
      <c r="C832" s="132">
        <v>2.2000000000000002</v>
      </c>
      <c r="D832" s="157">
        <v>0.32</v>
      </c>
      <c r="E832" s="114" t="s">
        <v>1694</v>
      </c>
      <c r="F832" s="145">
        <v>795</v>
      </c>
      <c r="G832" s="114" t="s">
        <v>1694</v>
      </c>
      <c r="H832" s="145">
        <v>216</v>
      </c>
      <c r="I832" s="114" t="s">
        <v>1695</v>
      </c>
      <c r="J832" s="145">
        <v>302</v>
      </c>
      <c r="K832" s="114" t="s">
        <v>1696</v>
      </c>
      <c r="L832" s="145">
        <v>38</v>
      </c>
      <c r="M832" s="114" t="s">
        <v>1697</v>
      </c>
      <c r="N832" s="145">
        <v>30</v>
      </c>
    </row>
    <row r="833" spans="1:14" ht="18" x14ac:dyDescent="0.25">
      <c r="A833" s="117" t="s">
        <v>1698</v>
      </c>
      <c r="B833" s="133" t="s">
        <v>1699</v>
      </c>
      <c r="C833" s="137">
        <v>5</v>
      </c>
      <c r="D833" s="158">
        <v>0.35</v>
      </c>
      <c r="E833" s="117" t="s">
        <v>1700</v>
      </c>
      <c r="F833" s="148">
        <v>1910</v>
      </c>
      <c r="G833" s="117" t="s">
        <v>1701</v>
      </c>
      <c r="H833" s="147">
        <v>530</v>
      </c>
      <c r="I833" s="117" t="s">
        <v>1702</v>
      </c>
      <c r="J833" s="148">
        <v>1050</v>
      </c>
      <c r="K833" s="117" t="s">
        <v>1703</v>
      </c>
      <c r="L833" s="147">
        <v>111</v>
      </c>
      <c r="M833" s="117" t="s">
        <v>1704</v>
      </c>
      <c r="N833" s="147">
        <v>74</v>
      </c>
    </row>
    <row r="834" spans="1:14" ht="18" x14ac:dyDescent="0.25">
      <c r="A834" s="114" t="s">
        <v>1705</v>
      </c>
      <c r="B834" s="131" t="s">
        <v>1706</v>
      </c>
      <c r="C834" s="132">
        <v>6.6</v>
      </c>
      <c r="D834" s="157">
        <v>0.42</v>
      </c>
      <c r="E834" s="114" t="s">
        <v>1638</v>
      </c>
      <c r="F834" s="146">
        <v>2990</v>
      </c>
      <c r="G834" s="114" t="s">
        <v>1707</v>
      </c>
      <c r="H834" s="145">
        <v>854</v>
      </c>
      <c r="I834" s="114" t="s">
        <v>1708</v>
      </c>
      <c r="J834" s="146">
        <v>1880</v>
      </c>
      <c r="K834" s="114" t="s">
        <v>972</v>
      </c>
      <c r="L834" s="145">
        <v>212</v>
      </c>
      <c r="M834" s="114" t="s">
        <v>1709</v>
      </c>
      <c r="N834" s="145">
        <v>120</v>
      </c>
    </row>
    <row r="835" spans="1:14" ht="18" x14ac:dyDescent="0.25">
      <c r="A835" s="117" t="s">
        <v>1710</v>
      </c>
      <c r="B835" s="133" t="s">
        <v>1711</v>
      </c>
      <c r="C835" s="137">
        <v>6</v>
      </c>
      <c r="D835" s="133" t="s">
        <v>1712</v>
      </c>
      <c r="E835" s="117" t="s">
        <v>1713</v>
      </c>
      <c r="F835" s="148">
        <v>3150</v>
      </c>
      <c r="G835" s="117" t="s">
        <v>1714</v>
      </c>
      <c r="H835" s="147">
        <v>889</v>
      </c>
      <c r="I835" s="117" t="s">
        <v>1221</v>
      </c>
      <c r="J835" s="148">
        <v>1900</v>
      </c>
      <c r="K835" s="117" t="s">
        <v>1633</v>
      </c>
      <c r="L835" s="147">
        <v>206</v>
      </c>
      <c r="M835" s="117" t="s">
        <v>1715</v>
      </c>
      <c r="N835" s="147">
        <v>124</v>
      </c>
    </row>
    <row r="836" spans="1:14" x14ac:dyDescent="0.25">
      <c r="A836" s="114" t="s">
        <v>1716</v>
      </c>
      <c r="B836" s="131" t="s">
        <v>1717</v>
      </c>
      <c r="C836" s="132">
        <v>3.7</v>
      </c>
      <c r="D836" s="157">
        <v>0.32</v>
      </c>
      <c r="E836" s="114" t="s">
        <v>1718</v>
      </c>
      <c r="F836" s="146">
        <v>1330</v>
      </c>
      <c r="G836" s="114" t="s">
        <v>1719</v>
      </c>
      <c r="H836" s="145">
        <v>363</v>
      </c>
      <c r="I836" s="114" t="s">
        <v>1018</v>
      </c>
      <c r="J836" s="145">
        <v>624</v>
      </c>
      <c r="K836" s="114" t="s">
        <v>1720</v>
      </c>
      <c r="L836" s="145">
        <v>69</v>
      </c>
      <c r="M836" s="114" t="s">
        <v>1721</v>
      </c>
      <c r="N836" s="145">
        <v>51</v>
      </c>
    </row>
    <row r="837" spans="1:14" ht="18" x14ac:dyDescent="0.25">
      <c r="A837" s="117" t="s">
        <v>1722</v>
      </c>
      <c r="B837" s="133" t="s">
        <v>1723</v>
      </c>
      <c r="C837" s="137">
        <v>3.8</v>
      </c>
      <c r="D837" s="158">
        <v>0.3</v>
      </c>
      <c r="E837" s="117" t="s">
        <v>1724</v>
      </c>
      <c r="F837" s="148">
        <v>1410</v>
      </c>
      <c r="G837" s="117" t="s">
        <v>1725</v>
      </c>
      <c r="H837" s="147">
        <v>387</v>
      </c>
      <c r="I837" s="117" t="s">
        <v>1726</v>
      </c>
      <c r="J837" s="147">
        <v>673</v>
      </c>
      <c r="K837" s="117" t="s">
        <v>1727</v>
      </c>
      <c r="L837" s="147">
        <v>74</v>
      </c>
      <c r="M837" s="117" t="s">
        <v>1728</v>
      </c>
      <c r="N837" s="147">
        <v>54</v>
      </c>
    </row>
    <row r="838" spans="1:14" ht="18" x14ac:dyDescent="0.25">
      <c r="A838" s="114" t="s">
        <v>1729</v>
      </c>
      <c r="B838" s="131" t="s">
        <v>1730</v>
      </c>
      <c r="C838" s="131" t="s">
        <v>1731</v>
      </c>
      <c r="D838" s="157">
        <v>0.17</v>
      </c>
      <c r="E838" s="114" t="s">
        <v>1732</v>
      </c>
      <c r="F838" s="145">
        <v>62</v>
      </c>
      <c r="G838" s="114" t="s">
        <v>1732</v>
      </c>
      <c r="H838" s="145">
        <v>17</v>
      </c>
      <c r="I838" s="114" t="s">
        <v>1733</v>
      </c>
      <c r="J838" s="145">
        <v>18</v>
      </c>
      <c r="K838" s="114" t="s">
        <v>1734</v>
      </c>
      <c r="L838" s="145">
        <v>3</v>
      </c>
      <c r="M838" s="114" t="s">
        <v>1735</v>
      </c>
      <c r="N838" s="145">
        <v>2</v>
      </c>
    </row>
    <row r="839" spans="1:14" ht="18" x14ac:dyDescent="0.25">
      <c r="A839" s="117" t="s">
        <v>1736</v>
      </c>
      <c r="B839" s="133" t="s">
        <v>1737</v>
      </c>
      <c r="C839" s="137">
        <v>5.7</v>
      </c>
      <c r="D839" s="158">
        <v>0.37</v>
      </c>
      <c r="E839" s="117" t="s">
        <v>1738</v>
      </c>
      <c r="F839" s="148">
        <v>2560</v>
      </c>
      <c r="G839" s="117" t="s">
        <v>1739</v>
      </c>
      <c r="H839" s="147">
        <v>719</v>
      </c>
      <c r="I839" s="117" t="s">
        <v>1740</v>
      </c>
      <c r="J839" s="148">
        <v>1500</v>
      </c>
      <c r="K839" s="117" t="s">
        <v>1741</v>
      </c>
      <c r="L839" s="147">
        <v>162</v>
      </c>
      <c r="M839" s="117" t="s">
        <v>1742</v>
      </c>
      <c r="N839" s="147">
        <v>101</v>
      </c>
    </row>
    <row r="840" spans="1:14" ht="18" x14ac:dyDescent="0.25">
      <c r="A840" s="114" t="s">
        <v>1743</v>
      </c>
      <c r="B840" s="131" t="s">
        <v>1744</v>
      </c>
      <c r="C840" s="132">
        <v>3.5</v>
      </c>
      <c r="D840" s="157">
        <v>0.38</v>
      </c>
      <c r="E840" s="114" t="s">
        <v>1745</v>
      </c>
      <c r="F840" s="146">
        <v>1640</v>
      </c>
      <c r="G840" s="114" t="s">
        <v>1746</v>
      </c>
      <c r="H840" s="145">
        <v>446</v>
      </c>
      <c r="I840" s="114" t="s">
        <v>1747</v>
      </c>
      <c r="J840" s="145">
        <v>747</v>
      </c>
      <c r="K840" s="114" t="s">
        <v>1748</v>
      </c>
      <c r="L840" s="145">
        <v>84</v>
      </c>
      <c r="M840" s="114" t="s">
        <v>1749</v>
      </c>
      <c r="N840" s="145">
        <v>62</v>
      </c>
    </row>
    <row r="841" spans="1:14" ht="18" x14ac:dyDescent="0.25">
      <c r="A841" s="117" t="s">
        <v>1750</v>
      </c>
      <c r="B841" s="133" t="s">
        <v>1751</v>
      </c>
      <c r="C841" s="137">
        <v>3.8</v>
      </c>
      <c r="D841" s="158">
        <v>0.32</v>
      </c>
      <c r="E841" s="117" t="s">
        <v>1752</v>
      </c>
      <c r="F841" s="148">
        <v>1510</v>
      </c>
      <c r="G841" s="117" t="s">
        <v>1753</v>
      </c>
      <c r="H841" s="147">
        <v>413</v>
      </c>
      <c r="I841" s="117" t="s">
        <v>1754</v>
      </c>
      <c r="J841" s="147">
        <v>718</v>
      </c>
      <c r="K841" s="117" t="s">
        <v>1755</v>
      </c>
      <c r="L841" s="147">
        <v>79</v>
      </c>
      <c r="M841" s="117" t="s">
        <v>1756</v>
      </c>
      <c r="N841" s="147">
        <v>57</v>
      </c>
    </row>
    <row r="842" spans="1:14" x14ac:dyDescent="0.25">
      <c r="A842" s="114" t="s">
        <v>1757</v>
      </c>
      <c r="B842" s="131" t="s">
        <v>1758</v>
      </c>
      <c r="C842" s="114" t="s">
        <v>1759</v>
      </c>
      <c r="D842" s="157">
        <v>0.15</v>
      </c>
      <c r="E842" s="114" t="s">
        <v>1632</v>
      </c>
      <c r="F842" s="145">
        <v>50</v>
      </c>
      <c r="G842" s="114" t="s">
        <v>1632</v>
      </c>
      <c r="H842" s="145">
        <v>14</v>
      </c>
      <c r="I842" s="114" t="s">
        <v>1760</v>
      </c>
      <c r="J842" s="145">
        <v>15</v>
      </c>
      <c r="K842" s="114" t="s">
        <v>1761</v>
      </c>
      <c r="L842" s="145">
        <v>2</v>
      </c>
      <c r="M842" s="114" t="s">
        <v>1762</v>
      </c>
      <c r="N842" s="145">
        <v>2</v>
      </c>
    </row>
    <row r="843" spans="1:14" ht="18" x14ac:dyDescent="0.25">
      <c r="A843" s="117" t="s">
        <v>1763</v>
      </c>
      <c r="B843" s="133" t="s">
        <v>1764</v>
      </c>
      <c r="C843" s="117" t="s">
        <v>1765</v>
      </c>
      <c r="D843" s="158">
        <v>0.05</v>
      </c>
      <c r="E843" s="117" t="s">
        <v>1766</v>
      </c>
      <c r="F843" s="147">
        <v>3</v>
      </c>
      <c r="G843" s="117" t="s">
        <v>1766</v>
      </c>
      <c r="H843" s="149" t="s">
        <v>1125</v>
      </c>
      <c r="I843" s="117" t="s">
        <v>1767</v>
      </c>
      <c r="J843" s="149" t="s">
        <v>1125</v>
      </c>
      <c r="K843" s="117" t="s">
        <v>1768</v>
      </c>
      <c r="L843" s="149" t="s">
        <v>1125</v>
      </c>
      <c r="M843" s="117" t="s">
        <v>1769</v>
      </c>
      <c r="N843" s="149" t="s">
        <v>1125</v>
      </c>
    </row>
    <row r="844" spans="1:14" ht="18" x14ac:dyDescent="0.25">
      <c r="A844" s="114" t="s">
        <v>1770</v>
      </c>
      <c r="B844" s="131" t="s">
        <v>1771</v>
      </c>
      <c r="C844" s="132">
        <v>0.6</v>
      </c>
      <c r="D844" s="131" t="s">
        <v>1772</v>
      </c>
      <c r="E844" s="114" t="s">
        <v>1773</v>
      </c>
      <c r="F844" s="145">
        <v>215</v>
      </c>
      <c r="G844" s="114" t="s">
        <v>1773</v>
      </c>
      <c r="H844" s="145">
        <v>58</v>
      </c>
      <c r="I844" s="114" t="s">
        <v>1774</v>
      </c>
      <c r="J844" s="145">
        <v>66</v>
      </c>
      <c r="K844" s="114" t="s">
        <v>1775</v>
      </c>
      <c r="L844" s="145">
        <v>10</v>
      </c>
      <c r="M844" s="114" t="s">
        <v>1776</v>
      </c>
      <c r="N844" s="145">
        <v>8</v>
      </c>
    </row>
    <row r="845" spans="1:14" ht="18" x14ac:dyDescent="0.25">
      <c r="A845" s="117" t="s">
        <v>1777</v>
      </c>
      <c r="B845" s="133" t="s">
        <v>1778</v>
      </c>
      <c r="C845" s="137">
        <v>5</v>
      </c>
      <c r="D845" s="158">
        <v>0.3</v>
      </c>
      <c r="E845" s="117" t="s">
        <v>1779</v>
      </c>
      <c r="F845" s="148">
        <v>2260</v>
      </c>
      <c r="G845" s="117" t="s">
        <v>1780</v>
      </c>
      <c r="H845" s="147">
        <v>627</v>
      </c>
      <c r="I845" s="117" t="s">
        <v>1781</v>
      </c>
      <c r="J845" s="148">
        <v>1240</v>
      </c>
      <c r="K845" s="117" t="s">
        <v>1782</v>
      </c>
      <c r="L845" s="147">
        <v>132</v>
      </c>
      <c r="M845" s="117" t="s">
        <v>1783</v>
      </c>
      <c r="N845" s="147">
        <v>88</v>
      </c>
    </row>
    <row r="846" spans="1:14" ht="18" x14ac:dyDescent="0.25">
      <c r="A846" s="114" t="s">
        <v>1784</v>
      </c>
      <c r="B846" s="131" t="s">
        <v>1785</v>
      </c>
      <c r="C846" s="114" t="s">
        <v>1234</v>
      </c>
      <c r="D846" s="157">
        <v>0.01</v>
      </c>
      <c r="E846" s="114" t="s">
        <v>1786</v>
      </c>
      <c r="F846" s="150" t="s">
        <v>1125</v>
      </c>
      <c r="G846" s="114" t="s">
        <v>1786</v>
      </c>
      <c r="H846" s="150" t="s">
        <v>1125</v>
      </c>
      <c r="I846" s="114" t="s">
        <v>1787</v>
      </c>
      <c r="J846" s="150" t="s">
        <v>1125</v>
      </c>
      <c r="K846" s="114" t="s">
        <v>1788</v>
      </c>
      <c r="L846" s="150" t="s">
        <v>1125</v>
      </c>
      <c r="M846" s="114" t="s">
        <v>1789</v>
      </c>
      <c r="N846" s="150" t="s">
        <v>1125</v>
      </c>
    </row>
    <row r="847" spans="1:14" x14ac:dyDescent="0.25">
      <c r="A847" s="117" t="s">
        <v>1790</v>
      </c>
      <c r="B847" s="133" t="s">
        <v>1791</v>
      </c>
      <c r="C847" s="137">
        <v>0.3</v>
      </c>
      <c r="D847" s="158">
        <v>0.16</v>
      </c>
      <c r="E847" s="117" t="s">
        <v>1792</v>
      </c>
      <c r="F847" s="147">
        <v>47</v>
      </c>
      <c r="G847" s="117" t="s">
        <v>1792</v>
      </c>
      <c r="H847" s="147">
        <v>13</v>
      </c>
      <c r="I847" s="117" t="s">
        <v>1793</v>
      </c>
      <c r="J847" s="147">
        <v>14</v>
      </c>
      <c r="K847" s="117" t="s">
        <v>1794</v>
      </c>
      <c r="L847" s="147">
        <v>2</v>
      </c>
      <c r="M847" s="117" t="s">
        <v>1795</v>
      </c>
      <c r="N847" s="147">
        <v>2</v>
      </c>
    </row>
    <row r="848" spans="1:14" ht="18" x14ac:dyDescent="0.25">
      <c r="A848" s="114" t="s">
        <v>1796</v>
      </c>
      <c r="B848" s="131" t="s">
        <v>1797</v>
      </c>
      <c r="C848" s="125">
        <v>13.5</v>
      </c>
      <c r="D848" s="157">
        <v>1.02</v>
      </c>
      <c r="E848" s="114" t="s">
        <v>1798</v>
      </c>
      <c r="F848" s="146">
        <v>8010</v>
      </c>
      <c r="G848" s="114" t="s">
        <v>1799</v>
      </c>
      <c r="H848" s="146">
        <v>2820</v>
      </c>
      <c r="I848" s="114" t="s">
        <v>1523</v>
      </c>
      <c r="J848" s="146">
        <v>6600</v>
      </c>
      <c r="K848" s="114" t="s">
        <v>1800</v>
      </c>
      <c r="L848" s="146">
        <v>1530</v>
      </c>
      <c r="M848" s="114" t="s">
        <v>1801</v>
      </c>
      <c r="N848" s="145">
        <v>436</v>
      </c>
    </row>
    <row r="849" spans="1:14" x14ac:dyDescent="0.25">
      <c r="A849" s="117" t="s">
        <v>1802</v>
      </c>
      <c r="B849" s="133" t="s">
        <v>1803</v>
      </c>
      <c r="C849" s="137">
        <v>4.7</v>
      </c>
      <c r="D849" s="158">
        <v>0.36</v>
      </c>
      <c r="E849" s="117" t="s">
        <v>1804</v>
      </c>
      <c r="F849" s="148">
        <v>1530</v>
      </c>
      <c r="G849" s="117" t="s">
        <v>1805</v>
      </c>
      <c r="H849" s="147">
        <v>421</v>
      </c>
      <c r="I849" s="117" t="s">
        <v>1806</v>
      </c>
      <c r="J849" s="147">
        <v>809</v>
      </c>
      <c r="K849" s="117" t="s">
        <v>1807</v>
      </c>
      <c r="L849" s="147">
        <v>86</v>
      </c>
      <c r="M849" s="117" t="s">
        <v>1808</v>
      </c>
      <c r="N849" s="147">
        <v>59</v>
      </c>
    </row>
    <row r="850" spans="1:14" x14ac:dyDescent="0.25">
      <c r="A850" s="114" t="s">
        <v>1809</v>
      </c>
      <c r="B850" s="131" t="s">
        <v>1810</v>
      </c>
      <c r="C850" s="132">
        <v>4.7</v>
      </c>
      <c r="D850" s="157">
        <v>0.42</v>
      </c>
      <c r="E850" s="114" t="s">
        <v>1811</v>
      </c>
      <c r="F850" s="146">
        <v>1760</v>
      </c>
      <c r="G850" s="114" t="s">
        <v>1812</v>
      </c>
      <c r="H850" s="145">
        <v>486</v>
      </c>
      <c r="I850" s="114" t="s">
        <v>1813</v>
      </c>
      <c r="J850" s="145">
        <v>934</v>
      </c>
      <c r="K850" s="114" t="s">
        <v>1814</v>
      </c>
      <c r="L850" s="145">
        <v>99</v>
      </c>
      <c r="M850" s="114" t="s">
        <v>1815</v>
      </c>
      <c r="N850" s="145">
        <v>68</v>
      </c>
    </row>
    <row r="851" spans="1:14" x14ac:dyDescent="0.25">
      <c r="A851" s="117" t="s">
        <v>1816</v>
      </c>
      <c r="B851" s="133" t="s">
        <v>1817</v>
      </c>
      <c r="C851" s="137">
        <v>4.7</v>
      </c>
      <c r="D851" s="158">
        <v>0.35</v>
      </c>
      <c r="E851" s="117" t="s">
        <v>1818</v>
      </c>
      <c r="F851" s="148">
        <v>1480</v>
      </c>
      <c r="G851" s="117" t="s">
        <v>1819</v>
      </c>
      <c r="H851" s="147">
        <v>407</v>
      </c>
      <c r="I851" s="117" t="s">
        <v>1820</v>
      </c>
      <c r="J851" s="147">
        <v>783</v>
      </c>
      <c r="K851" s="117" t="s">
        <v>1821</v>
      </c>
      <c r="L851" s="147">
        <v>83</v>
      </c>
      <c r="M851" s="117" t="s">
        <v>1822</v>
      </c>
      <c r="N851" s="147">
        <v>57</v>
      </c>
    </row>
    <row r="852" spans="1:14" x14ac:dyDescent="0.25">
      <c r="A852" s="114" t="s">
        <v>1823</v>
      </c>
      <c r="B852" s="131" t="s">
        <v>1824</v>
      </c>
      <c r="C852" s="132">
        <v>0.8</v>
      </c>
      <c r="D852" s="157">
        <v>0.3</v>
      </c>
      <c r="E852" s="114" t="s">
        <v>1825</v>
      </c>
      <c r="F852" s="145">
        <v>209</v>
      </c>
      <c r="G852" s="114" t="s">
        <v>1825</v>
      </c>
      <c r="H852" s="145">
        <v>57</v>
      </c>
      <c r="I852" s="114" t="s">
        <v>1826</v>
      </c>
      <c r="J852" s="145">
        <v>66</v>
      </c>
      <c r="K852" s="114" t="s">
        <v>1827</v>
      </c>
      <c r="L852" s="145">
        <v>10</v>
      </c>
      <c r="M852" s="114" t="s">
        <v>1828</v>
      </c>
      <c r="N852" s="145">
        <v>8</v>
      </c>
    </row>
    <row r="853" spans="1:14" x14ac:dyDescent="0.25">
      <c r="A853" s="117" t="s">
        <v>1829</v>
      </c>
      <c r="B853" s="133" t="s">
        <v>1830</v>
      </c>
      <c r="C853" s="137">
        <v>0.8</v>
      </c>
      <c r="D853" s="133" t="s">
        <v>1831</v>
      </c>
      <c r="E853" s="117" t="s">
        <v>1832</v>
      </c>
      <c r="F853" s="147">
        <v>237</v>
      </c>
      <c r="G853" s="117" t="s">
        <v>1832</v>
      </c>
      <c r="H853" s="147">
        <v>65</v>
      </c>
      <c r="I853" s="117" t="s">
        <v>1821</v>
      </c>
      <c r="J853" s="147">
        <v>75</v>
      </c>
      <c r="K853" s="117" t="s">
        <v>1346</v>
      </c>
      <c r="L853" s="147">
        <v>11</v>
      </c>
      <c r="M853" s="117" t="s">
        <v>1833</v>
      </c>
      <c r="N853" s="147">
        <v>9</v>
      </c>
    </row>
    <row r="854" spans="1:14" x14ac:dyDescent="0.25">
      <c r="A854" s="114" t="s">
        <v>1834</v>
      </c>
      <c r="B854" s="131" t="s">
        <v>1835</v>
      </c>
      <c r="C854" s="132">
        <v>0.8</v>
      </c>
      <c r="D854" s="157">
        <v>0.24</v>
      </c>
      <c r="E854" s="114" t="s">
        <v>1836</v>
      </c>
      <c r="F854" s="145">
        <v>163</v>
      </c>
      <c r="G854" s="114" t="s">
        <v>1836</v>
      </c>
      <c r="H854" s="145">
        <v>44</v>
      </c>
      <c r="I854" s="114" t="s">
        <v>1837</v>
      </c>
      <c r="J854" s="145">
        <v>52</v>
      </c>
      <c r="K854" s="114" t="s">
        <v>1838</v>
      </c>
      <c r="L854" s="145">
        <v>8</v>
      </c>
      <c r="M854" s="114" t="s">
        <v>1839</v>
      </c>
      <c r="N854" s="145">
        <v>6</v>
      </c>
    </row>
    <row r="855" spans="1:14" ht="18" x14ac:dyDescent="0.25">
      <c r="A855" s="117" t="s">
        <v>1840</v>
      </c>
      <c r="B855" s="133" t="s">
        <v>1841</v>
      </c>
      <c r="C855" s="128">
        <v>25</v>
      </c>
      <c r="D855" s="158">
        <v>0.65</v>
      </c>
      <c r="E855" s="117" t="s">
        <v>1842</v>
      </c>
      <c r="F855" s="167">
        <v>11000</v>
      </c>
      <c r="G855" s="117" t="s">
        <v>1843</v>
      </c>
      <c r="H855" s="148">
        <v>5350</v>
      </c>
      <c r="I855" s="117" t="s">
        <v>1844</v>
      </c>
      <c r="J855" s="167">
        <v>10300</v>
      </c>
      <c r="K855" s="117" t="s">
        <v>1215</v>
      </c>
      <c r="L855" s="148">
        <v>4770</v>
      </c>
      <c r="M855" s="117" t="s">
        <v>1845</v>
      </c>
      <c r="N855" s="147">
        <v>1420</v>
      </c>
    </row>
    <row r="856" spans="1:14" ht="18" x14ac:dyDescent="0.25">
      <c r="A856" s="114" t="s">
        <v>1846</v>
      </c>
      <c r="B856" s="131" t="s">
        <v>1847</v>
      </c>
      <c r="C856" s="125">
        <v>12.9</v>
      </c>
      <c r="D856" s="157">
        <v>0.86</v>
      </c>
      <c r="E856" s="114" t="s">
        <v>1848</v>
      </c>
      <c r="F856" s="146">
        <v>8430</v>
      </c>
      <c r="G856" s="114" t="s">
        <v>1849</v>
      </c>
      <c r="H856" s="146">
        <v>2910</v>
      </c>
      <c r="I856" s="114" t="s">
        <v>1491</v>
      </c>
      <c r="J856" s="146">
        <v>6860</v>
      </c>
      <c r="K856" s="114" t="s">
        <v>1850</v>
      </c>
      <c r="L856" s="146">
        <v>1500</v>
      </c>
      <c r="M856" s="114" t="s">
        <v>1851</v>
      </c>
      <c r="N856" s="145">
        <v>442</v>
      </c>
    </row>
    <row r="857" spans="1:14" x14ac:dyDescent="0.25">
      <c r="A857" s="117" t="s">
        <v>1852</v>
      </c>
      <c r="B857" s="133" t="s">
        <v>1853</v>
      </c>
      <c r="C857" s="137">
        <v>1.9</v>
      </c>
      <c r="D857" s="158">
        <v>0.26</v>
      </c>
      <c r="E857" s="117" t="s">
        <v>1854</v>
      </c>
      <c r="F857" s="147">
        <v>668</v>
      </c>
      <c r="G857" s="117" t="s">
        <v>1854</v>
      </c>
      <c r="H857" s="147">
        <v>182</v>
      </c>
      <c r="I857" s="117" t="s">
        <v>1418</v>
      </c>
      <c r="J857" s="147">
        <v>243</v>
      </c>
      <c r="K857" s="117" t="s">
        <v>1855</v>
      </c>
      <c r="L857" s="147">
        <v>32</v>
      </c>
      <c r="M857" s="117" t="s">
        <v>1038</v>
      </c>
      <c r="N857" s="147">
        <v>25</v>
      </c>
    </row>
    <row r="858" spans="1:14" ht="18" x14ac:dyDescent="0.25">
      <c r="A858" s="114" t="s">
        <v>1856</v>
      </c>
      <c r="B858" s="131" t="s">
        <v>1857</v>
      </c>
      <c r="C858" s="125">
        <v>12.9</v>
      </c>
      <c r="D858" s="131" t="s">
        <v>1858</v>
      </c>
      <c r="E858" s="114" t="s">
        <v>1859</v>
      </c>
      <c r="F858" s="146">
        <v>7900</v>
      </c>
      <c r="G858" s="114" t="s">
        <v>1860</v>
      </c>
      <c r="H858" s="146">
        <v>2730</v>
      </c>
      <c r="I858" s="114" t="s">
        <v>1449</v>
      </c>
      <c r="J858" s="146">
        <v>6430</v>
      </c>
      <c r="K858" s="114" t="s">
        <v>1861</v>
      </c>
      <c r="L858" s="146">
        <v>1410</v>
      </c>
      <c r="M858" s="114" t="s">
        <v>1862</v>
      </c>
      <c r="N858" s="145">
        <v>415</v>
      </c>
    </row>
    <row r="859" spans="1:14" ht="18" x14ac:dyDescent="0.25">
      <c r="A859" s="117" t="s">
        <v>1863</v>
      </c>
      <c r="B859" s="133" t="s">
        <v>1864</v>
      </c>
      <c r="C859" s="128">
        <v>12.9</v>
      </c>
      <c r="D859" s="133" t="s">
        <v>1865</v>
      </c>
      <c r="E859" s="117" t="s">
        <v>1866</v>
      </c>
      <c r="F859" s="148">
        <v>8270</v>
      </c>
      <c r="G859" s="117" t="s">
        <v>1867</v>
      </c>
      <c r="H859" s="148">
        <v>2850</v>
      </c>
      <c r="I859" s="117" t="s">
        <v>952</v>
      </c>
      <c r="J859" s="148">
        <v>6730</v>
      </c>
      <c r="K859" s="117" t="s">
        <v>1868</v>
      </c>
      <c r="L859" s="148">
        <v>1480</v>
      </c>
      <c r="M859" s="117" t="s">
        <v>1869</v>
      </c>
      <c r="N859" s="147">
        <v>434</v>
      </c>
    </row>
    <row r="860" spans="1:14" ht="18" x14ac:dyDescent="0.25">
      <c r="A860" s="114" t="s">
        <v>1870</v>
      </c>
      <c r="B860" s="131" t="s">
        <v>1871</v>
      </c>
      <c r="C860" s="125">
        <v>25</v>
      </c>
      <c r="D860" s="131" t="s">
        <v>1872</v>
      </c>
      <c r="E860" s="114" t="s">
        <v>1873</v>
      </c>
      <c r="F860" s="166">
        <v>10900</v>
      </c>
      <c r="G860" s="114" t="s">
        <v>1874</v>
      </c>
      <c r="H860" s="146">
        <v>5300</v>
      </c>
      <c r="I860" s="114" t="s">
        <v>1875</v>
      </c>
      <c r="J860" s="166">
        <v>10200</v>
      </c>
      <c r="K860" s="114" t="s">
        <v>1876</v>
      </c>
      <c r="L860" s="146">
        <v>4730</v>
      </c>
      <c r="M860" s="114" t="s">
        <v>1877</v>
      </c>
      <c r="N860" s="145">
        <v>1400</v>
      </c>
    </row>
    <row r="861" spans="1:14" ht="36" x14ac:dyDescent="0.25">
      <c r="A861" s="139" t="s">
        <v>1878</v>
      </c>
      <c r="B861" s="138" t="s">
        <v>1879</v>
      </c>
      <c r="C861" s="176">
        <v>13.5</v>
      </c>
      <c r="D861" s="138" t="s">
        <v>1880</v>
      </c>
      <c r="E861" s="139" t="s">
        <v>1881</v>
      </c>
      <c r="F861" s="172">
        <v>11100</v>
      </c>
      <c r="G861" s="139" t="s">
        <v>1882</v>
      </c>
      <c r="H861" s="171">
        <v>3890</v>
      </c>
      <c r="I861" s="139" t="s">
        <v>1883</v>
      </c>
      <c r="J861" s="171">
        <v>9110</v>
      </c>
      <c r="K861" s="139" t="s">
        <v>1683</v>
      </c>
      <c r="L861" s="171">
        <v>2120</v>
      </c>
      <c r="M861" s="139" t="s">
        <v>1884</v>
      </c>
      <c r="N861" s="177">
        <v>602</v>
      </c>
    </row>
    <row r="862" spans="1:14" ht="18" x14ac:dyDescent="0.25">
      <c r="A862" s="110" t="s">
        <v>1885</v>
      </c>
      <c r="B862" s="153" t="s">
        <v>1886</v>
      </c>
      <c r="C862" s="143">
        <v>25</v>
      </c>
      <c r="D862" s="153" t="s">
        <v>1887</v>
      </c>
      <c r="E862" s="110" t="s">
        <v>1888</v>
      </c>
      <c r="F862" s="144">
        <v>15100</v>
      </c>
      <c r="G862" s="110" t="s">
        <v>1889</v>
      </c>
      <c r="H862" s="174">
        <v>7330</v>
      </c>
      <c r="I862" s="110" t="s">
        <v>1890</v>
      </c>
      <c r="J862" s="144">
        <v>14100</v>
      </c>
      <c r="K862" s="110" t="s">
        <v>1891</v>
      </c>
      <c r="L862" s="174">
        <v>6530</v>
      </c>
      <c r="M862" s="110" t="s">
        <v>1892</v>
      </c>
      <c r="N862" s="155">
        <v>1940</v>
      </c>
    </row>
    <row r="863" spans="1:14" ht="18" x14ac:dyDescent="0.25">
      <c r="A863" s="114" t="s">
        <v>1893</v>
      </c>
      <c r="B863" s="131" t="s">
        <v>1894</v>
      </c>
      <c r="C863" s="132">
        <v>0.8</v>
      </c>
      <c r="D863" s="131" t="s">
        <v>1895</v>
      </c>
      <c r="E863" s="114" t="s">
        <v>960</v>
      </c>
      <c r="F863" s="145">
        <v>223</v>
      </c>
      <c r="G863" s="114" t="s">
        <v>960</v>
      </c>
      <c r="H863" s="145">
        <v>61</v>
      </c>
      <c r="I863" s="114" t="s">
        <v>1896</v>
      </c>
      <c r="J863" s="145">
        <v>70</v>
      </c>
      <c r="K863" s="114" t="s">
        <v>1897</v>
      </c>
      <c r="L863" s="145">
        <v>10</v>
      </c>
      <c r="M863" s="114" t="s">
        <v>1898</v>
      </c>
      <c r="N863" s="145">
        <v>8</v>
      </c>
    </row>
    <row r="864" spans="1:14" ht="18" x14ac:dyDescent="0.25">
      <c r="A864" s="117" t="s">
        <v>1899</v>
      </c>
      <c r="B864" s="133" t="s">
        <v>1900</v>
      </c>
      <c r="C864" s="117" t="s">
        <v>1901</v>
      </c>
      <c r="D864" s="133" t="s">
        <v>1902</v>
      </c>
      <c r="E864" s="117" t="s">
        <v>1903</v>
      </c>
      <c r="F864" s="149" t="s">
        <v>1125</v>
      </c>
      <c r="G864" s="117" t="s">
        <v>1903</v>
      </c>
      <c r="H864" s="149" t="s">
        <v>1125</v>
      </c>
      <c r="I864" s="117" t="s">
        <v>1904</v>
      </c>
      <c r="J864" s="149" t="s">
        <v>1125</v>
      </c>
      <c r="K864" s="117" t="s">
        <v>1905</v>
      </c>
      <c r="L864" s="149" t="s">
        <v>1125</v>
      </c>
      <c r="M864" s="117" t="s">
        <v>1906</v>
      </c>
      <c r="N864" s="149" t="s">
        <v>1125</v>
      </c>
    </row>
    <row r="865" spans="1:14" ht="18" x14ac:dyDescent="0.25">
      <c r="A865" s="114" t="s">
        <v>1907</v>
      </c>
      <c r="B865" s="131" t="s">
        <v>1908</v>
      </c>
      <c r="C865" s="132">
        <v>6.2</v>
      </c>
      <c r="D865" s="131" t="s">
        <v>1909</v>
      </c>
      <c r="E865" s="114" t="s">
        <v>1910</v>
      </c>
      <c r="F865" s="146">
        <v>3080</v>
      </c>
      <c r="G865" s="114" t="s">
        <v>1911</v>
      </c>
      <c r="H865" s="145">
        <v>871</v>
      </c>
      <c r="I865" s="114" t="s">
        <v>1708</v>
      </c>
      <c r="J865" s="146">
        <v>1880</v>
      </c>
      <c r="K865" s="114" t="s">
        <v>926</v>
      </c>
      <c r="L865" s="145">
        <v>207</v>
      </c>
      <c r="M865" s="114" t="s">
        <v>1912</v>
      </c>
      <c r="N865" s="145">
        <v>122</v>
      </c>
    </row>
    <row r="866" spans="1:14" ht="18" x14ac:dyDescent="0.25">
      <c r="A866" s="117" t="s">
        <v>1913</v>
      </c>
      <c r="B866" s="133" t="s">
        <v>1914</v>
      </c>
      <c r="C866" s="137">
        <v>1</v>
      </c>
      <c r="D866" s="133" t="s">
        <v>1915</v>
      </c>
      <c r="E866" s="117" t="s">
        <v>1916</v>
      </c>
      <c r="F866" s="147">
        <v>204</v>
      </c>
      <c r="G866" s="117" t="s">
        <v>1916</v>
      </c>
      <c r="H866" s="147">
        <v>56</v>
      </c>
      <c r="I866" s="117" t="s">
        <v>1774</v>
      </c>
      <c r="J866" s="147">
        <v>66</v>
      </c>
      <c r="K866" s="117" t="s">
        <v>1917</v>
      </c>
      <c r="L866" s="147">
        <v>10</v>
      </c>
      <c r="M866" s="117" t="s">
        <v>1918</v>
      </c>
      <c r="N866" s="147">
        <v>8</v>
      </c>
    </row>
    <row r="867" spans="1:14" x14ac:dyDescent="0.25">
      <c r="A867" s="114" t="s">
        <v>1919</v>
      </c>
      <c r="B867" s="131" t="s">
        <v>1920</v>
      </c>
      <c r="C867" s="114" t="s">
        <v>1921</v>
      </c>
      <c r="D867" s="131" t="s">
        <v>1922</v>
      </c>
      <c r="E867" s="114" t="s">
        <v>1639</v>
      </c>
      <c r="F867" s="145">
        <v>46</v>
      </c>
      <c r="G867" s="114" t="s">
        <v>1639</v>
      </c>
      <c r="H867" s="145">
        <v>13</v>
      </c>
      <c r="I867" s="114" t="s">
        <v>1923</v>
      </c>
      <c r="J867" s="145">
        <v>14</v>
      </c>
      <c r="K867" s="114" t="s">
        <v>1559</v>
      </c>
      <c r="L867" s="145">
        <v>2</v>
      </c>
      <c r="M867" s="114" t="s">
        <v>1924</v>
      </c>
      <c r="N867" s="145">
        <v>2</v>
      </c>
    </row>
    <row r="868" spans="1:14" x14ac:dyDescent="0.25">
      <c r="A868" s="117" t="s">
        <v>1925</v>
      </c>
      <c r="B868" s="133" t="s">
        <v>1926</v>
      </c>
      <c r="C868" s="137">
        <v>1.1000000000000001</v>
      </c>
      <c r="D868" s="133" t="s">
        <v>1927</v>
      </c>
      <c r="E868" s="117" t="s">
        <v>1207</v>
      </c>
      <c r="F868" s="147">
        <v>528</v>
      </c>
      <c r="G868" s="117" t="s">
        <v>1207</v>
      </c>
      <c r="H868" s="147">
        <v>144</v>
      </c>
      <c r="I868" s="117" t="s">
        <v>1928</v>
      </c>
      <c r="J868" s="147">
        <v>173</v>
      </c>
      <c r="K868" s="117" t="s">
        <v>1929</v>
      </c>
      <c r="L868" s="147">
        <v>25</v>
      </c>
      <c r="M868" s="117" t="s">
        <v>1930</v>
      </c>
      <c r="N868" s="147">
        <v>20</v>
      </c>
    </row>
    <row r="869" spans="1:14" x14ac:dyDescent="0.25">
      <c r="A869" s="114" t="s">
        <v>1931</v>
      </c>
      <c r="B869" s="131" t="s">
        <v>1932</v>
      </c>
      <c r="C869" s="132">
        <v>0.9</v>
      </c>
      <c r="D869" s="131" t="s">
        <v>1933</v>
      </c>
      <c r="E869" s="114" t="s">
        <v>1934</v>
      </c>
      <c r="F869" s="145">
        <v>479</v>
      </c>
      <c r="G869" s="114" t="s">
        <v>1934</v>
      </c>
      <c r="H869" s="145">
        <v>130</v>
      </c>
      <c r="I869" s="114" t="s">
        <v>1935</v>
      </c>
      <c r="J869" s="145">
        <v>153</v>
      </c>
      <c r="K869" s="114" t="s">
        <v>1293</v>
      </c>
      <c r="L869" s="145">
        <v>22</v>
      </c>
      <c r="M869" s="114" t="s">
        <v>1936</v>
      </c>
      <c r="N869" s="145">
        <v>18</v>
      </c>
    </row>
    <row r="870" spans="1:14" x14ac:dyDescent="0.25">
      <c r="A870" s="117" t="s">
        <v>1937</v>
      </c>
      <c r="B870" s="133" t="s">
        <v>1938</v>
      </c>
      <c r="C870" s="137">
        <v>3.3</v>
      </c>
      <c r="D870" s="133" t="s">
        <v>1939</v>
      </c>
      <c r="E870" s="117" t="s">
        <v>1779</v>
      </c>
      <c r="F870" s="148">
        <v>2260</v>
      </c>
      <c r="G870" s="117" t="s">
        <v>1940</v>
      </c>
      <c r="H870" s="147">
        <v>617</v>
      </c>
      <c r="I870" s="117" t="s">
        <v>1941</v>
      </c>
      <c r="J870" s="148">
        <v>1010</v>
      </c>
      <c r="K870" s="117" t="s">
        <v>1942</v>
      </c>
      <c r="L870" s="147">
        <v>115</v>
      </c>
      <c r="M870" s="117" t="s">
        <v>1943</v>
      </c>
      <c r="N870" s="147">
        <v>86</v>
      </c>
    </row>
    <row r="871" spans="1:14" x14ac:dyDescent="0.25">
      <c r="A871" s="114" t="s">
        <v>1944</v>
      </c>
      <c r="B871" s="131" t="s">
        <v>1945</v>
      </c>
      <c r="C871" s="132">
        <v>4.4000000000000004</v>
      </c>
      <c r="D871" s="131" t="s">
        <v>1946</v>
      </c>
      <c r="E871" s="114" t="s">
        <v>1947</v>
      </c>
      <c r="F871" s="146">
        <v>2730</v>
      </c>
      <c r="G871" s="114" t="s">
        <v>1948</v>
      </c>
      <c r="H871" s="145">
        <v>751</v>
      </c>
      <c r="I871" s="114" t="s">
        <v>1949</v>
      </c>
      <c r="J871" s="146">
        <v>1400</v>
      </c>
      <c r="K871" s="114" t="s">
        <v>1950</v>
      </c>
      <c r="L871" s="145">
        <v>150</v>
      </c>
      <c r="M871" s="114" t="s">
        <v>1600</v>
      </c>
      <c r="N871" s="145">
        <v>105</v>
      </c>
    </row>
    <row r="872" spans="1:14" ht="18" x14ac:dyDescent="0.25">
      <c r="A872" s="117" t="s">
        <v>1951</v>
      </c>
      <c r="B872" s="133" t="s">
        <v>1952</v>
      </c>
      <c r="C872" s="137">
        <v>2</v>
      </c>
      <c r="D872" s="158">
        <v>0.28999999999999998</v>
      </c>
      <c r="E872" s="117" t="s">
        <v>1953</v>
      </c>
      <c r="F872" s="147">
        <v>815</v>
      </c>
      <c r="G872" s="117" t="s">
        <v>1953</v>
      </c>
      <c r="H872" s="147">
        <v>222</v>
      </c>
      <c r="I872" s="117" t="s">
        <v>1695</v>
      </c>
      <c r="J872" s="147">
        <v>301</v>
      </c>
      <c r="K872" s="117" t="s">
        <v>1954</v>
      </c>
      <c r="L872" s="147">
        <v>39</v>
      </c>
      <c r="M872" s="117" t="s">
        <v>1955</v>
      </c>
      <c r="N872" s="147">
        <v>31</v>
      </c>
    </row>
    <row r="873" spans="1:14" ht="18" x14ac:dyDescent="0.25">
      <c r="A873" s="114" t="s">
        <v>1956</v>
      </c>
      <c r="B873" s="131" t="s">
        <v>1957</v>
      </c>
      <c r="C873" s="132">
        <v>2</v>
      </c>
      <c r="D873" s="157">
        <v>0.56000000000000005</v>
      </c>
      <c r="E873" s="114" t="s">
        <v>1180</v>
      </c>
      <c r="F873" s="145">
        <v>868</v>
      </c>
      <c r="G873" s="114" t="s">
        <v>1180</v>
      </c>
      <c r="H873" s="145">
        <v>236</v>
      </c>
      <c r="I873" s="114" t="s">
        <v>1958</v>
      </c>
      <c r="J873" s="145">
        <v>320</v>
      </c>
      <c r="K873" s="114" t="s">
        <v>1959</v>
      </c>
      <c r="L873" s="145">
        <v>42</v>
      </c>
      <c r="M873" s="114" t="s">
        <v>1183</v>
      </c>
      <c r="N873" s="145">
        <v>33</v>
      </c>
    </row>
    <row r="874" spans="1:14" ht="18" x14ac:dyDescent="0.25">
      <c r="A874" s="117" t="s">
        <v>1960</v>
      </c>
      <c r="B874" s="133" t="s">
        <v>1961</v>
      </c>
      <c r="C874" s="137">
        <v>2</v>
      </c>
      <c r="D874" s="158">
        <v>0.76</v>
      </c>
      <c r="E874" s="117" t="s">
        <v>1953</v>
      </c>
      <c r="F874" s="147">
        <v>812</v>
      </c>
      <c r="G874" s="117" t="s">
        <v>1953</v>
      </c>
      <c r="H874" s="147">
        <v>221</v>
      </c>
      <c r="I874" s="117" t="s">
        <v>1962</v>
      </c>
      <c r="J874" s="147">
        <v>299</v>
      </c>
      <c r="K874" s="117" t="s">
        <v>1963</v>
      </c>
      <c r="L874" s="147">
        <v>39</v>
      </c>
      <c r="M874" s="117" t="s">
        <v>1964</v>
      </c>
      <c r="N874" s="147">
        <v>31</v>
      </c>
    </row>
    <row r="875" spans="1:14" ht="18" x14ac:dyDescent="0.25">
      <c r="A875" s="114" t="s">
        <v>1965</v>
      </c>
      <c r="B875" s="131" t="s">
        <v>1966</v>
      </c>
      <c r="C875" s="125">
        <v>40</v>
      </c>
      <c r="D875" s="157">
        <v>0.48</v>
      </c>
      <c r="E875" s="114" t="s">
        <v>1967</v>
      </c>
      <c r="F875" s="146">
        <v>7170</v>
      </c>
      <c r="G875" s="114" t="s">
        <v>1968</v>
      </c>
      <c r="H875" s="146">
        <v>4550</v>
      </c>
      <c r="I875" s="114" t="s">
        <v>1969</v>
      </c>
      <c r="J875" s="146">
        <v>7090</v>
      </c>
      <c r="K875" s="114" t="s">
        <v>1970</v>
      </c>
      <c r="L875" s="146">
        <v>4690</v>
      </c>
      <c r="M875" s="114" t="s">
        <v>1338</v>
      </c>
      <c r="N875" s="145">
        <v>2040</v>
      </c>
    </row>
    <row r="876" spans="1:14" ht="18" x14ac:dyDescent="0.25">
      <c r="A876" s="117" t="s">
        <v>1971</v>
      </c>
      <c r="B876" s="133" t="s">
        <v>1972</v>
      </c>
      <c r="C876" s="117" t="s">
        <v>1973</v>
      </c>
      <c r="D876" s="158">
        <v>0.06</v>
      </c>
      <c r="E876" s="117" t="s">
        <v>1974</v>
      </c>
      <c r="F876" s="147">
        <v>2</v>
      </c>
      <c r="G876" s="117" t="s">
        <v>1974</v>
      </c>
      <c r="H876" s="149" t="s">
        <v>1125</v>
      </c>
      <c r="I876" s="117" t="s">
        <v>1975</v>
      </c>
      <c r="J876" s="149" t="s">
        <v>1125</v>
      </c>
      <c r="K876" s="117" t="s">
        <v>1976</v>
      </c>
      <c r="L876" s="149" t="s">
        <v>1125</v>
      </c>
      <c r="M876" s="117" t="s">
        <v>1977</v>
      </c>
      <c r="N876" s="149" t="s">
        <v>1125</v>
      </c>
    </row>
    <row r="877" spans="1:14" ht="18" x14ac:dyDescent="0.25">
      <c r="A877" s="114" t="s">
        <v>1978</v>
      </c>
      <c r="B877" s="131" t="s">
        <v>1979</v>
      </c>
      <c r="C877" s="114" t="s">
        <v>1973</v>
      </c>
      <c r="D877" s="157">
        <v>7.0000000000000007E-2</v>
      </c>
      <c r="E877" s="114" t="s">
        <v>1980</v>
      </c>
      <c r="F877" s="145">
        <v>1</v>
      </c>
      <c r="G877" s="114" t="s">
        <v>1980</v>
      </c>
      <c r="H877" s="150" t="s">
        <v>1125</v>
      </c>
      <c r="I877" s="114" t="s">
        <v>1981</v>
      </c>
      <c r="J877" s="150" t="s">
        <v>1125</v>
      </c>
      <c r="K877" s="114" t="s">
        <v>1982</v>
      </c>
      <c r="L877" s="150" t="s">
        <v>1125</v>
      </c>
      <c r="M877" s="114" t="s">
        <v>1983</v>
      </c>
      <c r="N877" s="150" t="s">
        <v>1125</v>
      </c>
    </row>
    <row r="878" spans="1:14" ht="18" x14ac:dyDescent="0.25">
      <c r="A878" s="133" t="s">
        <v>1984</v>
      </c>
      <c r="B878" s="133" t="s">
        <v>1985</v>
      </c>
      <c r="C878" s="117" t="s">
        <v>1973</v>
      </c>
      <c r="D878" s="158">
        <v>0.05</v>
      </c>
      <c r="E878" s="117" t="s">
        <v>1986</v>
      </c>
      <c r="F878" s="149" t="s">
        <v>1125</v>
      </c>
      <c r="G878" s="117" t="s">
        <v>1986</v>
      </c>
      <c r="H878" s="149" t="s">
        <v>1125</v>
      </c>
      <c r="I878" s="117" t="s">
        <v>1658</v>
      </c>
      <c r="J878" s="149" t="s">
        <v>1125</v>
      </c>
      <c r="K878" s="117" t="s">
        <v>1987</v>
      </c>
      <c r="L878" s="149" t="s">
        <v>1125</v>
      </c>
      <c r="M878" s="117" t="s">
        <v>1988</v>
      </c>
      <c r="N878" s="149" t="s">
        <v>1125</v>
      </c>
    </row>
    <row r="879" spans="1:14" ht="18" x14ac:dyDescent="0.25">
      <c r="A879" s="114" t="s">
        <v>1989</v>
      </c>
      <c r="B879" s="131" t="s">
        <v>1990</v>
      </c>
      <c r="C879" s="132">
        <v>1.4</v>
      </c>
      <c r="D879" s="157">
        <v>0.21</v>
      </c>
      <c r="E879" s="114" t="s">
        <v>1991</v>
      </c>
      <c r="F879" s="145">
        <v>449</v>
      </c>
      <c r="G879" s="114" t="s">
        <v>1991</v>
      </c>
      <c r="H879" s="145">
        <v>122</v>
      </c>
      <c r="I879" s="114" t="s">
        <v>1935</v>
      </c>
      <c r="J879" s="145">
        <v>153</v>
      </c>
      <c r="K879" s="114" t="s">
        <v>1072</v>
      </c>
      <c r="L879" s="145">
        <v>21</v>
      </c>
      <c r="M879" s="114" t="s">
        <v>1992</v>
      </c>
      <c r="N879" s="145">
        <v>17</v>
      </c>
    </row>
    <row r="880" spans="1:14" ht="18" x14ac:dyDescent="0.25">
      <c r="A880" s="117" t="s">
        <v>1993</v>
      </c>
      <c r="B880" s="133" t="s">
        <v>1994</v>
      </c>
      <c r="C880" s="128">
        <v>800</v>
      </c>
      <c r="D880" s="158">
        <v>0.65</v>
      </c>
      <c r="E880" s="117" t="s">
        <v>1995</v>
      </c>
      <c r="F880" s="148">
        <v>7500</v>
      </c>
      <c r="G880" s="117" t="s">
        <v>1996</v>
      </c>
      <c r="H880" s="148">
        <v>9710</v>
      </c>
      <c r="I880" s="117" t="s">
        <v>1997</v>
      </c>
      <c r="J880" s="148">
        <v>8070</v>
      </c>
      <c r="K880" s="117" t="s">
        <v>1998</v>
      </c>
      <c r="L880" s="148">
        <v>9910</v>
      </c>
      <c r="M880" s="117" t="s">
        <v>1586</v>
      </c>
      <c r="N880" s="167">
        <v>11300</v>
      </c>
    </row>
    <row r="881" spans="1:14" x14ac:dyDescent="0.25">
      <c r="A881" s="114" t="s">
        <v>1999</v>
      </c>
      <c r="B881" s="131" t="s">
        <v>2000</v>
      </c>
      <c r="C881" s="114" t="s">
        <v>2001</v>
      </c>
      <c r="D881" s="157">
        <v>0.02</v>
      </c>
      <c r="E881" s="114" t="s">
        <v>2002</v>
      </c>
      <c r="F881" s="150" t="s">
        <v>1125</v>
      </c>
      <c r="G881" s="114" t="s">
        <v>2002</v>
      </c>
      <c r="H881" s="150" t="s">
        <v>1125</v>
      </c>
      <c r="I881" s="114" t="s">
        <v>2003</v>
      </c>
      <c r="J881" s="150" t="s">
        <v>1125</v>
      </c>
      <c r="K881" s="114" t="s">
        <v>2004</v>
      </c>
      <c r="L881" s="150" t="s">
        <v>1125</v>
      </c>
      <c r="M881" s="114" t="s">
        <v>2005</v>
      </c>
      <c r="N881" s="150" t="s">
        <v>1125</v>
      </c>
    </row>
    <row r="882" spans="1:14" x14ac:dyDescent="0.25">
      <c r="A882" s="117" t="s">
        <v>2006</v>
      </c>
      <c r="B882" s="133" t="s">
        <v>2007</v>
      </c>
      <c r="C882" s="137">
        <v>3.5</v>
      </c>
      <c r="D882" s="133" t="s">
        <v>2008</v>
      </c>
      <c r="E882" s="117" t="s">
        <v>2009</v>
      </c>
      <c r="F882" s="148">
        <v>2150</v>
      </c>
      <c r="G882" s="117" t="s">
        <v>2010</v>
      </c>
      <c r="H882" s="147">
        <v>588</v>
      </c>
      <c r="I882" s="117" t="s">
        <v>2011</v>
      </c>
      <c r="J882" s="147">
        <v>984</v>
      </c>
      <c r="K882" s="117" t="s">
        <v>2012</v>
      </c>
      <c r="L882" s="147">
        <v>111</v>
      </c>
      <c r="M882" s="117" t="s">
        <v>2013</v>
      </c>
      <c r="N882" s="147">
        <v>82</v>
      </c>
    </row>
    <row r="883" spans="1:14" x14ac:dyDescent="0.25">
      <c r="A883" s="114" t="s">
        <v>2014</v>
      </c>
      <c r="B883" s="131" t="s">
        <v>2015</v>
      </c>
      <c r="C883" s="132">
        <v>3.5</v>
      </c>
      <c r="D883" s="131" t="s">
        <v>2016</v>
      </c>
      <c r="E883" s="114" t="s">
        <v>1591</v>
      </c>
      <c r="F883" s="146">
        <v>2130</v>
      </c>
      <c r="G883" s="114" t="s">
        <v>2017</v>
      </c>
      <c r="H883" s="145">
        <v>580</v>
      </c>
      <c r="I883" s="114" t="s">
        <v>2018</v>
      </c>
      <c r="J883" s="145">
        <v>971</v>
      </c>
      <c r="K883" s="114" t="s">
        <v>2019</v>
      </c>
      <c r="L883" s="145">
        <v>110</v>
      </c>
      <c r="M883" s="114" t="s">
        <v>2020</v>
      </c>
      <c r="N883" s="145">
        <v>81</v>
      </c>
    </row>
    <row r="884" spans="1:14" ht="18" x14ac:dyDescent="0.25">
      <c r="A884" s="117" t="s">
        <v>2021</v>
      </c>
      <c r="B884" s="133" t="s">
        <v>2022</v>
      </c>
      <c r="C884" s="137">
        <v>2.6</v>
      </c>
      <c r="D884" s="133" t="s">
        <v>2023</v>
      </c>
      <c r="E884" s="117" t="s">
        <v>1374</v>
      </c>
      <c r="F884" s="148">
        <v>1380</v>
      </c>
      <c r="G884" s="117" t="s">
        <v>1374</v>
      </c>
      <c r="H884" s="147">
        <v>376</v>
      </c>
      <c r="I884" s="117" t="s">
        <v>2024</v>
      </c>
      <c r="J884" s="147">
        <v>555</v>
      </c>
      <c r="K884" s="117" t="s">
        <v>2025</v>
      </c>
      <c r="L884" s="147">
        <v>68</v>
      </c>
      <c r="M884" s="117" t="s">
        <v>2026</v>
      </c>
      <c r="N884" s="147">
        <v>52</v>
      </c>
    </row>
    <row r="885" spans="1:14" ht="18" x14ac:dyDescent="0.25">
      <c r="A885" s="114" t="s">
        <v>2027</v>
      </c>
      <c r="B885" s="131" t="s">
        <v>2028</v>
      </c>
      <c r="C885" s="132">
        <v>3</v>
      </c>
      <c r="D885" s="131" t="s">
        <v>2029</v>
      </c>
      <c r="E885" s="114" t="s">
        <v>2030</v>
      </c>
      <c r="F885" s="146">
        <v>1440</v>
      </c>
      <c r="G885" s="114" t="s">
        <v>2030</v>
      </c>
      <c r="H885" s="145">
        <v>392</v>
      </c>
      <c r="I885" s="114" t="s">
        <v>2031</v>
      </c>
      <c r="J885" s="145">
        <v>613</v>
      </c>
      <c r="K885" s="114" t="s">
        <v>2032</v>
      </c>
      <c r="L885" s="145">
        <v>72</v>
      </c>
      <c r="M885" s="114" t="s">
        <v>2033</v>
      </c>
      <c r="N885" s="145">
        <v>54</v>
      </c>
    </row>
    <row r="886" spans="1:14" x14ac:dyDescent="0.25">
      <c r="A886" s="117" t="s">
        <v>2034</v>
      </c>
      <c r="B886" s="133" t="s">
        <v>2035</v>
      </c>
      <c r="C886" s="137">
        <v>0.4</v>
      </c>
      <c r="D886" s="133" t="s">
        <v>2036</v>
      </c>
      <c r="E886" s="117" t="s">
        <v>2037</v>
      </c>
      <c r="F886" s="147">
        <v>123</v>
      </c>
      <c r="G886" s="117" t="s">
        <v>2037</v>
      </c>
      <c r="H886" s="147">
        <v>33</v>
      </c>
      <c r="I886" s="117" t="s">
        <v>2038</v>
      </c>
      <c r="J886" s="147">
        <v>37</v>
      </c>
      <c r="K886" s="117" t="s">
        <v>2039</v>
      </c>
      <c r="L886" s="147">
        <v>6</v>
      </c>
      <c r="M886" s="117" t="s">
        <v>2040</v>
      </c>
      <c r="N886" s="147">
        <v>5</v>
      </c>
    </row>
    <row r="887" spans="1:14" ht="18" x14ac:dyDescent="0.25">
      <c r="A887" s="114" t="s">
        <v>2041</v>
      </c>
      <c r="B887" s="131" t="s">
        <v>2042</v>
      </c>
      <c r="C887" s="132">
        <v>0.3</v>
      </c>
      <c r="D887" s="131" t="s">
        <v>2043</v>
      </c>
      <c r="E887" s="114" t="s">
        <v>2044</v>
      </c>
      <c r="F887" s="145">
        <v>64</v>
      </c>
      <c r="G887" s="114" t="s">
        <v>2044</v>
      </c>
      <c r="H887" s="145">
        <v>17</v>
      </c>
      <c r="I887" s="114" t="s">
        <v>1072</v>
      </c>
      <c r="J887" s="145">
        <v>19</v>
      </c>
      <c r="K887" s="114" t="s">
        <v>2045</v>
      </c>
      <c r="L887" s="145">
        <v>3</v>
      </c>
      <c r="M887" s="114" t="s">
        <v>2046</v>
      </c>
      <c r="N887" s="145">
        <v>2</v>
      </c>
    </row>
    <row r="888" spans="1:14" x14ac:dyDescent="0.25">
      <c r="A888" s="117" t="s">
        <v>2047</v>
      </c>
      <c r="B888" s="133" t="s">
        <v>2048</v>
      </c>
      <c r="C888" s="137">
        <v>3.2</v>
      </c>
      <c r="D888" s="133" t="s">
        <v>1831</v>
      </c>
      <c r="E888" s="117" t="s">
        <v>2049</v>
      </c>
      <c r="F888" s="148">
        <v>1720</v>
      </c>
      <c r="G888" s="117" t="s">
        <v>2050</v>
      </c>
      <c r="H888" s="147">
        <v>470</v>
      </c>
      <c r="I888" s="117" t="s">
        <v>1375</v>
      </c>
      <c r="J888" s="147">
        <v>755</v>
      </c>
      <c r="K888" s="117" t="s">
        <v>2051</v>
      </c>
      <c r="L888" s="147">
        <v>87</v>
      </c>
      <c r="M888" s="117" t="s">
        <v>1668</v>
      </c>
      <c r="N888" s="147">
        <v>65</v>
      </c>
    </row>
    <row r="889" spans="1:14" ht="15.75" x14ac:dyDescent="0.25">
      <c r="A889" s="114" t="s">
        <v>2052</v>
      </c>
      <c r="B889" s="131" t="s">
        <v>2053</v>
      </c>
      <c r="C889" s="132">
        <v>3.2</v>
      </c>
      <c r="D889" s="131" t="s">
        <v>2054</v>
      </c>
      <c r="E889" s="114" t="s">
        <v>2055</v>
      </c>
      <c r="F889" s="146">
        <v>1220</v>
      </c>
      <c r="G889" s="114" t="s">
        <v>2055</v>
      </c>
      <c r="H889" s="145">
        <v>333</v>
      </c>
      <c r="I889" s="114" t="s">
        <v>2056</v>
      </c>
      <c r="J889" s="145">
        <v>535</v>
      </c>
      <c r="K889" s="114" t="s">
        <v>2057</v>
      </c>
      <c r="L889" s="145">
        <v>62</v>
      </c>
      <c r="M889" s="114" t="s">
        <v>2058</v>
      </c>
      <c r="N889" s="145">
        <v>46</v>
      </c>
    </row>
    <row r="890" spans="1:14" ht="18" x14ac:dyDescent="0.25">
      <c r="A890" s="117" t="s">
        <v>2059</v>
      </c>
      <c r="B890" s="133" t="s">
        <v>2060</v>
      </c>
      <c r="C890" s="117" t="s">
        <v>2061</v>
      </c>
      <c r="D890" s="133" t="s">
        <v>2062</v>
      </c>
      <c r="E890" s="117" t="s">
        <v>2063</v>
      </c>
      <c r="F890" s="147">
        <v>6</v>
      </c>
      <c r="G890" s="117" t="s">
        <v>2063</v>
      </c>
      <c r="H890" s="147">
        <v>2</v>
      </c>
      <c r="I890" s="117" t="s">
        <v>2064</v>
      </c>
      <c r="J890" s="147">
        <v>2</v>
      </c>
      <c r="K890" s="117" t="s">
        <v>2065</v>
      </c>
      <c r="L890" s="149" t="s">
        <v>1125</v>
      </c>
      <c r="M890" s="117" t="s">
        <v>2066</v>
      </c>
      <c r="N890" s="149" t="s">
        <v>1125</v>
      </c>
    </row>
    <row r="891" spans="1:14" ht="18" x14ac:dyDescent="0.25">
      <c r="A891" s="114" t="s">
        <v>2067</v>
      </c>
      <c r="B891" s="131" t="s">
        <v>2068</v>
      </c>
      <c r="C891" s="114" t="s">
        <v>2061</v>
      </c>
      <c r="D891" s="131" t="s">
        <v>2069</v>
      </c>
      <c r="E891" s="114" t="s">
        <v>2070</v>
      </c>
      <c r="F891" s="145">
        <v>6</v>
      </c>
      <c r="G891" s="114" t="s">
        <v>2070</v>
      </c>
      <c r="H891" s="145">
        <v>2</v>
      </c>
      <c r="I891" s="114" t="s">
        <v>2071</v>
      </c>
      <c r="J891" s="145">
        <v>2</v>
      </c>
      <c r="K891" s="114" t="s">
        <v>1365</v>
      </c>
      <c r="L891" s="150" t="s">
        <v>1125</v>
      </c>
      <c r="M891" s="114" t="s">
        <v>2072</v>
      </c>
      <c r="N891" s="150" t="s">
        <v>1125</v>
      </c>
    </row>
    <row r="892" spans="1:14" ht="18" x14ac:dyDescent="0.25">
      <c r="A892" s="117" t="s">
        <v>2073</v>
      </c>
      <c r="B892" s="133" t="s">
        <v>2074</v>
      </c>
      <c r="C892" s="117" t="s">
        <v>2061</v>
      </c>
      <c r="D892" s="133" t="s">
        <v>2075</v>
      </c>
      <c r="E892" s="117" t="s">
        <v>924</v>
      </c>
      <c r="F892" s="147">
        <v>8</v>
      </c>
      <c r="G892" s="117" t="s">
        <v>924</v>
      </c>
      <c r="H892" s="147">
        <v>2</v>
      </c>
      <c r="I892" s="117" t="s">
        <v>2076</v>
      </c>
      <c r="J892" s="147">
        <v>2</v>
      </c>
      <c r="K892" s="117" t="s">
        <v>2077</v>
      </c>
      <c r="L892" s="149" t="s">
        <v>1125</v>
      </c>
      <c r="M892" s="117" t="s">
        <v>2078</v>
      </c>
      <c r="N892" s="149" t="s">
        <v>1125</v>
      </c>
    </row>
    <row r="893" spans="1:14" x14ac:dyDescent="0.25">
      <c r="A893" s="120" t="s">
        <v>2079</v>
      </c>
      <c r="B893" s="134" t="s">
        <v>2080</v>
      </c>
      <c r="C893" s="120" t="s">
        <v>2061</v>
      </c>
      <c r="D893" s="134" t="s">
        <v>2081</v>
      </c>
      <c r="E893" s="120" t="s">
        <v>2082</v>
      </c>
      <c r="F893" s="151">
        <v>8</v>
      </c>
      <c r="G893" s="120" t="s">
        <v>2082</v>
      </c>
      <c r="H893" s="151">
        <v>2</v>
      </c>
      <c r="I893" s="120" t="s">
        <v>2083</v>
      </c>
      <c r="J893" s="151">
        <v>2</v>
      </c>
      <c r="K893" s="120" t="s">
        <v>2084</v>
      </c>
      <c r="L893" s="152" t="s">
        <v>1125</v>
      </c>
      <c r="M893" s="120" t="s">
        <v>2085</v>
      </c>
      <c r="N893" s="152" t="s">
        <v>1125</v>
      </c>
    </row>
    <row r="894" spans="1:14" x14ac:dyDescent="0.25">
      <c r="A894" s="110" t="s">
        <v>2086</v>
      </c>
      <c r="B894" s="153" t="s">
        <v>2087</v>
      </c>
      <c r="C894" s="123">
        <v>1.8</v>
      </c>
      <c r="D894" s="153" t="s">
        <v>2081</v>
      </c>
      <c r="E894" s="110" t="s">
        <v>2088</v>
      </c>
      <c r="F894" s="155">
        <v>350</v>
      </c>
      <c r="G894" s="110" t="s">
        <v>2088</v>
      </c>
      <c r="H894" s="155">
        <v>95</v>
      </c>
      <c r="I894" s="110" t="s">
        <v>2089</v>
      </c>
      <c r="J894" s="155">
        <v>126</v>
      </c>
      <c r="K894" s="110" t="s">
        <v>2090</v>
      </c>
      <c r="L894" s="155">
        <v>17</v>
      </c>
      <c r="M894" s="110" t="s">
        <v>2091</v>
      </c>
      <c r="N894" s="155">
        <v>13</v>
      </c>
    </row>
    <row r="895" spans="1:14" x14ac:dyDescent="0.25">
      <c r="A895" s="114" t="s">
        <v>2092</v>
      </c>
      <c r="B895" s="131" t="s">
        <v>2093</v>
      </c>
      <c r="C895" s="132">
        <v>0.3</v>
      </c>
      <c r="D895" s="131" t="s">
        <v>2094</v>
      </c>
      <c r="E895" s="114" t="s">
        <v>2095</v>
      </c>
      <c r="F895" s="145">
        <v>99</v>
      </c>
      <c r="G895" s="114" t="s">
        <v>2095</v>
      </c>
      <c r="H895" s="145">
        <v>27</v>
      </c>
      <c r="I895" s="114" t="s">
        <v>2096</v>
      </c>
      <c r="J895" s="145">
        <v>30</v>
      </c>
      <c r="K895" s="114" t="s">
        <v>2097</v>
      </c>
      <c r="L895" s="145">
        <v>5</v>
      </c>
      <c r="M895" s="114" t="s">
        <v>2098</v>
      </c>
      <c r="N895" s="145">
        <v>4</v>
      </c>
    </row>
    <row r="896" spans="1:14" ht="18" x14ac:dyDescent="0.25">
      <c r="A896" s="117" t="s">
        <v>2099</v>
      </c>
      <c r="B896" s="133" t="s">
        <v>2100</v>
      </c>
      <c r="C896" s="137">
        <v>0.3</v>
      </c>
      <c r="D896" s="133" t="s">
        <v>2101</v>
      </c>
      <c r="E896" s="117" t="s">
        <v>2102</v>
      </c>
      <c r="F896" s="147">
        <v>113</v>
      </c>
      <c r="G896" s="117" t="s">
        <v>2102</v>
      </c>
      <c r="H896" s="147">
        <v>31</v>
      </c>
      <c r="I896" s="117" t="s">
        <v>2103</v>
      </c>
      <c r="J896" s="147">
        <v>34</v>
      </c>
      <c r="K896" s="117" t="s">
        <v>2104</v>
      </c>
      <c r="L896" s="147">
        <v>5</v>
      </c>
      <c r="M896" s="117" t="s">
        <v>2105</v>
      </c>
      <c r="N896" s="147">
        <v>4</v>
      </c>
    </row>
    <row r="897" spans="1:14" ht="18" x14ac:dyDescent="0.25">
      <c r="A897" s="114" t="s">
        <v>2106</v>
      </c>
      <c r="B897" s="131" t="s">
        <v>2107</v>
      </c>
      <c r="C897" s="114" t="s">
        <v>2061</v>
      </c>
      <c r="D897" s="131" t="s">
        <v>2108</v>
      </c>
      <c r="E897" s="114" t="s">
        <v>2109</v>
      </c>
      <c r="F897" s="145">
        <v>5</v>
      </c>
      <c r="G897" s="114" t="s">
        <v>2109</v>
      </c>
      <c r="H897" s="145">
        <v>1</v>
      </c>
      <c r="I897" s="114" t="s">
        <v>2110</v>
      </c>
      <c r="J897" s="145">
        <v>1</v>
      </c>
      <c r="K897" s="114" t="s">
        <v>2111</v>
      </c>
      <c r="L897" s="150" t="s">
        <v>1125</v>
      </c>
      <c r="M897" s="114" t="s">
        <v>2112</v>
      </c>
      <c r="N897" s="150" t="s">
        <v>1125</v>
      </c>
    </row>
    <row r="898" spans="1:14" ht="18" x14ac:dyDescent="0.25">
      <c r="A898" s="117" t="s">
        <v>2113</v>
      </c>
      <c r="B898" s="133" t="s">
        <v>2114</v>
      </c>
      <c r="C898" s="117" t="s">
        <v>2115</v>
      </c>
      <c r="D898" s="133" t="s">
        <v>2116</v>
      </c>
      <c r="E898" s="117" t="s">
        <v>2117</v>
      </c>
      <c r="F898" s="147">
        <v>25</v>
      </c>
      <c r="G898" s="117" t="s">
        <v>2117</v>
      </c>
      <c r="H898" s="147">
        <v>7</v>
      </c>
      <c r="I898" s="117" t="s">
        <v>2118</v>
      </c>
      <c r="J898" s="147">
        <v>7</v>
      </c>
      <c r="K898" s="117" t="s">
        <v>2119</v>
      </c>
      <c r="L898" s="147">
        <v>1</v>
      </c>
      <c r="M898" s="117" t="s">
        <v>2120</v>
      </c>
      <c r="N898" s="149" t="s">
        <v>1125</v>
      </c>
    </row>
    <row r="899" spans="1:14" x14ac:dyDescent="0.25">
      <c r="A899" s="114" t="s">
        <v>2121</v>
      </c>
      <c r="B899" s="131" t="s">
        <v>2122</v>
      </c>
      <c r="C899" s="132">
        <v>0.6</v>
      </c>
      <c r="D899" s="131" t="s">
        <v>2123</v>
      </c>
      <c r="E899" s="114" t="s">
        <v>2124</v>
      </c>
      <c r="F899" s="145">
        <v>192</v>
      </c>
      <c r="G899" s="114" t="s">
        <v>2124</v>
      </c>
      <c r="H899" s="145">
        <v>52</v>
      </c>
      <c r="I899" s="114" t="s">
        <v>2125</v>
      </c>
      <c r="J899" s="145">
        <v>60</v>
      </c>
      <c r="K899" s="114" t="s">
        <v>2126</v>
      </c>
      <c r="L899" s="145">
        <v>9</v>
      </c>
      <c r="M899" s="114" t="s">
        <v>2127</v>
      </c>
      <c r="N899" s="145">
        <v>7</v>
      </c>
    </row>
    <row r="900" spans="1:14" x14ac:dyDescent="0.25">
      <c r="A900" s="117" t="s">
        <v>2128</v>
      </c>
      <c r="B900" s="133" t="s">
        <v>2129</v>
      </c>
      <c r="C900" s="117" t="s">
        <v>2130</v>
      </c>
      <c r="D900" s="133" t="s">
        <v>2108</v>
      </c>
      <c r="E900" s="117" t="s">
        <v>2131</v>
      </c>
      <c r="F900" s="147">
        <v>12</v>
      </c>
      <c r="G900" s="117" t="s">
        <v>2131</v>
      </c>
      <c r="H900" s="147">
        <v>3</v>
      </c>
      <c r="I900" s="117" t="s">
        <v>2132</v>
      </c>
      <c r="J900" s="147">
        <v>4</v>
      </c>
      <c r="K900" s="117" t="s">
        <v>2133</v>
      </c>
      <c r="L900" s="149" t="s">
        <v>1125</v>
      </c>
      <c r="M900" s="117" t="s">
        <v>1364</v>
      </c>
      <c r="N900" s="149" t="s">
        <v>1125</v>
      </c>
    </row>
    <row r="901" spans="1:14" x14ac:dyDescent="0.25">
      <c r="A901" s="114" t="s">
        <v>2134</v>
      </c>
      <c r="B901" s="131" t="s">
        <v>2135</v>
      </c>
      <c r="C901" s="132">
        <v>0.3</v>
      </c>
      <c r="D901" s="131" t="s">
        <v>2136</v>
      </c>
      <c r="E901" s="114" t="s">
        <v>2137</v>
      </c>
      <c r="F901" s="145">
        <v>99</v>
      </c>
      <c r="G901" s="114" t="s">
        <v>2137</v>
      </c>
      <c r="H901" s="145">
        <v>27</v>
      </c>
      <c r="I901" s="114" t="s">
        <v>2138</v>
      </c>
      <c r="J901" s="145">
        <v>30</v>
      </c>
      <c r="K901" s="114" t="s">
        <v>2139</v>
      </c>
      <c r="L901" s="145">
        <v>5</v>
      </c>
      <c r="M901" s="114" t="s">
        <v>2140</v>
      </c>
      <c r="N901" s="145">
        <v>4</v>
      </c>
    </row>
    <row r="902" spans="1:14" x14ac:dyDescent="0.25">
      <c r="A902" s="117" t="s">
        <v>2141</v>
      </c>
      <c r="B902" s="133" t="s">
        <v>2142</v>
      </c>
      <c r="C902" s="137">
        <v>0.6</v>
      </c>
      <c r="D902" s="158">
        <v>0.2</v>
      </c>
      <c r="E902" s="117" t="s">
        <v>2143</v>
      </c>
      <c r="F902" s="147">
        <v>124</v>
      </c>
      <c r="G902" s="117" t="s">
        <v>2143</v>
      </c>
      <c r="H902" s="147">
        <v>34</v>
      </c>
      <c r="I902" s="117" t="s">
        <v>1265</v>
      </c>
      <c r="J902" s="147">
        <v>38</v>
      </c>
      <c r="K902" s="117" t="s">
        <v>2144</v>
      </c>
      <c r="L902" s="147">
        <v>6</v>
      </c>
      <c r="M902" s="117" t="s">
        <v>2145</v>
      </c>
      <c r="N902" s="147">
        <v>5</v>
      </c>
    </row>
    <row r="903" spans="1:14" x14ac:dyDescent="0.25">
      <c r="A903" s="114" t="s">
        <v>2146</v>
      </c>
      <c r="B903" s="131" t="s">
        <v>2147</v>
      </c>
      <c r="C903" s="132">
        <v>9.8000000000000007</v>
      </c>
      <c r="D903" s="157">
        <v>0.35</v>
      </c>
      <c r="E903" s="114" t="s">
        <v>2148</v>
      </c>
      <c r="F903" s="146">
        <v>3970</v>
      </c>
      <c r="G903" s="114" t="s">
        <v>2149</v>
      </c>
      <c r="H903" s="146">
        <v>1240</v>
      </c>
      <c r="I903" s="114" t="s">
        <v>2150</v>
      </c>
      <c r="J903" s="146">
        <v>2960</v>
      </c>
      <c r="K903" s="114" t="s">
        <v>2151</v>
      </c>
      <c r="L903" s="145">
        <v>467</v>
      </c>
      <c r="M903" s="114" t="s">
        <v>2152</v>
      </c>
      <c r="N903" s="145">
        <v>178</v>
      </c>
    </row>
    <row r="904" spans="1:14" ht="18" x14ac:dyDescent="0.25">
      <c r="A904" s="117" t="s">
        <v>2153</v>
      </c>
      <c r="B904" s="133" t="s">
        <v>2154</v>
      </c>
      <c r="C904" s="137">
        <v>0.4</v>
      </c>
      <c r="D904" s="158">
        <v>0.19</v>
      </c>
      <c r="E904" s="117" t="s">
        <v>2155</v>
      </c>
      <c r="F904" s="147">
        <v>86</v>
      </c>
      <c r="G904" s="117" t="s">
        <v>2155</v>
      </c>
      <c r="H904" s="147">
        <v>23</v>
      </c>
      <c r="I904" s="117" t="s">
        <v>2156</v>
      </c>
      <c r="J904" s="147">
        <v>26</v>
      </c>
      <c r="K904" s="117" t="s">
        <v>2157</v>
      </c>
      <c r="L904" s="147">
        <v>4</v>
      </c>
      <c r="M904" s="117" t="s">
        <v>2158</v>
      </c>
      <c r="N904" s="147">
        <v>3</v>
      </c>
    </row>
    <row r="905" spans="1:14" ht="18" x14ac:dyDescent="0.25">
      <c r="A905" s="131" t="s">
        <v>2159</v>
      </c>
      <c r="B905" s="131" t="s">
        <v>2160</v>
      </c>
      <c r="C905" s="125">
        <v>67</v>
      </c>
      <c r="D905" s="157">
        <v>0.57999999999999996</v>
      </c>
      <c r="E905" s="114" t="s">
        <v>2161</v>
      </c>
      <c r="F905" s="146">
        <v>7940</v>
      </c>
      <c r="G905" s="114" t="s">
        <v>2162</v>
      </c>
      <c r="H905" s="146">
        <v>6490</v>
      </c>
      <c r="I905" s="114" t="s">
        <v>2163</v>
      </c>
      <c r="J905" s="146">
        <v>8140</v>
      </c>
      <c r="K905" s="114" t="s">
        <v>2164</v>
      </c>
      <c r="L905" s="146">
        <v>6960</v>
      </c>
      <c r="M905" s="114" t="s">
        <v>2165</v>
      </c>
      <c r="N905" s="145">
        <v>4380</v>
      </c>
    </row>
    <row r="906" spans="1:14" ht="18" x14ac:dyDescent="0.25">
      <c r="A906" s="117" t="s">
        <v>2166</v>
      </c>
      <c r="B906" s="133" t="s">
        <v>2167</v>
      </c>
      <c r="C906" s="117" t="s">
        <v>2168</v>
      </c>
      <c r="D906" s="158">
        <v>0.11</v>
      </c>
      <c r="E906" s="117" t="s">
        <v>2169</v>
      </c>
      <c r="F906" s="147">
        <v>48</v>
      </c>
      <c r="G906" s="117" t="s">
        <v>2169</v>
      </c>
      <c r="H906" s="147">
        <v>13</v>
      </c>
      <c r="I906" s="117" t="s">
        <v>2170</v>
      </c>
      <c r="J906" s="147">
        <v>14</v>
      </c>
      <c r="K906" s="117" t="s">
        <v>2171</v>
      </c>
      <c r="L906" s="147">
        <v>2</v>
      </c>
      <c r="M906" s="117" t="s">
        <v>2172</v>
      </c>
      <c r="N906" s="147">
        <v>2</v>
      </c>
    </row>
    <row r="907" spans="1:14" ht="18" x14ac:dyDescent="0.25">
      <c r="A907" s="114" t="s">
        <v>2173</v>
      </c>
      <c r="B907" s="131" t="s">
        <v>2174</v>
      </c>
      <c r="C907" s="114" t="s">
        <v>2175</v>
      </c>
      <c r="D907" s="157">
        <v>0.19</v>
      </c>
      <c r="E907" s="114" t="s">
        <v>2176</v>
      </c>
      <c r="F907" s="145">
        <v>63</v>
      </c>
      <c r="G907" s="114" t="s">
        <v>2176</v>
      </c>
      <c r="H907" s="145">
        <v>17</v>
      </c>
      <c r="I907" s="114" t="s">
        <v>2177</v>
      </c>
      <c r="J907" s="145">
        <v>19</v>
      </c>
      <c r="K907" s="114" t="s">
        <v>2158</v>
      </c>
      <c r="L907" s="145">
        <v>3</v>
      </c>
      <c r="M907" s="114" t="s">
        <v>2178</v>
      </c>
      <c r="N907" s="145">
        <v>2</v>
      </c>
    </row>
    <row r="908" spans="1:14" ht="18" x14ac:dyDescent="0.25">
      <c r="A908" s="117" t="s">
        <v>2179</v>
      </c>
      <c r="B908" s="133" t="s">
        <v>2180</v>
      </c>
      <c r="C908" s="137">
        <v>0.3</v>
      </c>
      <c r="D908" s="158">
        <v>0.16</v>
      </c>
      <c r="E908" s="117" t="s">
        <v>2181</v>
      </c>
      <c r="F908" s="147">
        <v>60</v>
      </c>
      <c r="G908" s="117" t="s">
        <v>2181</v>
      </c>
      <c r="H908" s="147">
        <v>16</v>
      </c>
      <c r="I908" s="117" t="s">
        <v>2182</v>
      </c>
      <c r="J908" s="147">
        <v>18</v>
      </c>
      <c r="K908" s="117" t="s">
        <v>2183</v>
      </c>
      <c r="L908" s="147">
        <v>3</v>
      </c>
      <c r="M908" s="117" t="s">
        <v>1287</v>
      </c>
      <c r="N908" s="147">
        <v>2</v>
      </c>
    </row>
    <row r="909" spans="1:14" ht="18" x14ac:dyDescent="0.25">
      <c r="A909" s="114" t="s">
        <v>2184</v>
      </c>
      <c r="B909" s="131" t="s">
        <v>2185</v>
      </c>
      <c r="C909" s="114" t="s">
        <v>2186</v>
      </c>
      <c r="D909" s="157">
        <v>0.03</v>
      </c>
      <c r="E909" s="114" t="s">
        <v>2187</v>
      </c>
      <c r="F909" s="145">
        <v>2</v>
      </c>
      <c r="G909" s="114" t="s">
        <v>2187</v>
      </c>
      <c r="H909" s="150" t="s">
        <v>1125</v>
      </c>
      <c r="I909" s="114" t="s">
        <v>2188</v>
      </c>
      <c r="J909" s="150" t="s">
        <v>1125</v>
      </c>
      <c r="K909" s="114" t="s">
        <v>2189</v>
      </c>
      <c r="L909" s="150" t="s">
        <v>1125</v>
      </c>
      <c r="M909" s="114" t="s">
        <v>2190</v>
      </c>
      <c r="N909" s="150" t="s">
        <v>1125</v>
      </c>
    </row>
    <row r="910" spans="1:14" ht="18" x14ac:dyDescent="0.25">
      <c r="A910" s="117" t="s">
        <v>2191</v>
      </c>
      <c r="B910" s="133" t="s">
        <v>2192</v>
      </c>
      <c r="C910" s="117" t="s">
        <v>1292</v>
      </c>
      <c r="D910" s="158">
        <v>0.03</v>
      </c>
      <c r="E910" s="117" t="s">
        <v>2193</v>
      </c>
      <c r="F910" s="149" t="s">
        <v>1125</v>
      </c>
      <c r="G910" s="117" t="s">
        <v>2193</v>
      </c>
      <c r="H910" s="149" t="s">
        <v>1125</v>
      </c>
      <c r="I910" s="117" t="s">
        <v>2194</v>
      </c>
      <c r="J910" s="149" t="s">
        <v>1125</v>
      </c>
      <c r="K910" s="117" t="s">
        <v>2195</v>
      </c>
      <c r="L910" s="149" t="s">
        <v>1125</v>
      </c>
      <c r="M910" s="117" t="s">
        <v>2196</v>
      </c>
      <c r="N910" s="149" t="s">
        <v>1125</v>
      </c>
    </row>
    <row r="911" spans="1:14" x14ac:dyDescent="0.25">
      <c r="A911" s="114" t="s">
        <v>2197</v>
      </c>
      <c r="B911" s="131" t="s">
        <v>2198</v>
      </c>
      <c r="C911" s="114" t="s">
        <v>2199</v>
      </c>
      <c r="D911" s="175">
        <v>4.0000000000000001E-3</v>
      </c>
      <c r="E911" s="114" t="s">
        <v>2200</v>
      </c>
      <c r="F911" s="150" t="s">
        <v>1125</v>
      </c>
      <c r="G911" s="114" t="s">
        <v>2200</v>
      </c>
      <c r="H911" s="150" t="s">
        <v>1125</v>
      </c>
      <c r="I911" s="114" t="s">
        <v>2201</v>
      </c>
      <c r="J911" s="150" t="s">
        <v>1125</v>
      </c>
      <c r="K911" s="114" t="s">
        <v>2202</v>
      </c>
      <c r="L911" s="150" t="s">
        <v>1125</v>
      </c>
      <c r="M911" s="114" t="s">
        <v>2203</v>
      </c>
      <c r="N911" s="150" t="s">
        <v>1125</v>
      </c>
    </row>
    <row r="912" spans="1:14" x14ac:dyDescent="0.25">
      <c r="A912" s="117" t="s">
        <v>2204</v>
      </c>
      <c r="B912" s="133" t="s">
        <v>2205</v>
      </c>
      <c r="C912" s="117" t="s">
        <v>2206</v>
      </c>
      <c r="D912" s="158">
        <v>0.02</v>
      </c>
      <c r="E912" s="117" t="s">
        <v>2207</v>
      </c>
      <c r="F912" s="147">
        <v>3</v>
      </c>
      <c r="G912" s="117" t="s">
        <v>2207</v>
      </c>
      <c r="H912" s="149" t="s">
        <v>1125</v>
      </c>
      <c r="I912" s="117" t="s">
        <v>2208</v>
      </c>
      <c r="J912" s="149" t="s">
        <v>1125</v>
      </c>
      <c r="K912" s="117" t="s">
        <v>2209</v>
      </c>
      <c r="L912" s="149" t="s">
        <v>1125</v>
      </c>
      <c r="M912" s="117" t="s">
        <v>2210</v>
      </c>
      <c r="N912" s="149" t="s">
        <v>1125</v>
      </c>
    </row>
    <row r="913" spans="1:14" x14ac:dyDescent="0.25">
      <c r="A913" s="114" t="s">
        <v>2211</v>
      </c>
      <c r="B913" s="131" t="s">
        <v>2212</v>
      </c>
      <c r="C913" s="114" t="s">
        <v>2213</v>
      </c>
      <c r="D913" s="157">
        <v>0.04</v>
      </c>
      <c r="E913" s="114" t="s">
        <v>2214</v>
      </c>
      <c r="F913" s="145">
        <v>11</v>
      </c>
      <c r="G913" s="114" t="s">
        <v>2214</v>
      </c>
      <c r="H913" s="145">
        <v>3</v>
      </c>
      <c r="I913" s="114" t="s">
        <v>2215</v>
      </c>
      <c r="J913" s="145">
        <v>3</v>
      </c>
      <c r="K913" s="114" t="s">
        <v>1975</v>
      </c>
      <c r="L913" s="150" t="s">
        <v>1125</v>
      </c>
      <c r="M913" s="114" t="s">
        <v>2216</v>
      </c>
      <c r="N913" s="150" t="s">
        <v>1125</v>
      </c>
    </row>
    <row r="914" spans="1:14" x14ac:dyDescent="0.25">
      <c r="A914" s="117" t="s">
        <v>2217</v>
      </c>
      <c r="B914" s="133" t="s">
        <v>2218</v>
      </c>
      <c r="C914" s="137">
        <v>0.3</v>
      </c>
      <c r="D914" s="158">
        <v>0.1</v>
      </c>
      <c r="E914" s="117" t="s">
        <v>2219</v>
      </c>
      <c r="F914" s="147">
        <v>73</v>
      </c>
      <c r="G914" s="117" t="s">
        <v>2219</v>
      </c>
      <c r="H914" s="147">
        <v>20</v>
      </c>
      <c r="I914" s="117" t="s">
        <v>2220</v>
      </c>
      <c r="J914" s="147">
        <v>22</v>
      </c>
      <c r="K914" s="117" t="s">
        <v>2221</v>
      </c>
      <c r="L914" s="147">
        <v>3</v>
      </c>
      <c r="M914" s="117" t="s">
        <v>2222</v>
      </c>
      <c r="N914" s="147">
        <v>3</v>
      </c>
    </row>
    <row r="915" spans="1:14" ht="18" x14ac:dyDescent="0.25">
      <c r="A915" s="114" t="s">
        <v>2223</v>
      </c>
      <c r="B915" s="131" t="s">
        <v>2224</v>
      </c>
      <c r="C915" s="125">
        <v>26</v>
      </c>
      <c r="D915" s="131" t="s">
        <v>2225</v>
      </c>
      <c r="E915" s="114" t="s">
        <v>2226</v>
      </c>
      <c r="F915" s="146">
        <v>9910</v>
      </c>
      <c r="G915" s="114" t="s">
        <v>2227</v>
      </c>
      <c r="H915" s="146">
        <v>4920</v>
      </c>
      <c r="I915" s="114" t="s">
        <v>2228</v>
      </c>
      <c r="J915" s="146">
        <v>9320</v>
      </c>
      <c r="K915" s="114" t="s">
        <v>2229</v>
      </c>
      <c r="L915" s="146">
        <v>4460</v>
      </c>
      <c r="M915" s="114" t="s">
        <v>2230</v>
      </c>
      <c r="N915" s="145">
        <v>1360</v>
      </c>
    </row>
    <row r="916" spans="1:14" ht="18" x14ac:dyDescent="0.25">
      <c r="A916" s="133" t="s">
        <v>2231</v>
      </c>
      <c r="B916" s="133" t="s">
        <v>2232</v>
      </c>
      <c r="C916" s="128">
        <v>26</v>
      </c>
      <c r="D916" s="133" t="s">
        <v>2233</v>
      </c>
      <c r="E916" s="117" t="s">
        <v>2234</v>
      </c>
      <c r="F916" s="148">
        <v>9050</v>
      </c>
      <c r="G916" s="117" t="s">
        <v>2235</v>
      </c>
      <c r="H916" s="148">
        <v>4490</v>
      </c>
      <c r="I916" s="117" t="s">
        <v>1466</v>
      </c>
      <c r="J916" s="148">
        <v>8520</v>
      </c>
      <c r="K916" s="117" t="s">
        <v>2236</v>
      </c>
      <c r="L916" s="148">
        <v>4080</v>
      </c>
      <c r="M916" s="117" t="s">
        <v>2237</v>
      </c>
      <c r="N916" s="147">
        <v>1250</v>
      </c>
    </row>
    <row r="917" spans="1:14" ht="18" x14ac:dyDescent="0.25">
      <c r="A917" s="134" t="s">
        <v>2238</v>
      </c>
      <c r="B917" s="134" t="s">
        <v>2239</v>
      </c>
      <c r="C917" s="163">
        <v>26</v>
      </c>
      <c r="D917" s="134" t="s">
        <v>2240</v>
      </c>
      <c r="E917" s="120" t="s">
        <v>2241</v>
      </c>
      <c r="F917" s="164">
        <v>7320</v>
      </c>
      <c r="G917" s="120" t="s">
        <v>2242</v>
      </c>
      <c r="H917" s="164">
        <v>3630</v>
      </c>
      <c r="I917" s="120" t="s">
        <v>931</v>
      </c>
      <c r="J917" s="164">
        <v>6880</v>
      </c>
      <c r="K917" s="120" t="s">
        <v>2150</v>
      </c>
      <c r="L917" s="164">
        <v>3300</v>
      </c>
      <c r="M917" s="120" t="s">
        <v>2243</v>
      </c>
      <c r="N917" s="151">
        <v>1010</v>
      </c>
    </row>
    <row r="918" spans="1:14" x14ac:dyDescent="0.25">
      <c r="A918"/>
      <c r="B918"/>
      <c r="C918"/>
      <c r="D918"/>
      <c r="E918"/>
      <c r="F918"/>
      <c r="G918"/>
      <c r="H918"/>
      <c r="I918"/>
      <c r="J918"/>
      <c r="K918"/>
      <c r="L918"/>
      <c r="M918"/>
      <c r="N918"/>
    </row>
    <row r="919" spans="1:14" x14ac:dyDescent="0.25">
      <c r="A919" s="178"/>
      <c r="B919" s="179" t="s">
        <v>2244</v>
      </c>
      <c r="C919" s="179" t="s">
        <v>2245</v>
      </c>
      <c r="D919" s="180" t="s">
        <v>2246</v>
      </c>
      <c r="E919"/>
      <c r="F919"/>
      <c r="G919"/>
      <c r="H919"/>
      <c r="I919"/>
      <c r="J919"/>
      <c r="K919"/>
      <c r="L919"/>
      <c r="M919"/>
      <c r="N919"/>
    </row>
    <row r="920" spans="1:14" x14ac:dyDescent="0.25">
      <c r="A920" t="s">
        <v>2247</v>
      </c>
      <c r="B920" s="181">
        <v>1</v>
      </c>
      <c r="C920" s="181">
        <v>1</v>
      </c>
      <c r="D920" t="s">
        <v>2248</v>
      </c>
      <c r="E920"/>
      <c r="F920"/>
      <c r="G920"/>
      <c r="H920"/>
      <c r="I920"/>
      <c r="J920"/>
      <c r="K920"/>
      <c r="L920"/>
      <c r="M920"/>
      <c r="N920"/>
    </row>
    <row r="921" spans="1:14" x14ac:dyDescent="0.25">
      <c r="A921" t="s">
        <v>2249</v>
      </c>
      <c r="B921" s="181">
        <v>16.2</v>
      </c>
      <c r="C921" s="181">
        <v>5</v>
      </c>
      <c r="D921" t="s">
        <v>2250</v>
      </c>
      <c r="E921"/>
      <c r="F921"/>
      <c r="G921"/>
      <c r="H921"/>
      <c r="I921"/>
      <c r="J921"/>
      <c r="K921"/>
      <c r="L921"/>
      <c r="M921"/>
      <c r="N921"/>
    </row>
    <row r="922" spans="1:14" x14ac:dyDescent="0.25">
      <c r="A922" t="s">
        <v>512</v>
      </c>
      <c r="B922" s="181">
        <v>5.6</v>
      </c>
      <c r="C922" s="181">
        <v>1.8</v>
      </c>
      <c r="D922" t="s">
        <v>2251</v>
      </c>
      <c r="E922"/>
      <c r="F922"/>
      <c r="G922"/>
      <c r="H922"/>
      <c r="I922"/>
      <c r="J922"/>
      <c r="K922"/>
      <c r="L922"/>
      <c r="M922"/>
      <c r="N922"/>
    </row>
    <row r="923" spans="1:14" x14ac:dyDescent="0.25">
      <c r="A923" t="s">
        <v>2252</v>
      </c>
      <c r="B923" s="181">
        <v>-2.4</v>
      </c>
      <c r="C923" s="181">
        <v>-8.1999999999999993</v>
      </c>
      <c r="D923" t="s">
        <v>2253</v>
      </c>
      <c r="E923"/>
      <c r="F923"/>
      <c r="G923"/>
      <c r="H923"/>
      <c r="I923"/>
      <c r="J923"/>
      <c r="K923"/>
      <c r="L923"/>
      <c r="M923"/>
      <c r="N923"/>
    </row>
    <row r="924" spans="1:14" x14ac:dyDescent="0.25">
      <c r="A924" t="s">
        <v>2254</v>
      </c>
      <c r="B924" s="181">
        <v>0</v>
      </c>
      <c r="C924" s="181">
        <v>0</v>
      </c>
      <c r="D924" t="s">
        <v>2255</v>
      </c>
      <c r="E924"/>
      <c r="F924"/>
      <c r="G924"/>
      <c r="H924"/>
      <c r="I924"/>
      <c r="J924"/>
      <c r="K924"/>
      <c r="L924"/>
      <c r="M924"/>
      <c r="N924"/>
    </row>
    <row r="925" spans="1:14" x14ac:dyDescent="0.25">
      <c r="A925" t="s">
        <v>2256</v>
      </c>
      <c r="B925" s="181">
        <v>0</v>
      </c>
      <c r="C925" s="181">
        <v>0</v>
      </c>
      <c r="D925" t="s">
        <v>2255</v>
      </c>
      <c r="E925"/>
      <c r="F925"/>
      <c r="G925"/>
      <c r="H925"/>
      <c r="I925"/>
      <c r="J925"/>
      <c r="K925"/>
      <c r="L925"/>
      <c r="M925"/>
      <c r="N925"/>
    </row>
    <row r="926" spans="1:14" x14ac:dyDescent="0.25">
      <c r="A926" t="s">
        <v>2257</v>
      </c>
      <c r="B926" s="181">
        <v>0</v>
      </c>
      <c r="C926" s="181">
        <v>0</v>
      </c>
      <c r="D926" t="s">
        <v>2258</v>
      </c>
      <c r="E926"/>
      <c r="F926"/>
      <c r="G926"/>
      <c r="H926"/>
      <c r="I926"/>
      <c r="J926"/>
      <c r="K926"/>
      <c r="L926"/>
      <c r="M926"/>
      <c r="N926"/>
    </row>
    <row r="927" spans="1:14" x14ac:dyDescent="0.25">
      <c r="A927" t="s">
        <v>2259</v>
      </c>
      <c r="B927" s="181">
        <v>1200</v>
      </c>
      <c r="C927" s="181">
        <v>345</v>
      </c>
      <c r="D927" t="s">
        <v>2260</v>
      </c>
      <c r="E927"/>
      <c r="F927"/>
      <c r="G927"/>
      <c r="H927"/>
      <c r="I927"/>
      <c r="J927"/>
      <c r="K927"/>
      <c r="L927"/>
      <c r="M927"/>
      <c r="N927"/>
    </row>
    <row r="928" spans="1:14" x14ac:dyDescent="0.25">
      <c r="A928" t="s">
        <v>2261</v>
      </c>
      <c r="B928" s="181">
        <v>-160</v>
      </c>
      <c r="C928" s="181">
        <v>-46</v>
      </c>
      <c r="D928" t="s">
        <v>2262</v>
      </c>
      <c r="E928"/>
      <c r="F928"/>
      <c r="G928"/>
      <c r="H928"/>
      <c r="I928"/>
      <c r="J928"/>
      <c r="K928"/>
      <c r="L928"/>
      <c r="M928"/>
      <c r="N928"/>
    </row>
    <row r="929" spans="1:14" x14ac:dyDescent="0.25">
      <c r="A929" t="s">
        <v>2263</v>
      </c>
      <c r="B929" s="181">
        <v>84</v>
      </c>
      <c r="C929" s="181">
        <v>28</v>
      </c>
      <c r="D929" t="s">
        <v>2264</v>
      </c>
      <c r="E929"/>
      <c r="F929"/>
      <c r="G929"/>
      <c r="H929"/>
      <c r="I929"/>
      <c r="J929"/>
      <c r="K929"/>
      <c r="L929"/>
      <c r="M929"/>
      <c r="N929"/>
    </row>
    <row r="930" spans="1:14" x14ac:dyDescent="0.25">
      <c r="A930" t="s">
        <v>2265</v>
      </c>
      <c r="B930" s="181">
        <v>264</v>
      </c>
      <c r="C930" s="181">
        <v>265</v>
      </c>
      <c r="D930" t="s">
        <v>2266</v>
      </c>
      <c r="E930"/>
      <c r="F930"/>
      <c r="G930"/>
      <c r="H930"/>
      <c r="I930"/>
      <c r="J930"/>
      <c r="K930"/>
      <c r="L930"/>
      <c r="M930"/>
      <c r="N930"/>
    </row>
    <row r="931" spans="1:14" x14ac:dyDescent="0.25">
      <c r="A931" t="s">
        <v>2267</v>
      </c>
      <c r="B931" s="181">
        <v>1</v>
      </c>
      <c r="C931" s="181">
        <v>1</v>
      </c>
      <c r="D931" t="s">
        <v>2268</v>
      </c>
      <c r="E931"/>
      <c r="F931"/>
      <c r="G931"/>
      <c r="H931"/>
      <c r="I931"/>
      <c r="J931"/>
      <c r="K931"/>
      <c r="L931"/>
      <c r="M931"/>
      <c r="N931"/>
    </row>
    <row r="932" spans="1:14" x14ac:dyDescent="0.25">
      <c r="A932"/>
      <c r="B932"/>
      <c r="C932"/>
      <c r="D932" t="s">
        <v>2269</v>
      </c>
      <c r="E932"/>
      <c r="F932"/>
      <c r="G932"/>
      <c r="H932"/>
      <c r="I932"/>
      <c r="J932"/>
      <c r="K932"/>
      <c r="L932"/>
      <c r="M932"/>
      <c r="N932"/>
    </row>
    <row r="933" spans="1:14" x14ac:dyDescent="0.25">
      <c r="A933"/>
      <c r="B933"/>
      <c r="C933"/>
      <c r="D933" t="s">
        <v>2270</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7109375" style="8" customWidth="1"/>
    <col min="2" max="2" width="12.7109375" style="8"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customWidth="1"/>
    <col min="9" max="9" width="17.85546875" style="8"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customWidth="1"/>
    <col min="23" max="16384" width="9.140625" style="8"/>
  </cols>
  <sheetData>
    <row r="1" spans="1:5" x14ac:dyDescent="0.25">
      <c r="A1" s="512" t="s">
        <v>11</v>
      </c>
      <c r="B1" s="512"/>
      <c r="C1" s="512"/>
      <c r="D1" s="512"/>
      <c r="E1" s="512"/>
    </row>
    <row r="2" spans="1:5" x14ac:dyDescent="0.25">
      <c r="A2" s="513" t="s">
        <v>162</v>
      </c>
      <c r="B2" s="513"/>
      <c r="C2" s="513"/>
      <c r="D2" s="513"/>
      <c r="E2" s="513"/>
    </row>
    <row r="19" spans="1:5" x14ac:dyDescent="0.25">
      <c r="A19" s="8" t="s">
        <v>163</v>
      </c>
    </row>
    <row r="20" spans="1:5" x14ac:dyDescent="0.25">
      <c r="A20" s="8">
        <v>155400</v>
      </c>
      <c r="B20" s="8" t="s">
        <v>164</v>
      </c>
    </row>
    <row r="21" spans="1:5" x14ac:dyDescent="0.25">
      <c r="A21" s="513" t="s">
        <v>165</v>
      </c>
      <c r="B21" s="513"/>
      <c r="C21" s="513"/>
      <c r="D21" s="513"/>
      <c r="E21" s="513"/>
    </row>
    <row r="38" spans="1:5" x14ac:dyDescent="0.25">
      <c r="A38" s="8" t="s">
        <v>163</v>
      </c>
    </row>
    <row r="39" spans="1:5" x14ac:dyDescent="0.25">
      <c r="A39" s="8">
        <v>100800</v>
      </c>
      <c r="B39" s="8" t="s">
        <v>164</v>
      </c>
    </row>
    <row r="40" spans="1:5" x14ac:dyDescent="0.25">
      <c r="A40" s="513" t="s">
        <v>166</v>
      </c>
      <c r="B40" s="513"/>
      <c r="C40" s="513"/>
      <c r="D40" s="513"/>
      <c r="E40" s="513"/>
    </row>
    <row r="57" spans="1:5" ht="15.75" thickBot="1" x14ac:dyDescent="0.3">
      <c r="A57" s="8" t="s">
        <v>163</v>
      </c>
    </row>
    <row r="58" spans="1:5" ht="15.75" thickBot="1" x14ac:dyDescent="0.3">
      <c r="A58" s="10">
        <v>194000</v>
      </c>
      <c r="B58" s="8" t="s">
        <v>167</v>
      </c>
    </row>
    <row r="60" spans="1:5" x14ac:dyDescent="0.25">
      <c r="A60" s="512" t="s">
        <v>168</v>
      </c>
      <c r="B60" s="512"/>
      <c r="C60" s="512"/>
      <c r="D60" s="512"/>
      <c r="E60" s="512"/>
    </row>
    <row r="85" spans="1:37" s="11" customFormat="1" x14ac:dyDescent="0.25">
      <c r="A85" s="8" t="s">
        <v>381</v>
      </c>
      <c r="B85" s="8">
        <v>55.1</v>
      </c>
      <c r="C85" s="8" t="s">
        <v>382</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25">
      <c r="A86" s="8" t="s">
        <v>383</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x14ac:dyDescent="0.3"/>
    <row r="88" spans="1:37" ht="15.75" thickBot="1" x14ac:dyDescent="0.3">
      <c r="A88" s="12" t="s">
        <v>384</v>
      </c>
      <c r="B88" s="13">
        <f>(B86-B85)/B85</f>
        <v>1.0254083484573502</v>
      </c>
    </row>
    <row r="89" spans="1:37" x14ac:dyDescent="0.25">
      <c r="A89" s="512" t="s">
        <v>169</v>
      </c>
      <c r="B89" s="512"/>
      <c r="C89" s="512"/>
      <c r="D89" s="512"/>
      <c r="E89" s="512"/>
    </row>
    <row r="90" spans="1:37" x14ac:dyDescent="0.25">
      <c r="A90" s="8">
        <v>6.6290250000000004</v>
      </c>
      <c r="B90" s="8" t="s">
        <v>387</v>
      </c>
      <c r="E90" s="8" t="s">
        <v>392</v>
      </c>
    </row>
    <row r="91" spans="1:37" x14ac:dyDescent="0.25">
      <c r="A91" s="8">
        <f>1/A90</f>
        <v>0.15085174667466181</v>
      </c>
      <c r="B91" s="8" t="s">
        <v>388</v>
      </c>
      <c r="E91" s="8" t="s">
        <v>174</v>
      </c>
    </row>
    <row r="92" spans="1:37" x14ac:dyDescent="0.25">
      <c r="A92" s="14">
        <v>0.5</v>
      </c>
      <c r="B92" s="8" t="s">
        <v>389</v>
      </c>
      <c r="E92" s="8" t="s">
        <v>393</v>
      </c>
    </row>
    <row r="93" spans="1:37" x14ac:dyDescent="0.25">
      <c r="A93" s="8">
        <f>A92*A91</f>
        <v>7.5425873337330904E-2</v>
      </c>
      <c r="B93" s="8" t="s">
        <v>390</v>
      </c>
      <c r="E93" s="8" t="s">
        <v>174</v>
      </c>
    </row>
    <row r="94" spans="1:37" x14ac:dyDescent="0.25">
      <c r="A94" s="8">
        <f>1/A93</f>
        <v>13.258050000000001</v>
      </c>
      <c r="B94" s="8" t="s">
        <v>391</v>
      </c>
      <c r="E94" s="8" t="s">
        <v>174</v>
      </c>
      <c r="J94" s="14"/>
    </row>
    <row r="95" spans="1:37" ht="15.75" thickBot="1" x14ac:dyDescent="0.3">
      <c r="A95" s="8">
        <v>8.0274920000000005</v>
      </c>
      <c r="B95" s="8" t="s">
        <v>385</v>
      </c>
      <c r="E95" s="8" t="s">
        <v>394</v>
      </c>
      <c r="J95" s="14"/>
    </row>
    <row r="96" spans="1:37" ht="15.75" thickBot="1" x14ac:dyDescent="0.3">
      <c r="A96" s="15">
        <f>(A94-A95)/A95</f>
        <v>0.65158059329115492</v>
      </c>
      <c r="B96" s="8" t="s">
        <v>386</v>
      </c>
      <c r="C96" s="16"/>
      <c r="E96" s="8" t="s">
        <v>174</v>
      </c>
    </row>
    <row r="98" spans="1:5" x14ac:dyDescent="0.25">
      <c r="A98" s="512" t="s">
        <v>170</v>
      </c>
      <c r="B98" s="512"/>
      <c r="C98" s="512"/>
      <c r="D98" s="512"/>
      <c r="E98" s="512"/>
    </row>
    <row r="99" spans="1:5" x14ac:dyDescent="0.25">
      <c r="A99" s="16">
        <v>0.3</v>
      </c>
      <c r="B99" s="14" t="s">
        <v>396</v>
      </c>
    </row>
    <row r="100" spans="1:5" x14ac:dyDescent="0.25">
      <c r="A100" s="8">
        <v>63.5</v>
      </c>
      <c r="B100" s="8" t="s">
        <v>397</v>
      </c>
    </row>
    <row r="101" spans="1:5" x14ac:dyDescent="0.25">
      <c r="A101" s="8">
        <f>1/A100</f>
        <v>1.5748031496062992E-2</v>
      </c>
      <c r="B101" s="8" t="s">
        <v>395</v>
      </c>
    </row>
    <row r="102" spans="1:5" x14ac:dyDescent="0.25">
      <c r="A102" s="17">
        <f>A101*(1-A99)</f>
        <v>1.1023622047244094E-2</v>
      </c>
      <c r="B102" s="8" t="s">
        <v>398</v>
      </c>
    </row>
    <row r="103" spans="1:5" x14ac:dyDescent="0.25">
      <c r="A103" s="17">
        <f>1/A102</f>
        <v>90.714285714285722</v>
      </c>
      <c r="B103" s="8" t="s">
        <v>402</v>
      </c>
    </row>
    <row r="104" spans="1:5" x14ac:dyDescent="0.25">
      <c r="A104" s="16">
        <v>0.35</v>
      </c>
      <c r="B104" s="8" t="s">
        <v>399</v>
      </c>
    </row>
    <row r="105" spans="1:5" x14ac:dyDescent="0.25">
      <c r="A105" s="8">
        <f>A102*(1-A104)</f>
        <v>7.1653543307086615E-3</v>
      </c>
      <c r="B105" s="8" t="s">
        <v>400</v>
      </c>
    </row>
    <row r="106" spans="1:5" ht="15.75" thickBot="1" x14ac:dyDescent="0.3">
      <c r="A106" s="8">
        <f>1/A105</f>
        <v>139.56043956043956</v>
      </c>
      <c r="B106" s="8" t="s">
        <v>401</v>
      </c>
    </row>
    <row r="107" spans="1:5" ht="15.75" thickBot="1" x14ac:dyDescent="0.3">
      <c r="A107" s="18">
        <f>(A106-A103)/A103</f>
        <v>0.53846153846153832</v>
      </c>
      <c r="B107" s="8" t="s">
        <v>403</v>
      </c>
    </row>
    <row r="108" spans="1:5" x14ac:dyDescent="0.25">
      <c r="A108" s="19"/>
    </row>
    <row r="109" spans="1:5" x14ac:dyDescent="0.25">
      <c r="A109" s="512" t="s">
        <v>172</v>
      </c>
      <c r="B109" s="512"/>
      <c r="C109" s="512"/>
      <c r="D109" s="512"/>
      <c r="E109" s="512"/>
    </row>
    <row r="110" spans="1:5" ht="15.75" thickBot="1" x14ac:dyDescent="0.3"/>
    <row r="111" spans="1:5" ht="15.75" thickBot="1" x14ac:dyDescent="0.3">
      <c r="A111" s="18">
        <f>A122</f>
        <v>0.20481927710843381</v>
      </c>
      <c r="B111" s="8" t="s">
        <v>405</v>
      </c>
    </row>
    <row r="113" spans="1:12" x14ac:dyDescent="0.25">
      <c r="A113" s="512" t="s">
        <v>171</v>
      </c>
      <c r="B113" s="512"/>
      <c r="C113" s="512"/>
      <c r="D113" s="512"/>
      <c r="E113" s="512"/>
    </row>
    <row r="114" spans="1:12" x14ac:dyDescent="0.25">
      <c r="A114" s="16">
        <v>0.2</v>
      </c>
      <c r="B114" s="14" t="s">
        <v>396</v>
      </c>
    </row>
    <row r="115" spans="1:12" x14ac:dyDescent="0.25">
      <c r="A115" s="8">
        <v>1.95</v>
      </c>
      <c r="B115" s="8" t="s">
        <v>404</v>
      </c>
    </row>
    <row r="116" spans="1:12" x14ac:dyDescent="0.25">
      <c r="A116" s="8">
        <f>1/A115</f>
        <v>0.51282051282051289</v>
      </c>
      <c r="B116" s="8" t="s">
        <v>395</v>
      </c>
    </row>
    <row r="117" spans="1:12" x14ac:dyDescent="0.25">
      <c r="A117" s="17">
        <f>A116*(1-A114)</f>
        <v>0.41025641025641035</v>
      </c>
      <c r="B117" s="8" t="s">
        <v>398</v>
      </c>
    </row>
    <row r="118" spans="1:12" x14ac:dyDescent="0.25">
      <c r="A118" s="17">
        <f>1/A117</f>
        <v>2.4374999999999996</v>
      </c>
      <c r="B118" s="8" t="s">
        <v>402</v>
      </c>
    </row>
    <row r="119" spans="1:12" x14ac:dyDescent="0.25">
      <c r="A119" s="16">
        <v>0.17</v>
      </c>
      <c r="B119" s="8" t="s">
        <v>399</v>
      </c>
    </row>
    <row r="120" spans="1:12" x14ac:dyDescent="0.25">
      <c r="A120" s="8">
        <f>A117*(1-A119)</f>
        <v>0.34051282051282056</v>
      </c>
      <c r="B120" s="8" t="s">
        <v>400</v>
      </c>
    </row>
    <row r="121" spans="1:12" ht="15.75" thickBot="1" x14ac:dyDescent="0.3">
      <c r="A121" s="8">
        <f>1/A120</f>
        <v>2.9367469879518069</v>
      </c>
      <c r="B121" s="8" t="s">
        <v>401</v>
      </c>
    </row>
    <row r="122" spans="1:12" ht="15.75" thickBot="1" x14ac:dyDescent="0.3">
      <c r="A122" s="18">
        <f>(A121-A118)/A118</f>
        <v>0.20481927710843381</v>
      </c>
      <c r="B122" s="8" t="s">
        <v>403</v>
      </c>
    </row>
    <row r="124" spans="1:12" x14ac:dyDescent="0.25">
      <c r="A124" s="512" t="s">
        <v>406</v>
      </c>
      <c r="B124" s="512"/>
      <c r="C124" s="512"/>
      <c r="D124" s="512"/>
      <c r="E124" s="512"/>
      <c r="J124" s="20"/>
    </row>
    <row r="125" spans="1:12" x14ac:dyDescent="0.25">
      <c r="A125" s="21">
        <v>4.4824543659231753E-4</v>
      </c>
      <c r="B125" s="8" t="s">
        <v>408</v>
      </c>
      <c r="K125" s="14"/>
      <c r="L125" s="14"/>
    </row>
    <row r="126" spans="1:12" x14ac:dyDescent="0.25">
      <c r="A126" s="8">
        <v>1.27</v>
      </c>
      <c r="B126" s="22" t="s">
        <v>412</v>
      </c>
      <c r="F126" s="23"/>
      <c r="J126" s="4"/>
      <c r="K126" s="21"/>
      <c r="L126" s="21"/>
    </row>
    <row r="127" spans="1:12" x14ac:dyDescent="0.25">
      <c r="A127" s="8">
        <f>(1/CONVERT(A125/A126,"mi","km")*0.00105505585)</f>
        <v>1.857438352962903</v>
      </c>
      <c r="B127" s="22" t="s">
        <v>409</v>
      </c>
      <c r="J127" s="24"/>
      <c r="K127" s="21"/>
      <c r="L127" s="21"/>
    </row>
    <row r="128" spans="1:12" x14ac:dyDescent="0.25">
      <c r="A128" s="8">
        <f>1/A127</f>
        <v>0.53837587578874124</v>
      </c>
      <c r="B128" s="22" t="s">
        <v>410</v>
      </c>
      <c r="F128" s="23"/>
      <c r="K128" s="16"/>
      <c r="L128" s="14"/>
    </row>
    <row r="129" spans="1:12" x14ac:dyDescent="0.25">
      <c r="A129" s="8">
        <v>1.07</v>
      </c>
      <c r="B129" s="8" t="s">
        <v>407</v>
      </c>
      <c r="F129" s="23"/>
      <c r="K129" s="16"/>
      <c r="L129" s="14"/>
    </row>
    <row r="130" spans="1:12" ht="15.75" thickBot="1" x14ac:dyDescent="0.3">
      <c r="A130" s="8">
        <f>1/A129</f>
        <v>0.93457943925233644</v>
      </c>
      <c r="B130" s="8" t="s">
        <v>411</v>
      </c>
      <c r="F130" s="23"/>
      <c r="K130" s="14"/>
      <c r="L130" s="14"/>
    </row>
    <row r="131" spans="1:12" ht="15.75" thickBot="1" x14ac:dyDescent="0.3">
      <c r="A131" s="18">
        <f>(A130-A128)/A128</f>
        <v>0.73592369435785332</v>
      </c>
      <c r="B131" s="8" t="s">
        <v>403</v>
      </c>
      <c r="F131" s="23"/>
    </row>
    <row r="133" spans="1:12" x14ac:dyDescent="0.25">
      <c r="A133" s="20"/>
      <c r="B133" s="14"/>
      <c r="C133" s="14"/>
    </row>
    <row r="134" spans="1:12" x14ac:dyDescent="0.25">
      <c r="A134" s="512" t="s">
        <v>105</v>
      </c>
      <c r="B134" s="512"/>
      <c r="C134" s="512"/>
      <c r="D134" s="512"/>
      <c r="E134" s="512"/>
    </row>
    <row r="135" spans="1:12" x14ac:dyDescent="0.25">
      <c r="A135" s="25" t="s">
        <v>424</v>
      </c>
      <c r="B135" s="26"/>
      <c r="C135" s="26"/>
      <c r="D135" s="26"/>
      <c r="E135" s="26"/>
      <c r="F135" s="26"/>
      <c r="G135" s="26"/>
    </row>
    <row r="136" spans="1:12" ht="15.75" x14ac:dyDescent="0.3">
      <c r="A136" s="27"/>
      <c r="B136" s="515" t="s">
        <v>425</v>
      </c>
      <c r="C136" s="516"/>
      <c r="D136" s="516"/>
      <c r="E136" s="517"/>
      <c r="F136" s="26"/>
      <c r="G136" s="26"/>
    </row>
    <row r="137" spans="1:12" ht="15.75" x14ac:dyDescent="0.3">
      <c r="A137" s="28"/>
      <c r="B137" s="515" t="s">
        <v>426</v>
      </c>
      <c r="C137" s="517"/>
      <c r="D137" s="515" t="s">
        <v>427</v>
      </c>
      <c r="E137" s="517"/>
      <c r="F137" s="26"/>
      <c r="G137" s="26"/>
    </row>
    <row r="138" spans="1:12" ht="15.75" x14ac:dyDescent="0.3">
      <c r="A138" s="29" t="s">
        <v>428</v>
      </c>
      <c r="B138" s="30" t="s">
        <v>429</v>
      </c>
      <c r="C138" s="30" t="s">
        <v>430</v>
      </c>
      <c r="D138" s="30" t="s">
        <v>429</v>
      </c>
      <c r="E138" s="30" t="s">
        <v>430</v>
      </c>
      <c r="F138" s="26"/>
      <c r="G138" s="31" t="s">
        <v>431</v>
      </c>
    </row>
    <row r="139" spans="1:12" x14ac:dyDescent="0.25">
      <c r="A139" s="32" t="s">
        <v>432</v>
      </c>
      <c r="B139" s="33">
        <v>95</v>
      </c>
      <c r="C139" s="34">
        <v>95</v>
      </c>
      <c r="D139" s="33">
        <v>50</v>
      </c>
      <c r="E139" s="34">
        <v>50</v>
      </c>
      <c r="F139" s="31" t="s">
        <v>129</v>
      </c>
      <c r="G139" s="26">
        <f>(C139-E139)/C139</f>
        <v>0.47368421052631576</v>
      </c>
    </row>
    <row r="140" spans="1:12" x14ac:dyDescent="0.25">
      <c r="A140" s="35" t="s">
        <v>433</v>
      </c>
      <c r="B140" s="36">
        <v>100</v>
      </c>
      <c r="C140" s="37">
        <v>100</v>
      </c>
      <c r="D140" s="36">
        <v>70</v>
      </c>
      <c r="E140" s="37">
        <v>70</v>
      </c>
      <c r="F140" s="31" t="s">
        <v>129</v>
      </c>
      <c r="G140" s="26">
        <f t="shared" ref="G140:G156" si="0">(C140-E140)/C140</f>
        <v>0.3</v>
      </c>
    </row>
    <row r="141" spans="1:12" x14ac:dyDescent="0.25">
      <c r="A141" s="35" t="s">
        <v>434</v>
      </c>
      <c r="B141" s="36">
        <v>95</v>
      </c>
      <c r="C141" s="37">
        <v>95</v>
      </c>
      <c r="D141" s="36">
        <v>50</v>
      </c>
      <c r="E141" s="37">
        <v>50</v>
      </c>
      <c r="F141" s="31" t="s">
        <v>129</v>
      </c>
      <c r="G141" s="26">
        <f t="shared" si="0"/>
        <v>0.47368421052631576</v>
      </c>
    </row>
    <row r="142" spans="1:12" x14ac:dyDescent="0.25">
      <c r="A142" s="35" t="s">
        <v>435</v>
      </c>
      <c r="B142" s="36">
        <v>105</v>
      </c>
      <c r="C142" s="37">
        <v>105</v>
      </c>
      <c r="D142" s="36">
        <v>110</v>
      </c>
      <c r="E142" s="37">
        <v>110</v>
      </c>
      <c r="F142" s="38" t="s">
        <v>451</v>
      </c>
      <c r="G142" s="26">
        <f t="shared" si="0"/>
        <v>-4.7619047619047616E-2</v>
      </c>
    </row>
    <row r="143" spans="1:12" x14ac:dyDescent="0.25">
      <c r="A143" s="35" t="s">
        <v>436</v>
      </c>
      <c r="B143" s="36">
        <v>80</v>
      </c>
      <c r="C143" s="37">
        <v>80</v>
      </c>
      <c r="D143" s="36">
        <v>35</v>
      </c>
      <c r="E143" s="37">
        <v>35</v>
      </c>
      <c r="F143" s="31" t="s">
        <v>129</v>
      </c>
      <c r="G143" s="26">
        <f t="shared" si="0"/>
        <v>0.5625</v>
      </c>
    </row>
    <row r="144" spans="1:12" x14ac:dyDescent="0.25">
      <c r="A144" s="35" t="s">
        <v>437</v>
      </c>
      <c r="B144" s="36">
        <v>70</v>
      </c>
      <c r="C144" s="37">
        <v>70</v>
      </c>
      <c r="D144" s="36">
        <v>50</v>
      </c>
      <c r="E144" s="37">
        <v>50</v>
      </c>
      <c r="F144" s="31" t="s">
        <v>129</v>
      </c>
      <c r="G144" s="26">
        <f t="shared" si="0"/>
        <v>0.2857142857142857</v>
      </c>
    </row>
    <row r="145" spans="1:9" x14ac:dyDescent="0.25">
      <c r="A145" s="35" t="s">
        <v>438</v>
      </c>
      <c r="B145" s="36">
        <v>90</v>
      </c>
      <c r="C145" s="37">
        <v>90</v>
      </c>
      <c r="D145" s="36">
        <v>80</v>
      </c>
      <c r="E145" s="37">
        <v>80</v>
      </c>
      <c r="F145" s="31" t="s">
        <v>439</v>
      </c>
      <c r="G145" s="26">
        <f t="shared" si="0"/>
        <v>0.1111111111111111</v>
      </c>
    </row>
    <row r="146" spans="1:9" x14ac:dyDescent="0.25">
      <c r="A146" s="35" t="s">
        <v>440</v>
      </c>
      <c r="B146" s="36">
        <v>100</v>
      </c>
      <c r="C146" s="37">
        <v>100</v>
      </c>
      <c r="D146" s="36">
        <v>90</v>
      </c>
      <c r="E146" s="37">
        <v>90</v>
      </c>
      <c r="F146" s="31" t="s">
        <v>129</v>
      </c>
      <c r="G146" s="26">
        <f t="shared" si="0"/>
        <v>0.1</v>
      </c>
    </row>
    <row r="147" spans="1:9" x14ac:dyDescent="0.25">
      <c r="A147" s="35" t="s">
        <v>441</v>
      </c>
      <c r="B147" s="36">
        <v>80</v>
      </c>
      <c r="C147" s="37">
        <v>80</v>
      </c>
      <c r="D147" s="36">
        <v>40</v>
      </c>
      <c r="E147" s="37">
        <v>40</v>
      </c>
      <c r="F147" s="31" t="s">
        <v>129</v>
      </c>
      <c r="G147" s="26">
        <f t="shared" si="0"/>
        <v>0.5</v>
      </c>
    </row>
    <row r="148" spans="1:9" x14ac:dyDescent="0.25">
      <c r="A148" s="35" t="s">
        <v>442</v>
      </c>
      <c r="B148" s="36">
        <v>80</v>
      </c>
      <c r="C148" s="37">
        <v>80</v>
      </c>
      <c r="D148" s="36">
        <v>50</v>
      </c>
      <c r="E148" s="37">
        <v>50</v>
      </c>
      <c r="F148" s="31" t="s">
        <v>129</v>
      </c>
      <c r="G148" s="26">
        <f t="shared" si="0"/>
        <v>0.375</v>
      </c>
    </row>
    <row r="149" spans="1:9" x14ac:dyDescent="0.25">
      <c r="A149" s="35" t="s">
        <v>443</v>
      </c>
      <c r="B149" s="36">
        <v>90</v>
      </c>
      <c r="C149" s="37">
        <v>90</v>
      </c>
      <c r="D149" s="36">
        <v>80</v>
      </c>
      <c r="E149" s="37">
        <v>80</v>
      </c>
      <c r="F149" s="31" t="s">
        <v>439</v>
      </c>
      <c r="G149" s="26">
        <f t="shared" si="0"/>
        <v>0.1111111111111111</v>
      </c>
    </row>
    <row r="150" spans="1:9" x14ac:dyDescent="0.25">
      <c r="A150" s="35" t="s">
        <v>444</v>
      </c>
      <c r="B150" s="36">
        <v>95</v>
      </c>
      <c r="C150" s="37">
        <v>95</v>
      </c>
      <c r="D150" s="36">
        <v>90</v>
      </c>
      <c r="E150" s="37">
        <v>90</v>
      </c>
      <c r="F150" s="38" t="s">
        <v>451</v>
      </c>
      <c r="G150" s="26">
        <f t="shared" si="0"/>
        <v>5.2631578947368418E-2</v>
      </c>
    </row>
    <row r="151" spans="1:9" x14ac:dyDescent="0.25">
      <c r="A151" s="35" t="s">
        <v>445</v>
      </c>
      <c r="B151" s="36">
        <v>95</v>
      </c>
      <c r="C151" s="37">
        <v>95</v>
      </c>
      <c r="D151" s="36">
        <v>90</v>
      </c>
      <c r="E151" s="37">
        <v>90</v>
      </c>
      <c r="F151" s="38" t="s">
        <v>451</v>
      </c>
      <c r="G151" s="26">
        <f t="shared" si="0"/>
        <v>5.2631578947368418E-2</v>
      </c>
    </row>
    <row r="152" spans="1:9" x14ac:dyDescent="0.25">
      <c r="A152" s="35" t="s">
        <v>446</v>
      </c>
      <c r="B152" s="36">
        <v>80</v>
      </c>
      <c r="C152" s="37">
        <v>50</v>
      </c>
      <c r="D152" s="36">
        <v>30</v>
      </c>
      <c r="E152" s="37">
        <v>30</v>
      </c>
      <c r="F152" s="31" t="s">
        <v>128</v>
      </c>
      <c r="G152" s="26">
        <f>(C152-E152)/C152</f>
        <v>0.4</v>
      </c>
    </row>
    <row r="153" spans="1:9" x14ac:dyDescent="0.25">
      <c r="A153" s="35" t="s">
        <v>447</v>
      </c>
      <c r="B153" s="36">
        <v>90</v>
      </c>
      <c r="C153" s="37">
        <v>90</v>
      </c>
      <c r="D153" s="36">
        <v>70</v>
      </c>
      <c r="E153" s="37">
        <v>70</v>
      </c>
      <c r="F153" s="31" t="s">
        <v>125</v>
      </c>
      <c r="G153" s="26">
        <f t="shared" si="0"/>
        <v>0.22222222222222221</v>
      </c>
    </row>
    <row r="154" spans="1:9" x14ac:dyDescent="0.25">
      <c r="A154" s="35" t="s">
        <v>448</v>
      </c>
      <c r="B154" s="36">
        <v>95</v>
      </c>
      <c r="C154" s="37">
        <v>90</v>
      </c>
      <c r="D154" s="36">
        <v>80</v>
      </c>
      <c r="E154" s="37">
        <v>80</v>
      </c>
      <c r="F154" s="38" t="s">
        <v>451</v>
      </c>
      <c r="G154" s="26">
        <f t="shared" si="0"/>
        <v>0.1111111111111111</v>
      </c>
      <c r="I154" s="39"/>
    </row>
    <row r="155" spans="1:9" x14ac:dyDescent="0.25">
      <c r="A155" s="35" t="s">
        <v>449</v>
      </c>
      <c r="B155" s="36">
        <v>80</v>
      </c>
      <c r="C155" s="37">
        <v>65</v>
      </c>
      <c r="D155" s="36">
        <v>60</v>
      </c>
      <c r="E155" s="37">
        <v>30</v>
      </c>
      <c r="F155" s="31" t="s">
        <v>126</v>
      </c>
      <c r="G155" s="26">
        <f t="shared" si="0"/>
        <v>0.53846153846153844</v>
      </c>
    </row>
    <row r="156" spans="1:9" x14ac:dyDescent="0.25">
      <c r="A156" s="40" t="s">
        <v>450</v>
      </c>
      <c r="B156" s="41">
        <v>90</v>
      </c>
      <c r="C156" s="42">
        <v>90</v>
      </c>
      <c r="D156" s="41">
        <v>70</v>
      </c>
      <c r="E156" s="42">
        <v>70</v>
      </c>
      <c r="F156" s="31" t="s">
        <v>126</v>
      </c>
      <c r="G156" s="26">
        <f t="shared" si="0"/>
        <v>0.22222222222222221</v>
      </c>
    </row>
    <row r="157" spans="1:9" x14ac:dyDescent="0.25">
      <c r="A157" s="26"/>
      <c r="B157" s="26"/>
      <c r="C157" s="26"/>
      <c r="D157" s="26"/>
      <c r="E157" s="26"/>
      <c r="F157" s="26"/>
      <c r="G157" s="26"/>
    </row>
    <row r="158" spans="1:9" x14ac:dyDescent="0.25">
      <c r="A158" s="26"/>
      <c r="B158" s="26"/>
      <c r="C158" s="26"/>
      <c r="D158" s="26"/>
      <c r="E158" s="26"/>
      <c r="F158" s="26"/>
      <c r="G158" s="26"/>
    </row>
    <row r="159" spans="1:9" x14ac:dyDescent="0.25">
      <c r="A159" s="26" t="s">
        <v>129</v>
      </c>
      <c r="B159" s="26">
        <f>AVERAGEIF(F139:F156,A159,G139:G156)</f>
        <v>0.38382283834586467</v>
      </c>
      <c r="C159" s="26"/>
      <c r="D159" s="26"/>
      <c r="E159" s="26"/>
      <c r="F159" s="26"/>
      <c r="G159" s="26"/>
    </row>
    <row r="160" spans="1:9" x14ac:dyDescent="0.25">
      <c r="A160" s="26" t="s">
        <v>439</v>
      </c>
      <c r="B160" s="26">
        <f>AVERAGEIF(F139:F156,A160,G139:G156)</f>
        <v>0.1111111111111111</v>
      </c>
      <c r="C160" s="26"/>
      <c r="D160" s="26"/>
      <c r="E160" s="26"/>
      <c r="F160" s="26"/>
      <c r="G160" s="26"/>
    </row>
    <row r="161" spans="1:7" x14ac:dyDescent="0.25">
      <c r="A161" s="26" t="s">
        <v>128</v>
      </c>
      <c r="B161" s="26">
        <f>AVERAGEIF(F139:F156,A161,G139:G156)</f>
        <v>0.4</v>
      </c>
      <c r="C161" s="26"/>
      <c r="D161" s="26"/>
      <c r="E161" s="26"/>
      <c r="F161" s="26"/>
      <c r="G161" s="26"/>
    </row>
    <row r="162" spans="1:7" x14ac:dyDescent="0.25">
      <c r="A162" s="26" t="s">
        <v>125</v>
      </c>
      <c r="B162" s="26">
        <f>AVERAGEIF(F139:F156,A162,G139:G156)</f>
        <v>0.22222222222222221</v>
      </c>
      <c r="C162" s="26"/>
      <c r="D162" s="26"/>
      <c r="E162" s="26"/>
      <c r="F162" s="26"/>
      <c r="G162" s="26"/>
    </row>
    <row r="163" spans="1:7" x14ac:dyDescent="0.25">
      <c r="A163" s="26" t="s">
        <v>126</v>
      </c>
      <c r="B163" s="26">
        <f>AVERAGEIF(F139:F156,A163,G139:G156)</f>
        <v>0.38034188034188032</v>
      </c>
      <c r="C163" s="26"/>
      <c r="D163" s="26"/>
      <c r="E163" s="26"/>
      <c r="F163" s="26"/>
      <c r="G163" s="26"/>
    </row>
    <row r="165" spans="1:7" x14ac:dyDescent="0.25">
      <c r="A165" s="512" t="s">
        <v>175</v>
      </c>
      <c r="B165" s="512"/>
      <c r="C165" s="512"/>
      <c r="D165" s="512"/>
      <c r="E165" s="512"/>
    </row>
    <row r="166" spans="1:7" ht="15.75" thickBot="1" x14ac:dyDescent="0.3">
      <c r="A166" s="22" t="s">
        <v>176</v>
      </c>
      <c r="B166" s="16">
        <v>0.4</v>
      </c>
    </row>
    <row r="167" spans="1:7" ht="15.75" thickBot="1" x14ac:dyDescent="0.3">
      <c r="A167" s="8" t="s">
        <v>177</v>
      </c>
      <c r="B167" s="43">
        <f>(1+B166)^(1/(2020-2010))-1</f>
        <v>3.4219694129380196E-2</v>
      </c>
    </row>
    <row r="168" spans="1:7" x14ac:dyDescent="0.25">
      <c r="B168" s="44"/>
    </row>
    <row r="169" spans="1:7" x14ac:dyDescent="0.25">
      <c r="A169" s="512" t="s">
        <v>413</v>
      </c>
      <c r="B169" s="512"/>
    </row>
    <row r="170" spans="1:7" x14ac:dyDescent="0.25">
      <c r="A170" s="22" t="s">
        <v>414</v>
      </c>
      <c r="B170" s="45">
        <v>972.7</v>
      </c>
    </row>
    <row r="171" spans="1:7" ht="15.75" thickBot="1" x14ac:dyDescent="0.3">
      <c r="A171" s="22" t="s">
        <v>415</v>
      </c>
      <c r="B171" s="46">
        <f>400.9+53.5+276.5+255.7+63.5+462.5+B170+975.4+227.6+436.5</f>
        <v>4124.8</v>
      </c>
    </row>
    <row r="172" spans="1:7" ht="15.75" thickBot="1" x14ac:dyDescent="0.3">
      <c r="A172" s="22" t="s">
        <v>416</v>
      </c>
      <c r="B172" s="43">
        <f>B170/B171</f>
        <v>0.23581749418153608</v>
      </c>
    </row>
    <row r="173" spans="1:7" x14ac:dyDescent="0.25">
      <c r="B173" s="44"/>
    </row>
    <row r="174" spans="1:7" x14ac:dyDescent="0.25">
      <c r="A174" s="512" t="s">
        <v>182</v>
      </c>
      <c r="B174" s="512"/>
      <c r="C174" s="512"/>
      <c r="D174" s="512"/>
      <c r="E174" s="512"/>
    </row>
    <row r="175" spans="1:7" ht="15.75" thickBot="1" x14ac:dyDescent="0.3">
      <c r="A175" s="22" t="s">
        <v>423</v>
      </c>
      <c r="B175" s="44">
        <v>0.1246</v>
      </c>
    </row>
    <row r="176" spans="1:7" ht="15.75" thickBot="1" x14ac:dyDescent="0.3">
      <c r="A176" s="22" t="s">
        <v>418</v>
      </c>
      <c r="B176" s="43">
        <f>1-B175</f>
        <v>0.87539999999999996</v>
      </c>
    </row>
    <row r="178" spans="1:5" x14ac:dyDescent="0.25">
      <c r="A178" s="512" t="s">
        <v>178</v>
      </c>
      <c r="B178" s="512"/>
      <c r="C178" s="512"/>
      <c r="D178" s="512"/>
      <c r="E178" s="512"/>
    </row>
    <row r="179" spans="1:5" x14ac:dyDescent="0.25">
      <c r="A179" s="24" t="s">
        <v>420</v>
      </c>
      <c r="B179" s="8">
        <v>197000</v>
      </c>
    </row>
    <row r="180" spans="1:5" ht="15.75" thickBot="1" x14ac:dyDescent="0.3">
      <c r="A180" s="8" t="s">
        <v>421</v>
      </c>
      <c r="B180" s="8">
        <v>175000</v>
      </c>
    </row>
    <row r="181" spans="1:5" ht="15.75" thickBot="1" x14ac:dyDescent="0.3">
      <c r="A181" s="8" t="s">
        <v>179</v>
      </c>
      <c r="B181" s="18">
        <f>B179/B180</f>
        <v>1.1257142857142857</v>
      </c>
    </row>
    <row r="183" spans="1:5" x14ac:dyDescent="0.25">
      <c r="A183" s="512" t="s">
        <v>180</v>
      </c>
      <c r="B183" s="512"/>
      <c r="C183" s="512"/>
      <c r="D183" s="512"/>
      <c r="E183" s="512"/>
    </row>
    <row r="184" spans="1:5" x14ac:dyDescent="0.25">
      <c r="A184" s="22" t="s">
        <v>2278</v>
      </c>
      <c r="B184" s="182">
        <v>1.2E-2</v>
      </c>
    </row>
    <row r="185" spans="1:5" x14ac:dyDescent="0.25">
      <c r="A185" s="22" t="s">
        <v>2279</v>
      </c>
      <c r="B185" s="182">
        <v>2.4E-2</v>
      </c>
    </row>
    <row r="186" spans="1:5" x14ac:dyDescent="0.25">
      <c r="A186" s="22" t="s">
        <v>2280</v>
      </c>
      <c r="B186" s="8">
        <f>2050-2018+1</f>
        <v>33</v>
      </c>
    </row>
    <row r="187" spans="1:5" x14ac:dyDescent="0.25">
      <c r="A187" s="22" t="s">
        <v>2281</v>
      </c>
      <c r="B187" s="14">
        <f>(1-B184)^B186</f>
        <v>0.67139665221009714</v>
      </c>
    </row>
    <row r="188" spans="1:5" ht="15.75" thickBot="1" x14ac:dyDescent="0.3">
      <c r="A188" s="22" t="s">
        <v>2282</v>
      </c>
      <c r="B188" s="14">
        <f>(1-B185)^B186</f>
        <v>0.44858421050781644</v>
      </c>
    </row>
    <row r="189" spans="1:5" ht="15.75" thickBot="1" x14ac:dyDescent="0.3">
      <c r="A189" s="22" t="s">
        <v>2283</v>
      </c>
      <c r="B189" s="18">
        <f>(B187-B188)/B187</f>
        <v>0.33186409400289502</v>
      </c>
    </row>
    <row r="191" spans="1:5" x14ac:dyDescent="0.25">
      <c r="A191" s="512" t="s">
        <v>192</v>
      </c>
      <c r="B191" s="512"/>
      <c r="C191" s="512"/>
      <c r="D191" s="512"/>
      <c r="E191" s="512"/>
    </row>
    <row r="192" spans="1:5" x14ac:dyDescent="0.25">
      <c r="A192" s="20" t="s">
        <v>184</v>
      </c>
      <c r="B192" s="20" t="s">
        <v>185</v>
      </c>
      <c r="C192" s="20"/>
    </row>
    <row r="193" spans="1:9" x14ac:dyDescent="0.25">
      <c r="A193" s="8" t="s">
        <v>186</v>
      </c>
      <c r="B193" s="21">
        <v>15277777.777777778</v>
      </c>
      <c r="C193" s="8" t="s">
        <v>187</v>
      </c>
    </row>
    <row r="194" spans="1:9" x14ac:dyDescent="0.25">
      <c r="A194" s="8" t="s">
        <v>188</v>
      </c>
      <c r="B194" s="21">
        <f>3.4*10^6</f>
        <v>3400000</v>
      </c>
      <c r="C194" s="47"/>
    </row>
    <row r="195" spans="1:9" x14ac:dyDescent="0.25">
      <c r="A195" s="8" t="s">
        <v>189</v>
      </c>
      <c r="B195" s="8">
        <v>2</v>
      </c>
    </row>
    <row r="196" spans="1:9" ht="15.75" thickBot="1" x14ac:dyDescent="0.3">
      <c r="A196" s="8" t="s">
        <v>190</v>
      </c>
      <c r="B196" s="21">
        <f>B195*B194</f>
        <v>6800000</v>
      </c>
    </row>
    <row r="197" spans="1:9" ht="15.75" thickBot="1" x14ac:dyDescent="0.3">
      <c r="A197" s="8" t="s">
        <v>191</v>
      </c>
      <c r="B197" s="18">
        <f>B196/B193</f>
        <v>0.44509090909090909</v>
      </c>
    </row>
    <row r="199" spans="1:9" x14ac:dyDescent="0.25">
      <c r="A199" s="268" t="s">
        <v>3109</v>
      </c>
    </row>
    <row r="201" spans="1:9" x14ac:dyDescent="0.25">
      <c r="A201" s="270" t="s">
        <v>3130</v>
      </c>
      <c r="B201" s="514" t="s">
        <v>3113</v>
      </c>
      <c r="C201" s="514"/>
      <c r="D201" s="514"/>
      <c r="E201" s="514"/>
      <c r="F201" s="514"/>
      <c r="G201" s="514"/>
      <c r="H201" s="514"/>
      <c r="I201" s="514"/>
    </row>
    <row r="202" spans="1:9" x14ac:dyDescent="0.25">
      <c r="A202" s="180" t="s">
        <v>3114</v>
      </c>
      <c r="B202" s="180" t="s">
        <v>3115</v>
      </c>
      <c r="C202" s="180" t="s">
        <v>3116</v>
      </c>
      <c r="D202" s="180" t="s">
        <v>3117</v>
      </c>
      <c r="E202" s="180" t="s">
        <v>2384</v>
      </c>
      <c r="F202" s="180" t="s">
        <v>90</v>
      </c>
      <c r="G202" s="180" t="s">
        <v>3118</v>
      </c>
      <c r="H202" s="180" t="s">
        <v>3119</v>
      </c>
      <c r="I202" s="180" t="s">
        <v>3120</v>
      </c>
    </row>
    <row r="203" spans="1:9" x14ac:dyDescent="0.25">
      <c r="A203" s="180" t="s">
        <v>3121</v>
      </c>
      <c r="B203" s="188">
        <v>0</v>
      </c>
      <c r="C203" s="188">
        <v>6</v>
      </c>
      <c r="D203" s="188">
        <v>9</v>
      </c>
      <c r="E203" s="188">
        <v>25</v>
      </c>
      <c r="F203" s="188">
        <v>21</v>
      </c>
      <c r="G203" s="188">
        <v>215</v>
      </c>
      <c r="H203" s="188">
        <v>81</v>
      </c>
      <c r="I203" s="188">
        <v>134</v>
      </c>
    </row>
    <row r="204" spans="1:9" x14ac:dyDescent="0.25">
      <c r="A204" s="180" t="s">
        <v>3122</v>
      </c>
      <c r="B204" s="188">
        <v>4</v>
      </c>
      <c r="C204" s="188">
        <v>3</v>
      </c>
      <c r="D204" s="188">
        <v>15</v>
      </c>
      <c r="E204" s="188">
        <v>40</v>
      </c>
      <c r="F204" s="188">
        <v>43</v>
      </c>
      <c r="G204" s="188">
        <v>163</v>
      </c>
      <c r="H204" s="188">
        <v>56</v>
      </c>
      <c r="I204" s="188">
        <v>94</v>
      </c>
    </row>
    <row r="205" spans="1:9" ht="15.75" thickBot="1" x14ac:dyDescent="0.3">
      <c r="A205" s="48" t="s">
        <v>3123</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x14ac:dyDescent="0.3">
      <c r="A206" s="188" t="s">
        <v>3124</v>
      </c>
      <c r="B206" s="18">
        <f>SUM(G205:H205)/SUM(G203:H203)</f>
        <v>-0.26013513513513514</v>
      </c>
    </row>
    <row r="207" spans="1:9" ht="15.75" thickBot="1" x14ac:dyDescent="0.3">
      <c r="A207" s="249" t="s">
        <v>3125</v>
      </c>
      <c r="B207" s="18">
        <f>I205/I203</f>
        <v>-0.29850746268656714</v>
      </c>
    </row>
    <row r="209" spans="1:9" x14ac:dyDescent="0.25">
      <c r="A209" s="270" t="s">
        <v>3131</v>
      </c>
      <c r="B209" s="514" t="s">
        <v>3113</v>
      </c>
      <c r="C209" s="514"/>
      <c r="D209" s="514"/>
      <c r="E209" s="514"/>
      <c r="F209" s="514"/>
      <c r="G209" s="514"/>
      <c r="H209" s="514"/>
      <c r="I209" s="514"/>
    </row>
    <row r="210" spans="1:9" x14ac:dyDescent="0.25">
      <c r="A210" s="180" t="s">
        <v>3114</v>
      </c>
      <c r="B210" s="180" t="s">
        <v>3115</v>
      </c>
      <c r="C210" s="180" t="s">
        <v>3116</v>
      </c>
      <c r="D210" s="180" t="s">
        <v>3117</v>
      </c>
      <c r="E210" s="180" t="s">
        <v>2384</v>
      </c>
      <c r="F210" s="180" t="s">
        <v>90</v>
      </c>
      <c r="G210" s="180" t="s">
        <v>3118</v>
      </c>
      <c r="H210" s="180" t="s">
        <v>3119</v>
      </c>
      <c r="I210" s="180" t="s">
        <v>3120</v>
      </c>
    </row>
    <row r="211" spans="1:9" x14ac:dyDescent="0.25">
      <c r="A211" s="180" t="s">
        <v>3121</v>
      </c>
      <c r="B211" s="188">
        <v>0</v>
      </c>
      <c r="C211" s="188">
        <v>17</v>
      </c>
      <c r="D211" s="188">
        <v>18</v>
      </c>
      <c r="E211" s="188">
        <v>22</v>
      </c>
      <c r="F211" s="188">
        <v>12</v>
      </c>
      <c r="G211" s="188">
        <v>73</v>
      </c>
      <c r="H211" s="188">
        <v>21</v>
      </c>
      <c r="I211" s="188">
        <v>21</v>
      </c>
    </row>
    <row r="212" spans="1:9" x14ac:dyDescent="0.25">
      <c r="A212" s="180" t="s">
        <v>3122</v>
      </c>
      <c r="B212" s="188">
        <v>0</v>
      </c>
      <c r="C212" s="188">
        <v>15</v>
      </c>
      <c r="D212" s="188">
        <v>22</v>
      </c>
      <c r="E212" s="188">
        <v>39</v>
      </c>
      <c r="F212" s="188">
        <v>23</v>
      </c>
      <c r="G212" s="188">
        <v>51</v>
      </c>
      <c r="H212" s="188">
        <v>17</v>
      </c>
      <c r="I212" s="188">
        <v>19</v>
      </c>
    </row>
    <row r="213" spans="1:9" ht="15.75" thickBot="1" x14ac:dyDescent="0.3">
      <c r="A213" s="48" t="s">
        <v>3123</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x14ac:dyDescent="0.3">
      <c r="A214" s="188" t="s">
        <v>3124</v>
      </c>
      <c r="B214" s="18">
        <f>SUM(G213:H213)/SUM(G211:H211)</f>
        <v>-0.27659574468085107</v>
      </c>
    </row>
    <row r="215" spans="1:9" ht="15.75" thickBot="1" x14ac:dyDescent="0.3">
      <c r="A215" s="249" t="s">
        <v>3125</v>
      </c>
      <c r="B215" s="18">
        <f>I213/I211</f>
        <v>-9.5238095238095233E-2</v>
      </c>
    </row>
    <row r="217" spans="1:9" x14ac:dyDescent="0.25">
      <c r="A217" s="269" t="s">
        <v>3132</v>
      </c>
      <c r="B217" s="514" t="s">
        <v>3113</v>
      </c>
      <c r="C217" s="514"/>
      <c r="D217" s="514"/>
      <c r="E217" s="514"/>
    </row>
    <row r="218" spans="1:9" x14ac:dyDescent="0.25">
      <c r="A218" s="180" t="s">
        <v>3114</v>
      </c>
      <c r="B218" s="180" t="s">
        <v>3126</v>
      </c>
      <c r="C218" s="180" t="s">
        <v>3127</v>
      </c>
      <c r="D218" s="180" t="s">
        <v>3128</v>
      </c>
      <c r="E218" s="180" t="s">
        <v>90</v>
      </c>
    </row>
    <row r="219" spans="1:9" x14ac:dyDescent="0.25">
      <c r="A219" s="180" t="s">
        <v>3121</v>
      </c>
      <c r="B219" s="188">
        <v>112</v>
      </c>
      <c r="C219" s="188">
        <v>16</v>
      </c>
      <c r="D219" s="188">
        <v>9</v>
      </c>
      <c r="E219" s="188">
        <v>134</v>
      </c>
    </row>
    <row r="220" spans="1:9" x14ac:dyDescent="0.25">
      <c r="A220" s="180" t="s">
        <v>3122</v>
      </c>
      <c r="B220" s="188">
        <v>87</v>
      </c>
      <c r="C220" s="188">
        <v>17</v>
      </c>
      <c r="D220" s="188">
        <v>9</v>
      </c>
      <c r="E220" s="188">
        <v>151</v>
      </c>
    </row>
    <row r="221" spans="1:9" ht="15.75" thickBot="1" x14ac:dyDescent="0.3">
      <c r="A221" s="48" t="s">
        <v>3123</v>
      </c>
      <c r="B221" s="8">
        <f>B220-B219</f>
        <v>-25</v>
      </c>
      <c r="C221" s="8">
        <f t="shared" ref="C221:E221" si="9">C220-C219</f>
        <v>1</v>
      </c>
      <c r="D221" s="8">
        <f t="shared" si="9"/>
        <v>0</v>
      </c>
      <c r="E221" s="8">
        <f t="shared" si="9"/>
        <v>17</v>
      </c>
    </row>
    <row r="222" spans="1:9" ht="15.75" thickBot="1" x14ac:dyDescent="0.3">
      <c r="A222" s="249" t="s">
        <v>3129</v>
      </c>
      <c r="B222" s="18">
        <f>B221/B219</f>
        <v>-0.22321428571428573</v>
      </c>
    </row>
    <row r="226" spans="1:9" x14ac:dyDescent="0.25">
      <c r="A226" s="188"/>
      <c r="B226" s="188"/>
      <c r="C226" s="188"/>
      <c r="D226" s="188"/>
      <c r="E226" s="188"/>
      <c r="F226" s="188"/>
      <c r="G226" s="188"/>
      <c r="H226" s="188"/>
      <c r="I226" s="188"/>
    </row>
    <row r="227" spans="1:9" x14ac:dyDescent="0.25">
      <c r="A227" s="188"/>
      <c r="B227" s="188"/>
      <c r="C227" s="188"/>
      <c r="D227" s="188"/>
      <c r="E227" s="188"/>
      <c r="F227" s="188"/>
      <c r="G227" s="188"/>
      <c r="H227" s="188"/>
      <c r="I227" s="188"/>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2022-01-18T21:26:47Z</dcterms:modified>
</cp:coreProperties>
</file>