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us\InputData\bldgs\BDEQ\"/>
    </mc:Choice>
  </mc:AlternateContent>
  <bookViews>
    <workbookView xWindow="480" yWindow="45" windowWidth="19425" windowHeight="11025" tabRatio="670" firstSheet="4" activeTab="8"/>
  </bookViews>
  <sheets>
    <sheet name="About" sheetId="1" r:id="rId1"/>
    <sheet name="Poland Data" sheetId="13" r:id="rId2"/>
    <sheet name="Poland Urban Rural Share" sheetId="14" r:id="rId3"/>
    <sheet name="BDEQ-BEOfDS-urban-residential" sheetId="4" r:id="rId4"/>
    <sheet name="BDEQ-BEOfDS-rural-residential" sheetId="9" r:id="rId5"/>
    <sheet name="BDEQ-BEOfDS-commercial" sheetId="5" r:id="rId6"/>
    <sheet name="BDEQ-BDESC-urban-residential" sheetId="6" r:id="rId7"/>
    <sheet name="BDEQ-BDESC-rural-residential" sheetId="10" r:id="rId8"/>
    <sheet name="BDEQ-BDESC-commercial" sheetId="7" r:id="rId9"/>
  </sheets>
  <definedNames>
    <definedName name="rural_fraction">'Poland Urban Rural Share'!$C$3</definedName>
    <definedName name="urban_fraction">'Poland Urban Rural Share'!$C$2</definedName>
  </definedNames>
  <calcPr calcId="162913" concurrentCalc="0"/>
</workbook>
</file>

<file path=xl/calcChain.xml><?xml version="1.0" encoding="utf-8"?>
<calcChain xmlns="http://schemas.openxmlformats.org/spreadsheetml/2006/main">
  <c r="AB13" i="6" l="1"/>
  <c r="AC13" i="6"/>
  <c r="AD13" i="6"/>
  <c r="AE13" i="6"/>
  <c r="AF13" i="6"/>
  <c r="AG13" i="6"/>
  <c r="AH13" i="6"/>
  <c r="AI13" i="6"/>
  <c r="AJ13" i="6"/>
  <c r="AK13" i="6"/>
  <c r="AB14" i="6"/>
  <c r="AC14" i="6"/>
  <c r="AD14" i="6"/>
  <c r="AE14" i="6"/>
  <c r="AF14" i="6"/>
  <c r="AG14" i="6"/>
  <c r="AH14" i="6"/>
  <c r="AI14" i="6"/>
  <c r="AJ14" i="6"/>
  <c r="AK14" i="6"/>
  <c r="AB13" i="4"/>
  <c r="AC13" i="4"/>
  <c r="AD13" i="4"/>
  <c r="AE13" i="4"/>
  <c r="AF13" i="4"/>
  <c r="AG13" i="4"/>
  <c r="AH13" i="4"/>
  <c r="AI13" i="4"/>
  <c r="AJ13" i="4"/>
  <c r="AK13" i="4"/>
  <c r="AB14" i="4"/>
  <c r="AC14" i="4"/>
  <c r="AD14" i="4"/>
  <c r="AE14" i="4"/>
  <c r="AF14" i="4"/>
  <c r="AG14" i="4"/>
  <c r="AH14" i="4"/>
  <c r="AI14" i="4"/>
  <c r="AJ14" i="4"/>
  <c r="AK14" i="4"/>
  <c r="A9" i="13"/>
  <c r="A18" i="13"/>
  <c r="C3" i="14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2" i="14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K7" i="4"/>
  <c r="D7" i="4"/>
  <c r="C4" i="14"/>
  <c r="AH7" i="4"/>
  <c r="AD7" i="4"/>
  <c r="Z7" i="4"/>
  <c r="V7" i="4"/>
  <c r="R7" i="4"/>
  <c r="N7" i="4"/>
  <c r="J7" i="4"/>
  <c r="F7" i="4"/>
  <c r="AI7" i="4"/>
  <c r="AE7" i="4"/>
  <c r="AA7" i="4"/>
  <c r="W7" i="4"/>
  <c r="S7" i="4"/>
  <c r="O7" i="4"/>
  <c r="K7" i="4"/>
  <c r="G7" i="4"/>
  <c r="AG7" i="4"/>
  <c r="AC7" i="4"/>
  <c r="Y7" i="4"/>
  <c r="U7" i="4"/>
  <c r="Q7" i="4"/>
  <c r="M7" i="4"/>
  <c r="I7" i="4"/>
  <c r="E7" i="4"/>
  <c r="AJ7" i="4"/>
  <c r="AF7" i="4"/>
  <c r="AB7" i="4"/>
  <c r="X7" i="4"/>
  <c r="T7" i="4"/>
  <c r="P7" i="4"/>
  <c r="L7" i="4"/>
  <c r="H7" i="4"/>
  <c r="AK12" i="6"/>
  <c r="AJ12" i="6"/>
  <c r="AI12" i="6"/>
  <c r="AH12" i="6"/>
  <c r="AG12" i="6"/>
  <c r="AF12" i="6"/>
  <c r="AE12" i="6"/>
  <c r="AD12" i="6"/>
  <c r="AC12" i="6"/>
  <c r="AB12" i="6"/>
  <c r="AK11" i="6"/>
  <c r="AJ11" i="6"/>
  <c r="AI11" i="6"/>
  <c r="AH11" i="6"/>
  <c r="AG11" i="6"/>
  <c r="AF11" i="6"/>
  <c r="AE11" i="6"/>
  <c r="AD11" i="6"/>
  <c r="AC11" i="6"/>
  <c r="AB11" i="6"/>
  <c r="AK10" i="6"/>
  <c r="AJ10" i="6"/>
  <c r="AI10" i="6"/>
  <c r="AH10" i="6"/>
  <c r="AG10" i="6"/>
  <c r="AF10" i="6"/>
  <c r="AE10" i="6"/>
  <c r="AD10" i="6"/>
  <c r="AC10" i="6"/>
  <c r="AB10" i="6"/>
  <c r="AK9" i="6"/>
  <c r="AJ9" i="6"/>
  <c r="AI9" i="6"/>
  <c r="AH9" i="6"/>
  <c r="AG9" i="6"/>
  <c r="AF9" i="6"/>
  <c r="AE9" i="6"/>
  <c r="AD9" i="6"/>
  <c r="AC9" i="6"/>
  <c r="AB9" i="6"/>
  <c r="AK8" i="6"/>
  <c r="AJ8" i="6"/>
  <c r="AI8" i="6"/>
  <c r="AH8" i="6"/>
  <c r="AG8" i="6"/>
  <c r="AF8" i="6"/>
  <c r="AE8" i="6"/>
  <c r="AD8" i="6"/>
  <c r="AC8" i="6"/>
  <c r="AB8" i="6"/>
  <c r="AC8" i="4"/>
  <c r="AD8" i="4"/>
  <c r="AE8" i="4"/>
  <c r="AF8" i="4"/>
  <c r="AG8" i="4"/>
  <c r="AH8" i="4"/>
  <c r="AI8" i="4"/>
  <c r="AJ8" i="4"/>
  <c r="AK8" i="4"/>
  <c r="AC9" i="4"/>
  <c r="AD9" i="4"/>
  <c r="AE9" i="4"/>
  <c r="AF9" i="4"/>
  <c r="AG9" i="4"/>
  <c r="AH9" i="4"/>
  <c r="AI9" i="4"/>
  <c r="AJ9" i="4"/>
  <c r="AK9" i="4"/>
  <c r="AC10" i="4"/>
  <c r="AD10" i="4"/>
  <c r="AE10" i="4"/>
  <c r="AF10" i="4"/>
  <c r="AG10" i="4"/>
  <c r="AH10" i="4"/>
  <c r="AI10" i="4"/>
  <c r="AJ10" i="4"/>
  <c r="AK10" i="4"/>
  <c r="AC11" i="4"/>
  <c r="AD11" i="4"/>
  <c r="AE11" i="4"/>
  <c r="AF11" i="4"/>
  <c r="AG11" i="4"/>
  <c r="AH11" i="4"/>
  <c r="AI11" i="4"/>
  <c r="AJ11" i="4"/>
  <c r="AK11" i="4"/>
  <c r="AC12" i="4"/>
  <c r="AD12" i="4"/>
  <c r="AE12" i="4"/>
  <c r="AF12" i="4"/>
  <c r="AG12" i="4"/>
  <c r="AH12" i="4"/>
  <c r="AI12" i="4"/>
  <c r="AJ12" i="4"/>
  <c r="AK12" i="4"/>
  <c r="AB8" i="4"/>
  <c r="AB9" i="4"/>
  <c r="AB10" i="4"/>
  <c r="AB11" i="4"/>
  <c r="AB12" i="4"/>
</calcChain>
</file>

<file path=xl/sharedStrings.xml><?xml version="1.0" encoding="utf-8"?>
<sst xmlns="http://schemas.openxmlformats.org/spreadsheetml/2006/main" count="115" uniqueCount="48">
  <si>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</si>
  <si>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</si>
  <si>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</si>
  <si>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</si>
  <si>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</si>
  <si>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</si>
  <si>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</si>
  <si>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</si>
  <si>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</si>
  <si>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BDEQ BAU Electricity Output from Distributed Sources</t>
  </si>
  <si>
    <t>BDEQ BAU Distributed Electricity Source Capacity</t>
  </si>
  <si>
    <t>Sources:</t>
  </si>
  <si>
    <t>International Renewable Energy Agency</t>
  </si>
  <si>
    <t>REMAP 2030 Renewable Energy Prospects for Poland</t>
  </si>
  <si>
    <t>http://www.irena.org/DocumentDownloads/Publications/IRENA_REmap_Poland_paper_2015_EN.pdf</t>
  </si>
  <si>
    <t>Page 46, Table 15</t>
  </si>
  <si>
    <t>Distributed Solar Capacity Factor</t>
  </si>
  <si>
    <t>In the start year, we assume distributed (i.e. rooftop) solar PV capacit and generation</t>
  </si>
  <si>
    <t>in Poland are neglibible.</t>
  </si>
  <si>
    <t>MW</t>
  </si>
  <si>
    <t>MWh</t>
  </si>
  <si>
    <t>In 2050, BAU case, we use an generation estimate from Low-Emission Poland 2050.</t>
  </si>
  <si>
    <t>TWh</t>
  </si>
  <si>
    <t>Distributed Solar PV capacity factor for Poland</t>
  </si>
  <si>
    <t>2050 Distributed Solar Generation (BAU)</t>
  </si>
  <si>
    <t>2050 Solar Capacity (BAU)</t>
  </si>
  <si>
    <t>Hours per Year</t>
  </si>
  <si>
    <t>We assume it is approached linearly starting in 2017 and that it is all on residential buildings.</t>
  </si>
  <si>
    <t>2050 BAU Generation from Distributed Solar</t>
  </si>
  <si>
    <t>Residential Buildings</t>
  </si>
  <si>
    <t>Urban</t>
  </si>
  <si>
    <t>Rural</t>
  </si>
  <si>
    <t>Total</t>
  </si>
  <si>
    <t>Fraction</t>
  </si>
  <si>
    <t>Number</t>
  </si>
  <si>
    <t>Urban and Rural Residential Building Share</t>
  </si>
  <si>
    <t>BPIE</t>
  </si>
  <si>
    <t>Page 4</t>
  </si>
  <si>
    <t>Low-Emission Poland 2050</t>
  </si>
  <si>
    <t>2050.pl - THE JOURNEY TO THE LOW-EMISSION FUTURE - See the data</t>
  </si>
  <si>
    <t>http://np2050.pl/files/Excele/excele_en/NP2050pIII-eng.xlsx</t>
  </si>
  <si>
    <t>File "Part III - A Low-Emission Energy Sector- EXCEL", tab "III.27"</t>
  </si>
  <si>
    <t>FINANCING BUILDING ENERGY PERFORMANCE IMPROVEMENT IN POLAND</t>
  </si>
  <si>
    <t>http://bpie.eu/wp-content/uploads/2016/01/BPIE_Financing-building-energy-in-Poland_EN.pdf</t>
  </si>
  <si>
    <t>hard coal</t>
  </si>
  <si>
    <t>onshore wind</t>
  </si>
  <si>
    <t>lignite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</si>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</sst>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5" fillId="0" borderId="0" xfId="8"/>
  </cellXfs>
  <cellStyles count="9">
    <cellStyle name="Body: normal cell" xfId="5"/>
    <cellStyle name="Font: Calibri, 9pt regular" xfId="1"/>
    <cellStyle name="Footnotes: top row" xfId="6"/>
    <cellStyle name="Header: bottom row" xfId="2"/>
    <cellStyle name="Hyperlink" xfId="8" builtinId="8"/>
    <cellStyle name="Normal" xfId="0" builtinId="0"/>
    <cellStyle name="Normal 2" xfId="7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5" x14ac:dyDescent="0.25"/>
  <cols>
    <col min="2" max="2" width="51" customWidth="1"/>
  </cols>
  <sheetData>
    <row r="1" spans="1:2" x14ac:dyDescent="0.25">
      <c r="A1" s="1" t="s">
        <v>9</v>
      </c>
    </row>
    <row r="2" spans="1:2" x14ac:dyDescent="0.25">
      <c r="A2" s="1" t="s">
        <v>10</v>
      </c>
    </row>
    <row r="4" spans="1:2" x14ac:dyDescent="0.25">
      <c r="A4" s="1" t="s">
        <v>11</v>
      </c>
      <c r="B4" s="5" t="s">
        <v>28</v>
      </c>
    </row>
    <row r="5" spans="1:2" x14ac:dyDescent="0.25">
      <c r="B5" t="s">
        <v>38</v>
      </c>
    </row>
    <row r="6" spans="1:2" x14ac:dyDescent="0.25">
      <c r="B6" s="2">
        <v>2013</v>
      </c>
    </row>
    <row r="7" spans="1:2" x14ac:dyDescent="0.25">
      <c r="B7" t="s">
        <v>39</v>
      </c>
    </row>
    <row r="8" spans="1:2" x14ac:dyDescent="0.25">
      <c r="B8" t="s">
        <v>40</v>
      </c>
    </row>
    <row r="9" spans="1:2" x14ac:dyDescent="0.25">
      <c r="B9" t="s">
        <v>41</v>
      </c>
    </row>
    <row r="11" spans="1:2" x14ac:dyDescent="0.25">
      <c r="B11" s="5" t="s">
        <v>16</v>
      </c>
    </row>
    <row r="12" spans="1:2" x14ac:dyDescent="0.25">
      <c r="B12" t="s">
        <v>12</v>
      </c>
    </row>
    <row r="13" spans="1:2" x14ac:dyDescent="0.25">
      <c r="B13" s="2">
        <v>2015</v>
      </c>
    </row>
    <row r="14" spans="1:2" x14ac:dyDescent="0.25">
      <c r="B14" s="2" t="s">
        <v>13</v>
      </c>
    </row>
    <row r="15" spans="1:2" x14ac:dyDescent="0.25">
      <c r="B15" t="s">
        <v>14</v>
      </c>
    </row>
    <row r="16" spans="1:2" x14ac:dyDescent="0.25">
      <c r="B16" t="s">
        <v>15</v>
      </c>
    </row>
    <row r="18" spans="1:2" x14ac:dyDescent="0.25">
      <c r="A18" s="1"/>
      <c r="B18" s="5" t="s">
        <v>35</v>
      </c>
    </row>
    <row r="19" spans="1:2" x14ac:dyDescent="0.25">
      <c r="A19" s="4"/>
      <c r="B19" t="s">
        <v>36</v>
      </c>
    </row>
    <row r="20" spans="1:2" x14ac:dyDescent="0.25">
      <c r="A20" s="4"/>
      <c r="B20" s="2">
        <v>2016</v>
      </c>
    </row>
    <row r="21" spans="1:2" x14ac:dyDescent="0.25">
      <c r="A21" s="4"/>
      <c r="B21" t="s">
        <v>42</v>
      </c>
    </row>
    <row r="22" spans="1:2" x14ac:dyDescent="0.25">
      <c r="A22" s="4"/>
      <c r="B22" s="8" t="s">
        <v>43</v>
      </c>
    </row>
    <row r="23" spans="1:2" x14ac:dyDescent="0.25">
      <c r="A23" s="4"/>
      <c r="B23" t="s">
        <v>37</v>
      </c>
    </row>
    <row r="24" spans="1:2" x14ac:dyDescent="0.25">
      <c r="A24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18</v>
      </c>
    </row>
    <row r="3" spans="1:2" x14ac:dyDescent="0.25">
      <c r="A3">
        <v>0</v>
      </c>
      <c r="B3" t="s">
        <v>19</v>
      </c>
    </row>
    <row r="4" spans="1:2" x14ac:dyDescent="0.25">
      <c r="A4">
        <v>0</v>
      </c>
      <c r="B4" t="s">
        <v>20</v>
      </c>
    </row>
    <row r="6" spans="1:2" x14ac:dyDescent="0.25">
      <c r="A6" t="s">
        <v>21</v>
      </c>
    </row>
    <row r="7" spans="1:2" x14ac:dyDescent="0.25">
      <c r="A7" t="s">
        <v>24</v>
      </c>
    </row>
    <row r="8" spans="1:2" x14ac:dyDescent="0.25">
      <c r="A8">
        <v>0.3</v>
      </c>
      <c r="B8" t="s">
        <v>22</v>
      </c>
    </row>
    <row r="9" spans="1:2" x14ac:dyDescent="0.25">
      <c r="A9">
        <f>A8*10^6</f>
        <v>300000</v>
      </c>
      <c r="B9" t="s">
        <v>20</v>
      </c>
    </row>
    <row r="11" spans="1:2" x14ac:dyDescent="0.25">
      <c r="A11" t="s">
        <v>23</v>
      </c>
    </row>
    <row r="12" spans="1:2" x14ac:dyDescent="0.25">
      <c r="A12">
        <v>0.115</v>
      </c>
    </row>
    <row r="14" spans="1:2" x14ac:dyDescent="0.25">
      <c r="A14" t="s">
        <v>26</v>
      </c>
    </row>
    <row r="15" spans="1:2" x14ac:dyDescent="0.25">
      <c r="A15">
        <v>8760</v>
      </c>
    </row>
    <row r="17" spans="1:2" x14ac:dyDescent="0.25">
      <c r="A17" t="s">
        <v>25</v>
      </c>
    </row>
    <row r="18" spans="1:2" x14ac:dyDescent="0.25">
      <c r="A18" s="3">
        <f>A9/A12/A15</f>
        <v>297.79630732578914</v>
      </c>
      <c r="B18" t="s">
        <v>19</v>
      </c>
    </row>
    <row r="20" spans="1:2" x14ac:dyDescent="0.25">
      <c r="A2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4.42578125" customWidth="1"/>
    <col min="2" max="2" width="15.7109375" customWidth="1"/>
  </cols>
  <sheetData>
    <row r="1" spans="1:3" x14ac:dyDescent="0.25">
      <c r="A1" s="1" t="s">
        <v>29</v>
      </c>
      <c r="B1" s="1" t="s">
        <v>34</v>
      </c>
      <c r="C1" s="1" t="s">
        <v>33</v>
      </c>
    </row>
    <row r="2" spans="1:3" x14ac:dyDescent="0.25">
      <c r="A2" t="s">
        <v>30</v>
      </c>
      <c r="B2" s="2">
        <v>2285600</v>
      </c>
      <c r="C2" s="6">
        <f>B2/B$4</f>
        <v>0.37796629789485869</v>
      </c>
    </row>
    <row r="3" spans="1:3" x14ac:dyDescent="0.25">
      <c r="A3" t="s">
        <v>31</v>
      </c>
      <c r="B3" s="2">
        <v>3761500</v>
      </c>
      <c r="C3" s="6">
        <f>B3/B$4</f>
        <v>0.62203370210514131</v>
      </c>
    </row>
    <row r="4" spans="1:3" x14ac:dyDescent="0.25">
      <c r="A4" t="s">
        <v>32</v>
      </c>
      <c r="B4" s="2">
        <v>6047100</v>
      </c>
      <c r="C4" s="3">
        <f>B4/B$4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>
      <selection activeCell="B12" sqref="B12:AK14"/>
    </sheetView>
  </sheetViews>
  <sheetFormatPr defaultRowHeight="15" x14ac:dyDescent="0.25"/>
  <cols>
    <col min="1" max="1" width="23.4257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3</v>
      </c>
      <c r="B7">
        <v>0</v>
      </c>
      <c r="C7">
        <v>0</v>
      </c>
      <c r="D7" s="3">
        <f>($AK7-$C7)*(D$1-$C$1)/($AK$1-$C$1)</f>
        <v>3334.9967461311062</v>
      </c>
      <c r="E7" s="3">
        <f t="shared" ref="E7:AJ7" si="0">($AK7-$C7)*(E$1-$C$1)/($AK$1-$C$1)</f>
        <v>6669.9934922622124</v>
      </c>
      <c r="F7" s="3">
        <f t="shared" si="0"/>
        <v>10004.990238393319</v>
      </c>
      <c r="G7" s="3">
        <f t="shared" si="0"/>
        <v>13339.986984524425</v>
      </c>
      <c r="H7" s="3">
        <f t="shared" si="0"/>
        <v>16674.983730655531</v>
      </c>
      <c r="I7" s="3">
        <f t="shared" si="0"/>
        <v>20009.980476786637</v>
      </c>
      <c r="J7" s="3">
        <f t="shared" si="0"/>
        <v>23344.977222917743</v>
      </c>
      <c r="K7" s="3">
        <f t="shared" si="0"/>
        <v>26679.97396904885</v>
      </c>
      <c r="L7" s="3">
        <f t="shared" si="0"/>
        <v>30014.970715179952</v>
      </c>
      <c r="M7" s="3">
        <f t="shared" si="0"/>
        <v>33349.967461311062</v>
      </c>
      <c r="N7" s="3">
        <f t="shared" si="0"/>
        <v>36684.964207442164</v>
      </c>
      <c r="O7" s="3">
        <f t="shared" si="0"/>
        <v>40019.960953573274</v>
      </c>
      <c r="P7" s="3">
        <f t="shared" si="0"/>
        <v>43354.957699704384</v>
      </c>
      <c r="Q7" s="3">
        <f t="shared" si="0"/>
        <v>46689.954445835487</v>
      </c>
      <c r="R7" s="3">
        <f t="shared" si="0"/>
        <v>50024.951191966589</v>
      </c>
      <c r="S7" s="3">
        <f t="shared" si="0"/>
        <v>53359.947938097699</v>
      </c>
      <c r="T7" s="3">
        <f t="shared" si="0"/>
        <v>56694.944684228802</v>
      </c>
      <c r="U7" s="3">
        <f t="shared" si="0"/>
        <v>60029.941430359904</v>
      </c>
      <c r="V7" s="3">
        <f t="shared" si="0"/>
        <v>63364.938176491007</v>
      </c>
      <c r="W7" s="3">
        <f t="shared" si="0"/>
        <v>66699.934922622124</v>
      </c>
      <c r="X7" s="3">
        <f t="shared" si="0"/>
        <v>70034.931668753226</v>
      </c>
      <c r="Y7" s="3">
        <f t="shared" si="0"/>
        <v>73369.928414884329</v>
      </c>
      <c r="Z7" s="3">
        <f t="shared" si="0"/>
        <v>76704.925161015432</v>
      </c>
      <c r="AA7" s="3">
        <f t="shared" si="0"/>
        <v>80039.921907146549</v>
      </c>
      <c r="AB7" s="3">
        <f t="shared" si="0"/>
        <v>83374.918653277651</v>
      </c>
      <c r="AC7" s="3">
        <f t="shared" si="0"/>
        <v>86709.915399408768</v>
      </c>
      <c r="AD7" s="3">
        <f t="shared" si="0"/>
        <v>90044.912145539856</v>
      </c>
      <c r="AE7" s="3">
        <f t="shared" si="0"/>
        <v>93379.908891670973</v>
      </c>
      <c r="AF7" s="3">
        <f t="shared" si="0"/>
        <v>96714.905637802076</v>
      </c>
      <c r="AG7" s="3">
        <f t="shared" si="0"/>
        <v>100049.90238393318</v>
      </c>
      <c r="AH7" s="3">
        <f t="shared" si="0"/>
        <v>103384.89913006428</v>
      </c>
      <c r="AI7" s="3">
        <f t="shared" si="0"/>
        <v>106719.8958761954</v>
      </c>
      <c r="AJ7" s="3">
        <f t="shared" si="0"/>
        <v>110054.8926223265</v>
      </c>
      <c r="AK7" s="3">
        <f>'Poland Data'!A9*urban_fraction</f>
        <v>113389.8893684576</v>
      </c>
    </row>
    <row r="8" spans="1:37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ref="AB8:AK14" si="1">TREND($R8:$AA8,$R$1:$AA$1,AB$1)</f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</row>
    <row r="13" spans="1:37" x14ac:dyDescent="0.2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</row>
    <row r="14" spans="1:37" x14ac:dyDescent="0.25">
      <c r="A1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opLeftCell="I1" workbookViewId="0">
      <selection activeCell="B12" sqref="B12:AK14"/>
    </sheetView>
  </sheetViews>
  <sheetFormatPr defaultRowHeight="15" x14ac:dyDescent="0.25"/>
  <cols>
    <col min="1" max="1" width="23.4257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3</v>
      </c>
      <c r="B7">
        <v>0</v>
      </c>
      <c r="C7">
        <v>0</v>
      </c>
      <c r="D7" s="3">
        <f>($AK7-$C7)*(D$1-$C$1)/($AK$1-$C$1)</f>
        <v>5488.5326656336001</v>
      </c>
      <c r="E7" s="3">
        <f t="shared" ref="E7:AJ7" si="0">($AK7-$C7)*(E$1-$C$1)/($AK$1-$C$1)</f>
        <v>10977.0653312672</v>
      </c>
      <c r="F7" s="3">
        <f t="shared" si="0"/>
        <v>16465.5979969008</v>
      </c>
      <c r="G7" s="3">
        <f t="shared" si="0"/>
        <v>21954.1306625344</v>
      </c>
      <c r="H7" s="3">
        <f t="shared" si="0"/>
        <v>27442.663328168001</v>
      </c>
      <c r="I7" s="3">
        <f t="shared" si="0"/>
        <v>32931.195993801601</v>
      </c>
      <c r="J7" s="3">
        <f t="shared" si="0"/>
        <v>38419.728659435204</v>
      </c>
      <c r="K7" s="3">
        <f t="shared" si="0"/>
        <v>43908.261325068801</v>
      </c>
      <c r="L7" s="3">
        <f t="shared" si="0"/>
        <v>49396.793990702397</v>
      </c>
      <c r="M7" s="3">
        <f t="shared" si="0"/>
        <v>54885.326656336001</v>
      </c>
      <c r="N7" s="3">
        <f t="shared" si="0"/>
        <v>60373.859321969605</v>
      </c>
      <c r="O7" s="3">
        <f t="shared" si="0"/>
        <v>65862.391987603201</v>
      </c>
      <c r="P7" s="3">
        <f t="shared" si="0"/>
        <v>71350.924653236798</v>
      </c>
      <c r="Q7" s="3">
        <f t="shared" si="0"/>
        <v>76839.457318870409</v>
      </c>
      <c r="R7" s="3">
        <f t="shared" si="0"/>
        <v>82327.989984504005</v>
      </c>
      <c r="S7" s="3">
        <f t="shared" si="0"/>
        <v>87816.522650137602</v>
      </c>
      <c r="T7" s="3">
        <f t="shared" si="0"/>
        <v>93305.055315771198</v>
      </c>
      <c r="U7" s="3">
        <f t="shared" si="0"/>
        <v>98793.587981404795</v>
      </c>
      <c r="V7" s="3">
        <f t="shared" si="0"/>
        <v>104282.12064703841</v>
      </c>
      <c r="W7" s="3">
        <f t="shared" si="0"/>
        <v>109770.653312672</v>
      </c>
      <c r="X7" s="3">
        <f t="shared" si="0"/>
        <v>115259.1859783056</v>
      </c>
      <c r="Y7" s="3">
        <f t="shared" si="0"/>
        <v>120747.71864393921</v>
      </c>
      <c r="Z7" s="3">
        <f t="shared" si="0"/>
        <v>126236.25130957281</v>
      </c>
      <c r="AA7" s="3">
        <f t="shared" si="0"/>
        <v>131724.7839752064</v>
      </c>
      <c r="AB7" s="3">
        <f t="shared" si="0"/>
        <v>137213.31664084</v>
      </c>
      <c r="AC7" s="3">
        <f t="shared" si="0"/>
        <v>142701.8493064736</v>
      </c>
      <c r="AD7" s="3">
        <f t="shared" si="0"/>
        <v>148190.38197210719</v>
      </c>
      <c r="AE7" s="3">
        <f t="shared" si="0"/>
        <v>153678.91463774082</v>
      </c>
      <c r="AF7" s="3">
        <f t="shared" si="0"/>
        <v>159167.44730337441</v>
      </c>
      <c r="AG7" s="3">
        <f t="shared" si="0"/>
        <v>164655.97996900801</v>
      </c>
      <c r="AH7" s="3">
        <f t="shared" si="0"/>
        <v>170144.51263464161</v>
      </c>
      <c r="AI7" s="3">
        <f t="shared" si="0"/>
        <v>175633.0453002752</v>
      </c>
      <c r="AJ7" s="3">
        <f t="shared" si="0"/>
        <v>181121.5779659088</v>
      </c>
      <c r="AK7" s="3">
        <f>'Poland Data'!A9*rural_fraction</f>
        <v>186610.1106315424</v>
      </c>
    </row>
    <row r="8" spans="1:37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opLeftCell="I1" workbookViewId="0">
      <selection activeCell="B12" sqref="B12:AK14"/>
    </sheetView>
  </sheetViews>
  <sheetFormatPr defaultRowHeight="15" x14ac:dyDescent="0.25"/>
  <cols>
    <col min="1" max="1" width="23.4257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opLeftCell="I1" workbookViewId="0">
      <selection activeCell="B12" sqref="B12:AK14"/>
    </sheetView>
  </sheetViews>
  <sheetFormatPr defaultRowHeight="15" x14ac:dyDescent="0.25"/>
  <cols>
    <col min="1" max="1" width="23.4257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3</v>
      </c>
      <c r="B7">
        <v>0</v>
      </c>
      <c r="C7">
        <v>0</v>
      </c>
      <c r="D7" s="7">
        <f>($AK7-$C7)*(D$1-$C$1)/($AK$1-$C$1)</f>
        <v>3.3104990531378853</v>
      </c>
      <c r="E7" s="7">
        <f t="shared" ref="E7:AJ7" si="0">($AK7-$C7)*(E$1-$C$1)/($AK$1-$C$1)</f>
        <v>6.6209981062757706</v>
      </c>
      <c r="F7" s="7">
        <f t="shared" si="0"/>
        <v>9.9314971594136559</v>
      </c>
      <c r="G7" s="7">
        <f t="shared" si="0"/>
        <v>13.241996212551541</v>
      </c>
      <c r="H7" s="7">
        <f t="shared" si="0"/>
        <v>16.55249526568943</v>
      </c>
      <c r="I7" s="7">
        <f t="shared" si="0"/>
        <v>19.862994318827312</v>
      </c>
      <c r="J7" s="7">
        <f t="shared" si="0"/>
        <v>23.173493371965197</v>
      </c>
      <c r="K7" s="7">
        <f t="shared" si="0"/>
        <v>26.483992425103082</v>
      </c>
      <c r="L7" s="7">
        <f t="shared" si="0"/>
        <v>29.794491478240971</v>
      </c>
      <c r="M7" s="7">
        <f t="shared" si="0"/>
        <v>33.10499053137886</v>
      </c>
      <c r="N7" s="7">
        <f t="shared" si="0"/>
        <v>36.415489584516742</v>
      </c>
      <c r="O7" s="7">
        <f t="shared" si="0"/>
        <v>39.725988637654623</v>
      </c>
      <c r="P7" s="7">
        <f t="shared" si="0"/>
        <v>43.036487690792512</v>
      </c>
      <c r="Q7" s="7">
        <f t="shared" si="0"/>
        <v>46.346986743930394</v>
      </c>
      <c r="R7" s="7">
        <f t="shared" si="0"/>
        <v>49.657485797068283</v>
      </c>
      <c r="S7" s="7">
        <f t="shared" si="0"/>
        <v>52.967984850206165</v>
      </c>
      <c r="T7" s="7">
        <f t="shared" si="0"/>
        <v>56.278483903344053</v>
      </c>
      <c r="U7" s="7">
        <f t="shared" si="0"/>
        <v>59.588982956481942</v>
      </c>
      <c r="V7" s="7">
        <f t="shared" si="0"/>
        <v>62.899482009619824</v>
      </c>
      <c r="W7" s="7">
        <f t="shared" si="0"/>
        <v>66.20998106275772</v>
      </c>
      <c r="X7" s="7">
        <f t="shared" si="0"/>
        <v>69.520480115895595</v>
      </c>
      <c r="Y7" s="7">
        <f t="shared" si="0"/>
        <v>72.830979169033483</v>
      </c>
      <c r="Z7" s="7">
        <f t="shared" si="0"/>
        <v>76.141478222171372</v>
      </c>
      <c r="AA7" s="7">
        <f t="shared" si="0"/>
        <v>79.451977275309247</v>
      </c>
      <c r="AB7" s="7">
        <f t="shared" si="0"/>
        <v>82.762476328447136</v>
      </c>
      <c r="AC7" s="7">
        <f t="shared" si="0"/>
        <v>86.072975381585024</v>
      </c>
      <c r="AD7" s="7">
        <f t="shared" si="0"/>
        <v>89.383474434722899</v>
      </c>
      <c r="AE7" s="7">
        <f t="shared" si="0"/>
        <v>92.693973487860788</v>
      </c>
      <c r="AF7" s="7">
        <f t="shared" si="0"/>
        <v>96.004472540998677</v>
      </c>
      <c r="AG7" s="7">
        <f t="shared" si="0"/>
        <v>99.314971594136566</v>
      </c>
      <c r="AH7" s="7">
        <f t="shared" si="0"/>
        <v>102.62547064727445</v>
      </c>
      <c r="AI7" s="7">
        <f t="shared" si="0"/>
        <v>105.93596970041233</v>
      </c>
      <c r="AJ7" s="7">
        <f t="shared" si="0"/>
        <v>109.24646875355022</v>
      </c>
      <c r="AK7" s="7">
        <f>'Poland Data'!A18*urban_fraction</f>
        <v>112.55696780668811</v>
      </c>
    </row>
    <row r="8" spans="1:37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ref="AB8:AK14" si="1">TREND($R8:$AA8,$R$1:$AA$1,AB$1)</f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</row>
    <row r="13" spans="1:37" x14ac:dyDescent="0.2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</row>
    <row r="14" spans="1:37" x14ac:dyDescent="0.25">
      <c r="A1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opLeftCell="I1" workbookViewId="0">
      <selection activeCell="B12" sqref="B12:AK14"/>
    </sheetView>
  </sheetViews>
  <sheetFormatPr defaultRowHeight="15" x14ac:dyDescent="0.25"/>
  <cols>
    <col min="1" max="1" width="23.4257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3</v>
      </c>
      <c r="B7">
        <v>0</v>
      </c>
      <c r="C7">
        <v>0</v>
      </c>
      <c r="D7" s="7">
        <f>($AK7-$C7)*(D$1-$C$1)/($AK$1-$C$1)</f>
        <v>5.4482158682088544</v>
      </c>
      <c r="E7" s="7">
        <f t="shared" ref="E7:AJ7" si="0">($AK7-$C7)*(E$1-$C$1)/($AK$1-$C$1)</f>
        <v>10.896431736417709</v>
      </c>
      <c r="F7" s="7">
        <f t="shared" si="0"/>
        <v>16.344647604626562</v>
      </c>
      <c r="G7" s="7">
        <f t="shared" si="0"/>
        <v>21.792863472835418</v>
      </c>
      <c r="H7" s="7">
        <f t="shared" si="0"/>
        <v>27.241079341044269</v>
      </c>
      <c r="I7" s="7">
        <f t="shared" si="0"/>
        <v>32.689295209253125</v>
      </c>
      <c r="J7" s="7">
        <f t="shared" si="0"/>
        <v>38.137511077461973</v>
      </c>
      <c r="K7" s="7">
        <f t="shared" si="0"/>
        <v>43.585726945670835</v>
      </c>
      <c r="L7" s="7">
        <f t="shared" si="0"/>
        <v>49.03394281387969</v>
      </c>
      <c r="M7" s="7">
        <f t="shared" si="0"/>
        <v>54.482158682088539</v>
      </c>
      <c r="N7" s="7">
        <f t="shared" si="0"/>
        <v>59.930374550297394</v>
      </c>
      <c r="O7" s="7">
        <f t="shared" si="0"/>
        <v>65.378590418506249</v>
      </c>
      <c r="P7" s="7">
        <f t="shared" si="0"/>
        <v>70.826806286715112</v>
      </c>
      <c r="Q7" s="7">
        <f t="shared" si="0"/>
        <v>76.275022154923946</v>
      </c>
      <c r="R7" s="7">
        <f t="shared" si="0"/>
        <v>81.723238023132808</v>
      </c>
      <c r="S7" s="7">
        <f t="shared" si="0"/>
        <v>87.17145389134167</v>
      </c>
      <c r="T7" s="7">
        <f t="shared" si="0"/>
        <v>92.619669759550519</v>
      </c>
      <c r="U7" s="7">
        <f t="shared" si="0"/>
        <v>98.067885627759381</v>
      </c>
      <c r="V7" s="7">
        <f t="shared" si="0"/>
        <v>103.51610149596821</v>
      </c>
      <c r="W7" s="7">
        <f t="shared" si="0"/>
        <v>108.96431736417708</v>
      </c>
      <c r="X7" s="7">
        <f t="shared" si="0"/>
        <v>114.41253323238594</v>
      </c>
      <c r="Y7" s="7">
        <f t="shared" si="0"/>
        <v>119.86074910059479</v>
      </c>
      <c r="Z7" s="7">
        <f t="shared" si="0"/>
        <v>125.30896496880365</v>
      </c>
      <c r="AA7" s="7">
        <f t="shared" si="0"/>
        <v>130.7571808370125</v>
      </c>
      <c r="AB7" s="7">
        <f t="shared" si="0"/>
        <v>136.20539670522135</v>
      </c>
      <c r="AC7" s="7">
        <f t="shared" si="0"/>
        <v>141.65361257343022</v>
      </c>
      <c r="AD7" s="7">
        <f t="shared" si="0"/>
        <v>147.10182844163904</v>
      </c>
      <c r="AE7" s="7">
        <f t="shared" si="0"/>
        <v>152.55004430984789</v>
      </c>
      <c r="AF7" s="7">
        <f t="shared" si="0"/>
        <v>157.99826017805677</v>
      </c>
      <c r="AG7" s="7">
        <f t="shared" si="0"/>
        <v>163.44647604626562</v>
      </c>
      <c r="AH7" s="7">
        <f t="shared" si="0"/>
        <v>168.89469191447446</v>
      </c>
      <c r="AI7" s="7">
        <f t="shared" si="0"/>
        <v>174.34290778268334</v>
      </c>
      <c r="AJ7" s="7">
        <f t="shared" si="0"/>
        <v>179.79112365089219</v>
      </c>
      <c r="AK7" s="7">
        <f>'Poland Data'!A18*rural_fraction</f>
        <v>185.23933951910104</v>
      </c>
    </row>
    <row r="8" spans="1:37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workbookViewId="0">
      <selection activeCell="B12" sqref="B12:AK14"/>
    </sheetView>
  </sheetViews>
  <sheetFormatPr defaultRowHeight="15" x14ac:dyDescent="0.25"/>
  <cols>
    <col min="1" max="1" width="23.4257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About</vt:lpstr>
      <vt:lpstr>Poland Data</vt:lpstr>
      <vt:lpstr>Poland Urban Rural Share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  <vt:lpstr>rural_fraction</vt:lpstr>
      <vt:lpstr>urban_fraction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2016-01-26T19:10:58Z</dcterms:created>
  <dcterms:modified xsi:type="dcterms:W3CDTF">2017-08-09T00:08:14Z</dcterms:modified>
</cp:coreProperties>
</file>