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notatka\elec\MPCbS\"/>
    </mc:Choice>
  </mc:AlternateContent>
  <bookViews>
    <workbookView xWindow="0" yWindow="0" windowWidth="23040" windowHeight="9252" activeTab="3"/>
  </bookViews>
  <sheets>
    <sheet name="About" sheetId="1" r:id="rId1"/>
    <sheet name="Start Year Capacity" sheetId="4" r:id="rId2"/>
    <sheet name="CSP" sheetId="5" r:id="rId3"/>
    <sheet name="MPCbS" sheetId="3" r:id="rId4"/>
    <sheet name="Offshore wind potential" sheetId="6" r:id="rId5"/>
  </sheets>
  <definedNames>
    <definedName name="_xlnm._FilterDatabase" localSheetId="2" hidden="1">CSP!$H$1:$K$50</definedName>
  </definedNames>
  <calcPr calcId="171027"/>
</workbook>
</file>

<file path=xl/calcChain.xml><?xml version="1.0" encoding="utf-8"?>
<calcChain xmlns="http://schemas.openxmlformats.org/spreadsheetml/2006/main">
  <c r="A18" i="6" l="1"/>
  <c r="B14" i="3"/>
  <c r="A3" i="6"/>
  <c r="B13" i="3"/>
  <c r="C2" i="5" l="1"/>
  <c r="C3" i="5" l="1"/>
  <c r="C4" i="5" s="1"/>
  <c r="C6" i="5" s="1"/>
  <c r="B8" i="3" s="1"/>
  <c r="B6" i="3" l="1"/>
  <c r="B5" i="3"/>
  <c r="B2" i="4"/>
  <c r="B12" i="3" l="1"/>
  <c r="B11" i="3"/>
  <c r="B4" i="3" l="1"/>
  <c r="B3" i="3"/>
  <c r="B2" i="3"/>
</calcChain>
</file>

<file path=xl/sharedStrings.xml><?xml version="1.0" encoding="utf-8"?>
<sst xmlns="http://schemas.openxmlformats.org/spreadsheetml/2006/main" count="155" uniqueCount="122">
  <si>
    <t>Source:</t>
  </si>
  <si>
    <t>wind</t>
  </si>
  <si>
    <t>hydro</t>
  </si>
  <si>
    <t>biomass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</si>
  <si>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</si>
  <si>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</si>
  <si>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</si>
  <si>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</si>
  <si>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</si>
  <si>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</si>
  <si>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</si>
  <si>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</si>
  <si>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</si>
  <si>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</si>
  <si>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</si>
  <si>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United Nations Development Programme</t>
  </si>
  <si>
    <t>Renewable Energy Snapshot: Poland</t>
  </si>
  <si>
    <t>https://www.google.pl/url?sa=t&amp;rct=j&amp;q=&amp;esrc=s&amp;source=web&amp;cd=2&amp;cad=rja&amp;uact=8&amp;ved=0ahUKEwietImwzJvQAhUCkCwKHWbdBjcQFggvMAE&amp;url=http%3A%2F%2Fwww.eurasia.undp.org%2Fcontent%2Fdam%2Frbec%2Fdocs%2FPoland.pdf%3Fdownload&amp;usg=AFQjCNFe1A8bj5tE0zefGpRUqpvKxKVPpg</t>
  </si>
  <si>
    <t>https://www.worldenergy.org/data/resources/country/poland/geothermal/</t>
  </si>
  <si>
    <t>preexisting</t>
  </si>
  <si>
    <t>preexisting nonretiring (not used in U.S. dataset)</t>
  </si>
  <si>
    <t>newly built</t>
  </si>
  <si>
    <t>Polish System Operator</t>
  </si>
  <si>
    <t>http://www.pse.pl/index.php?did=2870#t1_1</t>
  </si>
  <si>
    <t>Table 1.1</t>
  </si>
  <si>
    <t>http://www.ecofys.com/files/files/report_global_potential_of_renewable_energy_sources_a_literature_assessment.pdf</t>
  </si>
  <si>
    <t>EJ/year potential (Europe)</t>
  </si>
  <si>
    <t>Mutliplier for Poland</t>
  </si>
  <si>
    <t>EJ/year potential (Poland)</t>
  </si>
  <si>
    <t>MWh/year potential (Poland)</t>
  </si>
  <si>
    <t>MW potential (Poland)</t>
  </si>
  <si>
    <t>CSP Capacity Factor</t>
  </si>
  <si>
    <t>Rank</t>
  </si>
  <si>
    <t>Country</t>
  </si>
  <si>
    <t>Area (km²)</t>
  </si>
  <si>
    <t>Notes</t>
  </si>
  <si>
    <t>Russia*</t>
  </si>
  <si>
    <t>17,098,242 total (including Asian part)</t>
  </si>
  <si>
    <t>Ukraine</t>
  </si>
  <si>
    <t>576,500 km2 without Crimea</t>
  </si>
  <si>
    <t>France</t>
  </si>
  <si>
    <t>643,801 when overseas departments are included</t>
  </si>
  <si>
    <t>Spain</t>
  </si>
  <si>
    <t>Sweden</t>
  </si>
  <si>
    <t>Norway</t>
  </si>
  <si>
    <t>This includes Svalbard and Jan Mayen[1]</t>
  </si>
  <si>
    <t>Germany</t>
  </si>
  <si>
    <t>Finland</t>
  </si>
  <si>
    <t>This includes Åland</t>
  </si>
  <si>
    <t>Poland</t>
  </si>
  <si>
    <t>Italy</t>
  </si>
  <si>
    <t>United Kingdom</t>
  </si>
  <si>
    <t>Romania</t>
  </si>
  <si>
    <t>Belarus</t>
  </si>
  <si>
    <t>Kazakhstan*</t>
  </si>
  <si>
    <t>2,724,902 including Asian part</t>
  </si>
  <si>
    <t>Greece</t>
  </si>
  <si>
    <t>Bulgaria</t>
  </si>
  <si>
    <t>Iceland</t>
  </si>
  <si>
    <t>Hungary</t>
  </si>
  <si>
    <t>Portugal</t>
  </si>
  <si>
    <t>Austria</t>
  </si>
  <si>
    <t>Czech Republic</t>
  </si>
  <si>
    <t>Serbia</t>
  </si>
  <si>
    <t>88,361 including Kosovo (disputed)</t>
  </si>
  <si>
    <t>Republic of Ireland</t>
  </si>
  <si>
    <t>Lithuania</t>
  </si>
  <si>
    <t>Latvia</t>
  </si>
  <si>
    <t>Croatia</t>
  </si>
  <si>
    <t>Bosnia and Herzegovina</t>
  </si>
  <si>
    <t>Slovakia</t>
  </si>
  <si>
    <t>Estonia</t>
  </si>
  <si>
    <t>Denmark</t>
  </si>
  <si>
    <t>Incl. the Faroe Islands. The Danish Realm incl. Greenland is 2,210,579 km²</t>
  </si>
  <si>
    <t>Switzerland</t>
  </si>
  <si>
    <t>Netherlands</t>
  </si>
  <si>
    <t>Moldova</t>
  </si>
  <si>
    <t>Belgium</t>
  </si>
  <si>
    <t>Albania</t>
  </si>
  <si>
    <t>Republic of Macedonia</t>
  </si>
  <si>
    <t>Turkey*</t>
  </si>
  <si>
    <t>783,562 including Asian part</t>
  </si>
  <si>
    <t>Slovenia</t>
  </si>
  <si>
    <t>Montenegro</t>
  </si>
  <si>
    <t>Kosovo</t>
  </si>
  <si>
    <t>Partially recognized state</t>
  </si>
  <si>
    <t>Azerbaijan</t>
  </si>
  <si>
    <t>Quba-Khachmaz region only; 86,600 including Asian part</t>
  </si>
  <si>
    <t>Luxembourg</t>
  </si>
  <si>
    <t>Andorra</t>
  </si>
  <si>
    <t>Malta</t>
  </si>
  <si>
    <t>Liechtenstein</t>
  </si>
  <si>
    <t>San Marino</t>
  </si>
  <si>
    <t>Monaco</t>
  </si>
  <si>
    <t>Vatican City</t>
  </si>
  <si>
    <t>Georgia</t>
  </si>
  <si>
    <t>69,700 including Asian part, sometimes considered partly in Europe</t>
  </si>
  <si>
    <t>y</t>
  </si>
  <si>
    <r>
      <t>Excluding </t>
    </r>
    <r>
      <rPr>
        <sz val="11"/>
        <color rgb="FF0B0080"/>
        <rFont val="Calibri"/>
        <family val="2"/>
        <scheme val="minor"/>
      </rPr>
      <t>Caribbean Netherlands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Aruba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Curacao</t>
    </r>
    <r>
      <rPr>
        <sz val="11"/>
        <color theme="1"/>
        <rFont val="Calibri"/>
        <family val="2"/>
        <scheme val="minor"/>
      </rPr>
      <t> and </t>
    </r>
    <r>
      <rPr>
        <sz val="11"/>
        <color rgb="FF0B0080"/>
        <rFont val="Calibri"/>
        <family val="2"/>
        <scheme val="minor"/>
      </rPr>
      <t>Sint Maarten</t>
    </r>
    <r>
      <rPr>
        <sz val="11"/>
        <color theme="1"/>
        <rFont val="Calibri"/>
        <family val="2"/>
        <scheme val="minor"/>
      </rPr>
      <t>.</t>
    </r>
  </si>
  <si>
    <r>
      <t>505,992 when the </t>
    </r>
    <r>
      <rPr>
        <sz val="11"/>
        <color rgb="FF0B0080"/>
        <rFont val="Calibri"/>
        <family val="2"/>
        <scheme val="minor"/>
      </rPr>
      <t>Canary Islands</t>
    </r>
    <r>
      <rPr>
        <sz val="11"/>
        <color theme="1"/>
        <rFont val="Calibri"/>
        <family val="2"/>
        <scheme val="minor"/>
      </rPr>
      <t>, </t>
    </r>
    <r>
      <rPr>
        <sz val="11"/>
        <color rgb="FF0B0080"/>
        <rFont val="Calibri"/>
        <family val="2"/>
        <scheme val="minor"/>
      </rPr>
      <t>Ceuta</t>
    </r>
    <r>
      <rPr>
        <sz val="11"/>
        <color theme="1"/>
        <rFont val="Calibri"/>
        <family val="2"/>
        <scheme val="minor"/>
      </rPr>
      <t> and </t>
    </r>
    <r>
      <rPr>
        <sz val="11"/>
        <color rgb="FF0B0080"/>
        <rFont val="Calibri"/>
        <family val="2"/>
        <scheme val="minor"/>
      </rPr>
      <t>Melilla</t>
    </r>
    <r>
      <rPr>
        <sz val="11"/>
        <color theme="1"/>
        <rFont val="Calibri"/>
        <family val="2"/>
        <scheme val="minor"/>
      </rPr>
      <t> are included</t>
    </r>
  </si>
  <si>
    <t>Solar PV, Hydro (small), Wind, and Biomass</t>
  </si>
  <si>
    <t>Geothermal</t>
  </si>
  <si>
    <t>World Energy Council</t>
  </si>
  <si>
    <t>Geothermal in Poland</t>
  </si>
  <si>
    <t>Solar Thermal</t>
  </si>
  <si>
    <t>Ecofys</t>
  </si>
  <si>
    <t>Global Potential of Renewable Energy Sources: A Literature Assessment</t>
  </si>
  <si>
    <t>Table 13</t>
  </si>
  <si>
    <t>Start Year Capacity</t>
  </si>
  <si>
    <t>Notes:</t>
  </si>
  <si>
    <t>For solar thermal, we take the total technical potential for OECD Europe and apportion it</t>
  </si>
  <si>
    <t xml:space="preserve">based on the amount of land area of Poland relative to the rest of OECD Europe. Then we </t>
  </si>
  <si>
    <t>take capacity factors from the US to convert energy to capacity.</t>
  </si>
  <si>
    <t>lignite</t>
  </si>
  <si>
    <t>offshore wind</t>
  </si>
  <si>
    <t>http://mckinsey.pl/wp-content/uploads/2016/10/McKinsey_Developing-offshore-wind-power-in-Poland_fullreport.pdf</t>
  </si>
  <si>
    <t>economic potential until 2050</t>
  </si>
  <si>
    <t>GW</t>
  </si>
  <si>
    <r>
      <t xml:space="preserve">Biorąc pod uwagę cały potencjał rynkowy, obecny potencjał energetyczny wiatru wykorzystujemy w niewielkim procencie. Do roku 2020 istnieje szansa na wykorzystanie aż 30 proc. potencjału rynkowego. Analiza danych zgromadzonych przez Urząd Regulacji Energetyki oraz Polskie Stowarzyszenie Energetyki Wiatrowej wykazuje, że w teorii potencjał energii wiatru w naszym kraju mógłby wynieść </t>
    </r>
    <r>
      <rPr>
        <b/>
        <sz val="11"/>
        <color theme="1"/>
        <rFont val="Calibri"/>
        <family val="2"/>
        <charset val="238"/>
        <scheme val="minor"/>
      </rPr>
      <t>nieco ponad 2 000 TWh na lądzie i około 400 TWh na morzu</t>
    </r>
    <r>
      <rPr>
        <sz val="11"/>
        <color theme="1"/>
        <rFont val="Calibri"/>
        <family val="2"/>
        <scheme val="minor"/>
      </rPr>
      <t>. Jednak w praktyce, biorąc pod uwagę zarówno możliwości techniczne oraz ekonomiczne, a także fakt, że użyteczna jest jedynie 1/4 potencjalnych zasobów energii wiatru, do 2020 roku z lądowych elektrowni wiatrowych prawdopodobna produkcja może wynieść jedynie 105 TWh. Choć nie jest to duża wartość na tle całkowitego zapotrzebowania energetycznego naszego kraju, to i tak daleko nam do jej osiągnięcia.</t>
    </r>
  </si>
  <si>
    <t>assumption:</t>
  </si>
  <si>
    <r>
      <t xml:space="preserve">economic potential </t>
    </r>
    <r>
      <rPr>
        <sz val="11"/>
        <color theme="1"/>
        <rFont val="Symbol"/>
        <family val="1"/>
        <charset val="2"/>
      </rPr>
      <t>»</t>
    </r>
    <r>
      <rPr>
        <sz val="11"/>
        <color theme="1"/>
        <rFont val="Calibri"/>
        <family val="2"/>
      </rPr>
      <t xml:space="preserve"> technical potential * 10%</t>
    </r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</si>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</sst>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B008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3" fillId="0" borderId="0" xfId="2" applyBorder="1"/>
    <xf numFmtId="1" fontId="3" fillId="0" borderId="0" xfId="2" applyNumberFormat="1"/>
    <xf numFmtId="0" fontId="0" fillId="0" borderId="0" xfId="0" applyAlignment="1"/>
    <xf numFmtId="9" fontId="0" fillId="0" borderId="0" xfId="3" applyFont="1"/>
    <xf numFmtId="0" fontId="2" fillId="0" borderId="0" xfId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</cellXfs>
  <cellStyles count="4">
    <cellStyle name="Hiperłącze" xfId="1" builtinId="8"/>
    <cellStyle name="Normal 3" xfId="2"/>
    <cellStyle name="Normalny" xfId="0" builtinId="0"/>
    <cellStyle name="Procentowy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0</xdr:rowOff>
    </xdr:from>
    <xdr:to>
      <xdr:col>13</xdr:col>
      <xdr:colOff>247448</xdr:colOff>
      <xdr:row>47</xdr:row>
      <xdr:rowOff>161190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14700"/>
          <a:ext cx="10324898" cy="5685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57150</xdr:rowOff>
    </xdr:from>
    <xdr:to>
      <xdr:col>5</xdr:col>
      <xdr:colOff>4665</xdr:colOff>
      <xdr:row>63</xdr:row>
      <xdr:rowOff>113912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96350"/>
          <a:ext cx="5224365" cy="300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ofys.com/files/files/report_global_potential_of_renewable_energy_sources_a_literature_assessment.pdf" TargetMode="External"/><Relationship Id="rId2" Type="http://schemas.openxmlformats.org/officeDocument/2006/relationships/hyperlink" Target="https://www.worldenergy.org/data/resources/country/poland/geothermal/" TargetMode="External"/><Relationship Id="rId1" Type="http://schemas.openxmlformats.org/officeDocument/2006/relationships/hyperlink" Target="https://www.google.pl/url?sa=t&amp;rct=j&amp;q=&amp;esrc=s&amp;source=web&amp;cd=2&amp;cad=rja&amp;uact=8&amp;ved=0ahUKEwietImwzJvQAhUCkCwKHWbdBjcQFggvMAE&amp;url=http%3A%2F%2Fwww.eurasia.undp.org%2Fcontent%2Fdam%2Frbec%2Fdocs%2FPoland.pdf%3Fdownload&amp;usg=AFQjCNFe1A8bj5tE0zefGpRUqpvKxKVP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oland" TargetMode="External"/><Relationship Id="rId18" Type="http://schemas.openxmlformats.org/officeDocument/2006/relationships/hyperlink" Target="https://en.wikipedia.org/wiki/Kazakhstan" TargetMode="External"/><Relationship Id="rId26" Type="http://schemas.openxmlformats.org/officeDocument/2006/relationships/hyperlink" Target="https://en.wikipedia.org/wiki/Serbia" TargetMode="External"/><Relationship Id="rId39" Type="http://schemas.openxmlformats.org/officeDocument/2006/relationships/hyperlink" Target="https://en.wikipedia.org/wiki/Albania" TargetMode="External"/><Relationship Id="rId3" Type="http://schemas.openxmlformats.org/officeDocument/2006/relationships/hyperlink" Target="https://en.wikipedia.org/wiki/Annexation_of_Crimea_by_the_Russian_Federation" TargetMode="External"/><Relationship Id="rId21" Type="http://schemas.openxmlformats.org/officeDocument/2006/relationships/hyperlink" Target="https://en.wikipedia.org/wiki/Iceland" TargetMode="External"/><Relationship Id="rId34" Type="http://schemas.openxmlformats.org/officeDocument/2006/relationships/hyperlink" Target="https://en.wikipedia.org/wiki/Denmark" TargetMode="External"/><Relationship Id="rId42" Type="http://schemas.openxmlformats.org/officeDocument/2006/relationships/hyperlink" Target="https://en.wikipedia.org/wiki/Slovenia" TargetMode="External"/><Relationship Id="rId47" Type="http://schemas.openxmlformats.org/officeDocument/2006/relationships/hyperlink" Target="https://en.wikipedia.org/wiki/Andorra" TargetMode="External"/><Relationship Id="rId50" Type="http://schemas.openxmlformats.org/officeDocument/2006/relationships/hyperlink" Target="https://en.wikipedia.org/wiki/San_Marino" TargetMode="External"/><Relationship Id="rId7" Type="http://schemas.openxmlformats.org/officeDocument/2006/relationships/hyperlink" Target="https://en.wikipedia.org/wiki/Sweden" TargetMode="External"/><Relationship Id="rId12" Type="http://schemas.openxmlformats.org/officeDocument/2006/relationships/hyperlink" Target="https://en.wikipedia.org/wiki/%C3%85land" TargetMode="External"/><Relationship Id="rId17" Type="http://schemas.openxmlformats.org/officeDocument/2006/relationships/hyperlink" Target="https://en.wikipedia.org/wiki/Belarus" TargetMode="External"/><Relationship Id="rId25" Type="http://schemas.openxmlformats.org/officeDocument/2006/relationships/hyperlink" Target="https://en.wikipedia.org/wiki/Czech_Republic" TargetMode="External"/><Relationship Id="rId33" Type="http://schemas.openxmlformats.org/officeDocument/2006/relationships/hyperlink" Target="https://en.wikipedia.org/wiki/Estonia" TargetMode="External"/><Relationship Id="rId38" Type="http://schemas.openxmlformats.org/officeDocument/2006/relationships/hyperlink" Target="https://en.wikipedia.org/wiki/Belgium" TargetMode="External"/><Relationship Id="rId46" Type="http://schemas.openxmlformats.org/officeDocument/2006/relationships/hyperlink" Target="https://en.wikipedia.org/wiki/Luxembourg" TargetMode="External"/><Relationship Id="rId2" Type="http://schemas.openxmlformats.org/officeDocument/2006/relationships/hyperlink" Target="https://en.wikipedia.org/wiki/Ukraine" TargetMode="External"/><Relationship Id="rId16" Type="http://schemas.openxmlformats.org/officeDocument/2006/relationships/hyperlink" Target="https://en.wikipedia.org/wiki/Romania" TargetMode="External"/><Relationship Id="rId20" Type="http://schemas.openxmlformats.org/officeDocument/2006/relationships/hyperlink" Target="https://en.wikipedia.org/wiki/Bulgaria" TargetMode="External"/><Relationship Id="rId29" Type="http://schemas.openxmlformats.org/officeDocument/2006/relationships/hyperlink" Target="https://en.wikipedia.org/wiki/Latvia" TargetMode="External"/><Relationship Id="rId41" Type="http://schemas.openxmlformats.org/officeDocument/2006/relationships/hyperlink" Target="https://en.wikipedia.org/wiki/Turkey" TargetMode="External"/><Relationship Id="rId1" Type="http://schemas.openxmlformats.org/officeDocument/2006/relationships/hyperlink" Target="https://en.wikipedia.org/wiki/Russia" TargetMode="External"/><Relationship Id="rId6" Type="http://schemas.openxmlformats.org/officeDocument/2006/relationships/hyperlink" Target="https://en.wikipedia.org/wiki/Spain" TargetMode="External"/><Relationship Id="rId11" Type="http://schemas.openxmlformats.org/officeDocument/2006/relationships/hyperlink" Target="https://en.wikipedia.org/wiki/Finland" TargetMode="External"/><Relationship Id="rId24" Type="http://schemas.openxmlformats.org/officeDocument/2006/relationships/hyperlink" Target="https://en.wikipedia.org/wiki/Austria" TargetMode="External"/><Relationship Id="rId32" Type="http://schemas.openxmlformats.org/officeDocument/2006/relationships/hyperlink" Target="https://en.wikipedia.org/wiki/Slovakia" TargetMode="External"/><Relationship Id="rId37" Type="http://schemas.openxmlformats.org/officeDocument/2006/relationships/hyperlink" Target="https://en.wikipedia.org/wiki/Moldova" TargetMode="External"/><Relationship Id="rId40" Type="http://schemas.openxmlformats.org/officeDocument/2006/relationships/hyperlink" Target="https://en.wikipedia.org/wiki/Republic_of_Macedonia" TargetMode="External"/><Relationship Id="rId45" Type="http://schemas.openxmlformats.org/officeDocument/2006/relationships/hyperlink" Target="https://en.wikipedia.org/wiki/Azerbaijan" TargetMode="External"/><Relationship Id="rId53" Type="http://schemas.openxmlformats.org/officeDocument/2006/relationships/hyperlink" Target="https://en.wikipedia.org/wiki/Georgia_(country)" TargetMode="External"/><Relationship Id="rId5" Type="http://schemas.openxmlformats.org/officeDocument/2006/relationships/hyperlink" Target="https://en.wikipedia.org/wiki/Overseas_departments" TargetMode="External"/><Relationship Id="rId15" Type="http://schemas.openxmlformats.org/officeDocument/2006/relationships/hyperlink" Target="https://en.wikipedia.org/wiki/United_Kingdom" TargetMode="External"/><Relationship Id="rId23" Type="http://schemas.openxmlformats.org/officeDocument/2006/relationships/hyperlink" Target="https://en.wikipedia.org/wiki/Portugal" TargetMode="External"/><Relationship Id="rId28" Type="http://schemas.openxmlformats.org/officeDocument/2006/relationships/hyperlink" Target="https://en.wikipedia.org/wiki/Lithuania" TargetMode="External"/><Relationship Id="rId36" Type="http://schemas.openxmlformats.org/officeDocument/2006/relationships/hyperlink" Target="https://en.wikipedia.org/wiki/Netherlands" TargetMode="External"/><Relationship Id="rId49" Type="http://schemas.openxmlformats.org/officeDocument/2006/relationships/hyperlink" Target="https://en.wikipedia.org/wiki/Liechtenstein" TargetMode="External"/><Relationship Id="rId10" Type="http://schemas.openxmlformats.org/officeDocument/2006/relationships/hyperlink" Target="https://en.wikipedia.org/wiki/Germany" TargetMode="External"/><Relationship Id="rId19" Type="http://schemas.openxmlformats.org/officeDocument/2006/relationships/hyperlink" Target="https://en.wikipedia.org/wiki/Greece" TargetMode="External"/><Relationship Id="rId31" Type="http://schemas.openxmlformats.org/officeDocument/2006/relationships/hyperlink" Target="https://en.wikipedia.org/wiki/Bosnia_and_Herzegovina" TargetMode="External"/><Relationship Id="rId44" Type="http://schemas.openxmlformats.org/officeDocument/2006/relationships/hyperlink" Target="https://en.wikipedia.org/wiki/Kosovo" TargetMode="External"/><Relationship Id="rId52" Type="http://schemas.openxmlformats.org/officeDocument/2006/relationships/hyperlink" Target="https://en.wikipedia.org/wiki/Vatican_City" TargetMode="External"/><Relationship Id="rId4" Type="http://schemas.openxmlformats.org/officeDocument/2006/relationships/hyperlink" Target="https://en.wikipedia.org/wiki/France" TargetMode="External"/><Relationship Id="rId9" Type="http://schemas.openxmlformats.org/officeDocument/2006/relationships/hyperlink" Target="https://en.wikipedia.org/wiki/List_of_European_countries_by_area" TargetMode="External"/><Relationship Id="rId14" Type="http://schemas.openxmlformats.org/officeDocument/2006/relationships/hyperlink" Target="https://en.wikipedia.org/wiki/Italy" TargetMode="External"/><Relationship Id="rId22" Type="http://schemas.openxmlformats.org/officeDocument/2006/relationships/hyperlink" Target="https://en.wikipedia.org/wiki/Hungary" TargetMode="External"/><Relationship Id="rId27" Type="http://schemas.openxmlformats.org/officeDocument/2006/relationships/hyperlink" Target="https://en.wikipedia.org/wiki/Republic_of_Ireland" TargetMode="External"/><Relationship Id="rId30" Type="http://schemas.openxmlformats.org/officeDocument/2006/relationships/hyperlink" Target="https://en.wikipedia.org/wiki/Croatia" TargetMode="External"/><Relationship Id="rId35" Type="http://schemas.openxmlformats.org/officeDocument/2006/relationships/hyperlink" Target="https://en.wikipedia.org/wiki/Switzerland" TargetMode="External"/><Relationship Id="rId43" Type="http://schemas.openxmlformats.org/officeDocument/2006/relationships/hyperlink" Target="https://en.wikipedia.org/wiki/Montenegro" TargetMode="External"/><Relationship Id="rId48" Type="http://schemas.openxmlformats.org/officeDocument/2006/relationships/hyperlink" Target="https://en.wikipedia.org/wiki/Malta" TargetMode="External"/><Relationship Id="rId8" Type="http://schemas.openxmlformats.org/officeDocument/2006/relationships/hyperlink" Target="https://en.wikipedia.org/wiki/Norway" TargetMode="External"/><Relationship Id="rId51" Type="http://schemas.openxmlformats.org/officeDocument/2006/relationships/hyperlink" Target="https://en.wikipedia.org/wiki/Mon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mckinsey.pl/wp-content/uploads/2016/10/McKinsey_Developing-offshore-wind-power-in-Poland_full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7" sqref="B7"/>
    </sheetView>
  </sheetViews>
  <sheetFormatPr defaultRowHeight="14.4" x14ac:dyDescent="0.3"/>
  <cols>
    <col min="2" max="2" width="60.77734375" customWidth="1"/>
  </cols>
  <sheetData>
    <row r="1" spans="1:2" x14ac:dyDescent="0.3">
      <c r="A1" s="1" t="s">
        <v>6</v>
      </c>
    </row>
    <row r="3" spans="1:2" x14ac:dyDescent="0.3">
      <c r="A3" s="1" t="s">
        <v>0</v>
      </c>
      <c r="B3" s="2" t="s">
        <v>100</v>
      </c>
    </row>
    <row r="4" spans="1:2" x14ac:dyDescent="0.3">
      <c r="B4" t="s">
        <v>15</v>
      </c>
    </row>
    <row r="5" spans="1:2" x14ac:dyDescent="0.3">
      <c r="B5" s="3">
        <v>2013</v>
      </c>
    </row>
    <row r="6" spans="1:2" x14ac:dyDescent="0.3">
      <c r="B6" t="s">
        <v>16</v>
      </c>
    </row>
    <row r="7" spans="1:2" ht="72" x14ac:dyDescent="0.3">
      <c r="B7" s="5" t="s">
        <v>17</v>
      </c>
    </row>
    <row r="9" spans="1:2" x14ac:dyDescent="0.3">
      <c r="B9" s="2" t="s">
        <v>101</v>
      </c>
    </row>
    <row r="10" spans="1:2" x14ac:dyDescent="0.3">
      <c r="B10" t="s">
        <v>102</v>
      </c>
    </row>
    <row r="11" spans="1:2" x14ac:dyDescent="0.3">
      <c r="B11" s="3">
        <v>2016</v>
      </c>
    </row>
    <row r="12" spans="1:2" x14ac:dyDescent="0.3">
      <c r="B12" t="s">
        <v>103</v>
      </c>
    </row>
    <row r="13" spans="1:2" x14ac:dyDescent="0.3">
      <c r="B13" s="12" t="s">
        <v>18</v>
      </c>
    </row>
    <row r="15" spans="1:2" x14ac:dyDescent="0.3">
      <c r="B15" s="13" t="s">
        <v>104</v>
      </c>
    </row>
    <row r="16" spans="1:2" x14ac:dyDescent="0.3">
      <c r="B16" t="s">
        <v>105</v>
      </c>
    </row>
    <row r="17" spans="1:2" x14ac:dyDescent="0.3">
      <c r="B17" s="3">
        <v>2008</v>
      </c>
    </row>
    <row r="18" spans="1:2" x14ac:dyDescent="0.3">
      <c r="B18" t="s">
        <v>106</v>
      </c>
    </row>
    <row r="19" spans="1:2" x14ac:dyDescent="0.3">
      <c r="B19" s="12" t="s">
        <v>25</v>
      </c>
    </row>
    <row r="20" spans="1:2" x14ac:dyDescent="0.3">
      <c r="B20" t="s">
        <v>107</v>
      </c>
    </row>
    <row r="22" spans="1:2" x14ac:dyDescent="0.3">
      <c r="B22" s="2" t="s">
        <v>108</v>
      </c>
    </row>
    <row r="23" spans="1:2" x14ac:dyDescent="0.3">
      <c r="B23" s="10" t="s">
        <v>22</v>
      </c>
    </row>
    <row r="24" spans="1:2" x14ac:dyDescent="0.3">
      <c r="B24" s="3">
        <v>2016</v>
      </c>
    </row>
    <row r="25" spans="1:2" x14ac:dyDescent="0.3">
      <c r="B25" t="s">
        <v>23</v>
      </c>
    </row>
    <row r="26" spans="1:2" x14ac:dyDescent="0.3">
      <c r="B26" s="3" t="s">
        <v>24</v>
      </c>
    </row>
    <row r="28" spans="1:2" x14ac:dyDescent="0.3">
      <c r="A28" s="1" t="s">
        <v>109</v>
      </c>
    </row>
    <row r="30" spans="1:2" x14ac:dyDescent="0.3">
      <c r="A30" t="s">
        <v>110</v>
      </c>
    </row>
    <row r="31" spans="1:2" x14ac:dyDescent="0.3">
      <c r="A31" t="s">
        <v>111</v>
      </c>
    </row>
    <row r="32" spans="1:2" x14ac:dyDescent="0.3">
      <c r="A32" t="s">
        <v>112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ColWidth="8.77734375" defaultRowHeight="14.4" x14ac:dyDescent="0.3"/>
  <cols>
    <col min="1" max="1" width="20.77734375" style="6" bestFit="1" customWidth="1"/>
    <col min="2" max="2" width="11" style="6" bestFit="1" customWidth="1"/>
    <col min="3" max="3" width="25.44140625" style="6" customWidth="1"/>
    <col min="4" max="16384" width="8.77734375" style="6"/>
  </cols>
  <sheetData>
    <row r="1" spans="1:4" ht="28.8" x14ac:dyDescent="0.3">
      <c r="B1" s="6" t="s">
        <v>19</v>
      </c>
      <c r="C1" s="7" t="s">
        <v>20</v>
      </c>
      <c r="D1" s="8" t="s">
        <v>21</v>
      </c>
    </row>
    <row r="2" spans="1:4" x14ac:dyDescent="0.3">
      <c r="A2" s="6" t="s">
        <v>7</v>
      </c>
      <c r="B2" s="6">
        <f>19348+9290</f>
        <v>28638</v>
      </c>
      <c r="C2" s="6">
        <v>0</v>
      </c>
      <c r="D2" s="8">
        <v>0</v>
      </c>
    </row>
    <row r="3" spans="1:4" x14ac:dyDescent="0.3">
      <c r="A3" s="6" t="s">
        <v>11</v>
      </c>
      <c r="B3" s="9">
        <v>0</v>
      </c>
      <c r="C3" s="6">
        <v>0</v>
      </c>
      <c r="D3" s="8">
        <v>0</v>
      </c>
    </row>
    <row r="4" spans="1:4" x14ac:dyDescent="0.3">
      <c r="A4" s="6" t="s">
        <v>8</v>
      </c>
      <c r="B4" s="9">
        <v>0</v>
      </c>
      <c r="C4" s="6">
        <v>0</v>
      </c>
      <c r="D4" s="8">
        <v>0</v>
      </c>
    </row>
    <row r="5" spans="1:4" x14ac:dyDescent="0.3">
      <c r="A5" s="6" t="s">
        <v>2</v>
      </c>
      <c r="B5" s="9">
        <v>2290</v>
      </c>
      <c r="C5" s="6">
        <v>0</v>
      </c>
      <c r="D5" s="8">
        <v>0</v>
      </c>
    </row>
    <row r="6" spans="1:4" x14ac:dyDescent="0.3">
      <c r="A6" s="6" t="s">
        <v>1</v>
      </c>
      <c r="B6" s="9">
        <v>4582.0360000000001</v>
      </c>
      <c r="C6" s="6">
        <v>0</v>
      </c>
      <c r="D6" s="8">
        <v>0</v>
      </c>
    </row>
    <row r="7" spans="1:4" x14ac:dyDescent="0.3">
      <c r="A7" s="6" t="s">
        <v>4</v>
      </c>
      <c r="B7" s="9">
        <v>71.031000000000006</v>
      </c>
      <c r="C7" s="6">
        <v>0</v>
      </c>
      <c r="D7" s="8">
        <v>0</v>
      </c>
    </row>
    <row r="8" spans="1:4" x14ac:dyDescent="0.3">
      <c r="A8" s="6" t="s">
        <v>5</v>
      </c>
      <c r="B8" s="9">
        <v>0</v>
      </c>
      <c r="C8" s="6">
        <v>0</v>
      </c>
      <c r="D8" s="8">
        <v>0</v>
      </c>
    </row>
    <row r="9" spans="1:4" x14ac:dyDescent="0.3">
      <c r="A9" s="6" t="s">
        <v>3</v>
      </c>
      <c r="B9" s="9">
        <v>1122.67</v>
      </c>
      <c r="C9" s="6">
        <v>0</v>
      </c>
      <c r="D9" s="8">
        <v>0</v>
      </c>
    </row>
    <row r="10" spans="1:4" x14ac:dyDescent="0.3">
      <c r="A10" s="6" t="s">
        <v>12</v>
      </c>
      <c r="B10" s="9">
        <v>0</v>
      </c>
      <c r="C10" s="6">
        <v>0</v>
      </c>
      <c r="D10" s="8">
        <v>0</v>
      </c>
    </row>
    <row r="11" spans="1:4" x14ac:dyDescent="0.3">
      <c r="A11" s="6" t="s">
        <v>13</v>
      </c>
      <c r="B11" s="9">
        <v>0</v>
      </c>
      <c r="C11" s="6">
        <v>0</v>
      </c>
      <c r="D11" s="8">
        <v>0</v>
      </c>
    </row>
    <row r="12" spans="1:4" x14ac:dyDescent="0.3">
      <c r="A12" s="6" t="s">
        <v>14</v>
      </c>
      <c r="B12" s="9">
        <v>999</v>
      </c>
      <c r="C12" s="6">
        <v>0</v>
      </c>
      <c r="D12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6" sqref="C6"/>
    </sheetView>
  </sheetViews>
  <sheetFormatPr defaultRowHeight="14.4" x14ac:dyDescent="0.3"/>
  <cols>
    <col min="1" max="1" width="22.77734375" bestFit="1" customWidth="1"/>
    <col min="3" max="3" width="9.77734375" bestFit="1" customWidth="1"/>
  </cols>
  <sheetData>
    <row r="1" spans="1:12" x14ac:dyDescent="0.3">
      <c r="A1" t="s">
        <v>26</v>
      </c>
      <c r="C1">
        <v>25</v>
      </c>
      <c r="H1" t="s">
        <v>32</v>
      </c>
      <c r="I1" t="s">
        <v>33</v>
      </c>
      <c r="J1" t="s">
        <v>34</v>
      </c>
      <c r="K1" t="s">
        <v>35</v>
      </c>
    </row>
    <row r="2" spans="1:12" x14ac:dyDescent="0.3">
      <c r="A2" t="s">
        <v>27</v>
      </c>
      <c r="C2">
        <f>J34/SUMIF(L2:L50,"y",J2:J50)</f>
        <v>7.4712491251863425E-2</v>
      </c>
      <c r="H2">
        <v>35</v>
      </c>
      <c r="I2" t="s">
        <v>78</v>
      </c>
      <c r="J2">
        <v>28748</v>
      </c>
    </row>
    <row r="3" spans="1:12" x14ac:dyDescent="0.3">
      <c r="A3" t="s">
        <v>28</v>
      </c>
      <c r="C3">
        <f>C1*C2</f>
        <v>1.8678122812965856</v>
      </c>
      <c r="H3">
        <v>43</v>
      </c>
      <c r="I3" t="s">
        <v>89</v>
      </c>
      <c r="J3">
        <v>468</v>
      </c>
    </row>
    <row r="4" spans="1:12" x14ac:dyDescent="0.3">
      <c r="A4" t="s">
        <v>29</v>
      </c>
      <c r="C4">
        <f>C3*277777778</f>
        <v>518836745.21967649</v>
      </c>
      <c r="H4">
        <v>20</v>
      </c>
      <c r="I4" t="s">
        <v>61</v>
      </c>
      <c r="J4">
        <v>83858</v>
      </c>
      <c r="L4" t="s">
        <v>97</v>
      </c>
    </row>
    <row r="5" spans="1:12" x14ac:dyDescent="0.3">
      <c r="A5" t="s">
        <v>31</v>
      </c>
      <c r="C5" s="11">
        <v>0.19800000000000001</v>
      </c>
      <c r="H5">
        <v>41</v>
      </c>
      <c r="I5" t="s">
        <v>86</v>
      </c>
      <c r="J5">
        <v>6960</v>
      </c>
      <c r="K5" t="s">
        <v>87</v>
      </c>
    </row>
    <row r="6" spans="1:12" x14ac:dyDescent="0.3">
      <c r="A6" t="s">
        <v>30</v>
      </c>
      <c r="C6">
        <f>C4/8760/C5</f>
        <v>299131.00480817101</v>
      </c>
      <c r="H6">
        <v>13</v>
      </c>
      <c r="I6" t="s">
        <v>53</v>
      </c>
      <c r="J6">
        <v>207600</v>
      </c>
    </row>
    <row r="7" spans="1:12" x14ac:dyDescent="0.3">
      <c r="H7">
        <v>34</v>
      </c>
      <c r="I7" t="s">
        <v>77</v>
      </c>
      <c r="J7">
        <v>30510</v>
      </c>
      <c r="L7" t="s">
        <v>97</v>
      </c>
    </row>
    <row r="8" spans="1:12" x14ac:dyDescent="0.3">
      <c r="H8">
        <v>27</v>
      </c>
      <c r="I8" t="s">
        <v>69</v>
      </c>
      <c r="J8">
        <v>51129</v>
      </c>
    </row>
    <row r="9" spans="1:12" x14ac:dyDescent="0.3">
      <c r="H9">
        <v>16</v>
      </c>
      <c r="I9" t="s">
        <v>57</v>
      </c>
      <c r="J9">
        <v>110910</v>
      </c>
    </row>
    <row r="10" spans="1:12" x14ac:dyDescent="0.3">
      <c r="H10">
        <v>26</v>
      </c>
      <c r="I10" t="s">
        <v>68</v>
      </c>
      <c r="J10">
        <v>56594</v>
      </c>
    </row>
    <row r="11" spans="1:12" x14ac:dyDescent="0.3">
      <c r="H11">
        <v>21</v>
      </c>
      <c r="I11" t="s">
        <v>62</v>
      </c>
      <c r="J11">
        <v>78866</v>
      </c>
      <c r="L11" t="s">
        <v>97</v>
      </c>
    </row>
    <row r="12" spans="1:12" x14ac:dyDescent="0.3">
      <c r="H12">
        <v>30</v>
      </c>
      <c r="I12" t="s">
        <v>72</v>
      </c>
      <c r="J12">
        <v>44493</v>
      </c>
      <c r="K12" t="s">
        <v>73</v>
      </c>
      <c r="L12" t="s">
        <v>97</v>
      </c>
    </row>
    <row r="13" spans="1:12" x14ac:dyDescent="0.3">
      <c r="H13">
        <v>29</v>
      </c>
      <c r="I13" t="s">
        <v>71</v>
      </c>
      <c r="J13">
        <v>45339</v>
      </c>
      <c r="L13" t="s">
        <v>97</v>
      </c>
    </row>
    <row r="14" spans="1:12" x14ac:dyDescent="0.3">
      <c r="H14">
        <v>8</v>
      </c>
      <c r="I14" t="s">
        <v>47</v>
      </c>
      <c r="J14">
        <v>338145</v>
      </c>
      <c r="K14" t="s">
        <v>48</v>
      </c>
      <c r="L14" t="s">
        <v>97</v>
      </c>
    </row>
    <row r="15" spans="1:12" x14ac:dyDescent="0.3">
      <c r="H15">
        <v>3</v>
      </c>
      <c r="I15" t="s">
        <v>40</v>
      </c>
      <c r="J15">
        <v>551695</v>
      </c>
      <c r="K15" t="s">
        <v>41</v>
      </c>
      <c r="L15" t="s">
        <v>97</v>
      </c>
    </row>
    <row r="16" spans="1:12" x14ac:dyDescent="0.3">
      <c r="H16">
        <v>49</v>
      </c>
      <c r="I16" t="s">
        <v>95</v>
      </c>
      <c r="K16" t="s">
        <v>96</v>
      </c>
    </row>
    <row r="17" spans="8:12" x14ac:dyDescent="0.3">
      <c r="H17">
        <v>7</v>
      </c>
      <c r="I17" t="s">
        <v>46</v>
      </c>
      <c r="J17">
        <v>357168</v>
      </c>
      <c r="L17" t="s">
        <v>97</v>
      </c>
    </row>
    <row r="18" spans="8:12" x14ac:dyDescent="0.3">
      <c r="H18">
        <v>15</v>
      </c>
      <c r="I18" t="s">
        <v>56</v>
      </c>
      <c r="J18">
        <v>131940</v>
      </c>
    </row>
    <row r="19" spans="8:12" x14ac:dyDescent="0.3">
      <c r="H19">
        <v>18</v>
      </c>
      <c r="I19" t="s">
        <v>59</v>
      </c>
      <c r="J19">
        <v>93030</v>
      </c>
      <c r="L19" t="s">
        <v>97</v>
      </c>
    </row>
    <row r="20" spans="8:12" x14ac:dyDescent="0.3">
      <c r="H20">
        <v>17</v>
      </c>
      <c r="I20" t="s">
        <v>58</v>
      </c>
      <c r="J20">
        <v>102775</v>
      </c>
      <c r="L20" t="s">
        <v>97</v>
      </c>
    </row>
    <row r="21" spans="8:12" x14ac:dyDescent="0.3">
      <c r="H21">
        <v>10</v>
      </c>
      <c r="I21" t="s">
        <v>50</v>
      </c>
      <c r="J21">
        <v>301318</v>
      </c>
      <c r="L21" t="s">
        <v>97</v>
      </c>
    </row>
    <row r="22" spans="8:12" x14ac:dyDescent="0.3">
      <c r="H22">
        <v>14</v>
      </c>
      <c r="I22" t="s">
        <v>54</v>
      </c>
      <c r="J22">
        <v>180000</v>
      </c>
      <c r="K22" t="s">
        <v>55</v>
      </c>
    </row>
    <row r="23" spans="8:12" x14ac:dyDescent="0.3">
      <c r="H23">
        <v>40</v>
      </c>
      <c r="I23" t="s">
        <v>84</v>
      </c>
      <c r="J23">
        <v>10908</v>
      </c>
      <c r="K23" t="s">
        <v>85</v>
      </c>
    </row>
    <row r="24" spans="8:12" x14ac:dyDescent="0.3">
      <c r="H24">
        <v>25</v>
      </c>
      <c r="I24" t="s">
        <v>67</v>
      </c>
      <c r="J24">
        <v>64589</v>
      </c>
    </row>
    <row r="25" spans="8:12" x14ac:dyDescent="0.3">
      <c r="H25">
        <v>45</v>
      </c>
      <c r="I25" t="s">
        <v>91</v>
      </c>
      <c r="J25">
        <v>160</v>
      </c>
    </row>
    <row r="26" spans="8:12" x14ac:dyDescent="0.3">
      <c r="H26">
        <v>24</v>
      </c>
      <c r="I26" t="s">
        <v>66</v>
      </c>
      <c r="J26">
        <v>65300</v>
      </c>
    </row>
    <row r="27" spans="8:12" x14ac:dyDescent="0.3">
      <c r="H27">
        <v>42</v>
      </c>
      <c r="I27" t="s">
        <v>88</v>
      </c>
      <c r="J27">
        <v>2586</v>
      </c>
    </row>
    <row r="28" spans="8:12" x14ac:dyDescent="0.3">
      <c r="H28">
        <v>44</v>
      </c>
      <c r="I28" t="s">
        <v>90</v>
      </c>
      <c r="J28">
        <v>316</v>
      </c>
    </row>
    <row r="29" spans="8:12" x14ac:dyDescent="0.3">
      <c r="H29">
        <v>33</v>
      </c>
      <c r="I29" t="s">
        <v>76</v>
      </c>
      <c r="J29">
        <v>33846</v>
      </c>
    </row>
    <row r="30" spans="8:12" x14ac:dyDescent="0.3">
      <c r="H30">
        <v>47</v>
      </c>
      <c r="I30" t="s">
        <v>93</v>
      </c>
      <c r="J30">
        <v>1.95</v>
      </c>
    </row>
    <row r="31" spans="8:12" x14ac:dyDescent="0.3">
      <c r="H31">
        <v>39</v>
      </c>
      <c r="I31" t="s">
        <v>83</v>
      </c>
      <c r="J31">
        <v>13812</v>
      </c>
    </row>
    <row r="32" spans="8:12" x14ac:dyDescent="0.3">
      <c r="H32">
        <v>32</v>
      </c>
      <c r="I32" t="s">
        <v>75</v>
      </c>
      <c r="J32">
        <v>41198</v>
      </c>
      <c r="K32" t="s">
        <v>98</v>
      </c>
      <c r="L32" t="s">
        <v>97</v>
      </c>
    </row>
    <row r="33" spans="8:12" x14ac:dyDescent="0.3">
      <c r="H33">
        <v>6</v>
      </c>
      <c r="I33" t="s">
        <v>44</v>
      </c>
      <c r="J33">
        <v>385171</v>
      </c>
      <c r="K33" t="s">
        <v>45</v>
      </c>
      <c r="L33" t="s">
        <v>97</v>
      </c>
    </row>
    <row r="34" spans="8:12" x14ac:dyDescent="0.3">
      <c r="H34">
        <v>9</v>
      </c>
      <c r="I34" t="s">
        <v>49</v>
      </c>
      <c r="J34">
        <v>312685</v>
      </c>
      <c r="L34" t="s">
        <v>97</v>
      </c>
    </row>
    <row r="35" spans="8:12" x14ac:dyDescent="0.3">
      <c r="H35">
        <v>19</v>
      </c>
      <c r="I35" t="s">
        <v>60</v>
      </c>
      <c r="J35">
        <v>91568</v>
      </c>
      <c r="L35" t="s">
        <v>97</v>
      </c>
    </row>
    <row r="36" spans="8:12" x14ac:dyDescent="0.3">
      <c r="H36">
        <v>23</v>
      </c>
      <c r="I36" t="s">
        <v>65</v>
      </c>
      <c r="J36">
        <v>70273</v>
      </c>
    </row>
    <row r="37" spans="8:12" x14ac:dyDescent="0.3">
      <c r="H37">
        <v>36</v>
      </c>
      <c r="I37" t="s">
        <v>79</v>
      </c>
      <c r="J37">
        <v>25713</v>
      </c>
    </row>
    <row r="38" spans="8:12" x14ac:dyDescent="0.3">
      <c r="H38">
        <v>12</v>
      </c>
      <c r="I38" t="s">
        <v>52</v>
      </c>
      <c r="J38">
        <v>238392</v>
      </c>
    </row>
    <row r="39" spans="8:12" x14ac:dyDescent="0.3">
      <c r="H39">
        <v>1</v>
      </c>
      <c r="I39" t="s">
        <v>36</v>
      </c>
      <c r="J39">
        <v>3972400</v>
      </c>
      <c r="K39" t="s">
        <v>37</v>
      </c>
    </row>
    <row r="40" spans="8:12" x14ac:dyDescent="0.3">
      <c r="H40">
        <v>46</v>
      </c>
      <c r="I40" t="s">
        <v>92</v>
      </c>
      <c r="J40">
        <v>61</v>
      </c>
    </row>
    <row r="41" spans="8:12" x14ac:dyDescent="0.3">
      <c r="H41">
        <v>22</v>
      </c>
      <c r="I41" t="s">
        <v>63</v>
      </c>
      <c r="J41">
        <v>77453</v>
      </c>
      <c r="K41" t="s">
        <v>64</v>
      </c>
    </row>
    <row r="42" spans="8:12" x14ac:dyDescent="0.3">
      <c r="H42">
        <v>28</v>
      </c>
      <c r="I42" t="s">
        <v>70</v>
      </c>
      <c r="J42">
        <v>49036</v>
      </c>
      <c r="L42" t="s">
        <v>97</v>
      </c>
    </row>
    <row r="43" spans="8:12" x14ac:dyDescent="0.3">
      <c r="H43">
        <v>38</v>
      </c>
      <c r="I43" t="s">
        <v>82</v>
      </c>
      <c r="J43">
        <v>20273</v>
      </c>
      <c r="L43" t="s">
        <v>97</v>
      </c>
    </row>
    <row r="44" spans="8:12" x14ac:dyDescent="0.3">
      <c r="H44">
        <v>4</v>
      </c>
      <c r="I44" t="s">
        <v>42</v>
      </c>
      <c r="J44">
        <v>498468</v>
      </c>
      <c r="K44" t="s">
        <v>99</v>
      </c>
      <c r="L44" t="s">
        <v>97</v>
      </c>
    </row>
    <row r="45" spans="8:12" x14ac:dyDescent="0.3">
      <c r="H45">
        <v>5</v>
      </c>
      <c r="I45" t="s">
        <v>43</v>
      </c>
      <c r="J45">
        <v>449964</v>
      </c>
      <c r="L45" t="s">
        <v>97</v>
      </c>
    </row>
    <row r="46" spans="8:12" x14ac:dyDescent="0.3">
      <c r="H46">
        <v>31</v>
      </c>
      <c r="I46" t="s">
        <v>74</v>
      </c>
      <c r="J46">
        <v>41290</v>
      </c>
      <c r="L46" t="s">
        <v>97</v>
      </c>
    </row>
    <row r="47" spans="8:12" x14ac:dyDescent="0.3">
      <c r="H47">
        <v>37</v>
      </c>
      <c r="I47" t="s">
        <v>80</v>
      </c>
      <c r="J47">
        <v>23507</v>
      </c>
      <c r="K47" t="s">
        <v>81</v>
      </c>
      <c r="L47" t="s">
        <v>97</v>
      </c>
    </row>
    <row r="48" spans="8:12" x14ac:dyDescent="0.3">
      <c r="H48">
        <v>2</v>
      </c>
      <c r="I48" t="s">
        <v>38</v>
      </c>
      <c r="J48">
        <v>603628</v>
      </c>
      <c r="K48" t="s">
        <v>39</v>
      </c>
    </row>
    <row r="49" spans="8:12" x14ac:dyDescent="0.3">
      <c r="H49">
        <v>11</v>
      </c>
      <c r="I49" t="s">
        <v>51</v>
      </c>
      <c r="J49">
        <v>244820</v>
      </c>
      <c r="L49" t="s">
        <v>97</v>
      </c>
    </row>
    <row r="50" spans="8:12" x14ac:dyDescent="0.3">
      <c r="H50">
        <v>48</v>
      </c>
      <c r="I50" t="s">
        <v>94</v>
      </c>
      <c r="J50">
        <v>0.44</v>
      </c>
    </row>
  </sheetData>
  <autoFilter ref="H1:K50">
    <sortState ref="H2:K50">
      <sortCondition ref="I1:I50"/>
    </sortState>
  </autoFilter>
  <hyperlinks>
    <hyperlink ref="I39" r:id="rId1" tooltip="Russia" display="https://en.wikipedia.org/wiki/Russia"/>
    <hyperlink ref="I48" r:id="rId2" tooltip="Ukraine" display="https://en.wikipedia.org/wiki/Ukraine"/>
    <hyperlink ref="K48" r:id="rId3" tooltip="Annexation of Crimea by the Russian Federation" display="https://en.wikipedia.org/wiki/Annexation_of_Crimea_by_the_Russian_Federation"/>
    <hyperlink ref="I15" r:id="rId4" tooltip="France" display="https://en.wikipedia.org/wiki/France"/>
    <hyperlink ref="K15" r:id="rId5" tooltip="Overseas departments" display="https://en.wikipedia.org/wiki/Overseas_departments"/>
    <hyperlink ref="I44" r:id="rId6" tooltip="Spain" display="https://en.wikipedia.org/wiki/Spain"/>
    <hyperlink ref="I45" r:id="rId7" tooltip="Sweden" display="https://en.wikipedia.org/wiki/Sweden"/>
    <hyperlink ref="I33" r:id="rId8" tooltip="Norway" display="https://en.wikipedia.org/wiki/Norway"/>
    <hyperlink ref="K33" r:id="rId9" location="cite_note-1" display="https://en.wikipedia.org/wiki/List_of_European_countries_by_area - cite_note-1"/>
    <hyperlink ref="I17" r:id="rId10" tooltip="Germany" display="https://en.wikipedia.org/wiki/Germany"/>
    <hyperlink ref="I14" r:id="rId11" tooltip="Finland" display="https://en.wikipedia.org/wiki/Finland"/>
    <hyperlink ref="K14" r:id="rId12" tooltip="Åland" display="https://en.wikipedia.org/wiki/%C3%85land"/>
    <hyperlink ref="I34" r:id="rId13" tooltip="Poland" display="https://en.wikipedia.org/wiki/Poland"/>
    <hyperlink ref="I21" r:id="rId14" tooltip="Italy" display="https://en.wikipedia.org/wiki/Italy"/>
    <hyperlink ref="I49" r:id="rId15" tooltip="United Kingdom" display="https://en.wikipedia.org/wiki/United_Kingdom"/>
    <hyperlink ref="I38" r:id="rId16" tooltip="Romania" display="https://en.wikipedia.org/wiki/Romania"/>
    <hyperlink ref="I6" r:id="rId17" tooltip="Belarus" display="https://en.wikipedia.org/wiki/Belarus"/>
    <hyperlink ref="I22" r:id="rId18" tooltip="Kazakhstan" display="https://en.wikipedia.org/wiki/Kazakhstan"/>
    <hyperlink ref="I18" r:id="rId19" tooltip="Greece" display="https://en.wikipedia.org/wiki/Greece"/>
    <hyperlink ref="I9" r:id="rId20" tooltip="Bulgaria" display="https://en.wikipedia.org/wiki/Bulgaria"/>
    <hyperlink ref="I20" r:id="rId21" tooltip="Iceland" display="https://en.wikipedia.org/wiki/Iceland"/>
    <hyperlink ref="I19" r:id="rId22" tooltip="Hungary" display="https://en.wikipedia.org/wiki/Hungary"/>
    <hyperlink ref="I35" r:id="rId23" tooltip="Portugal" display="https://en.wikipedia.org/wiki/Portugal"/>
    <hyperlink ref="I4" r:id="rId24" tooltip="Austria" display="https://en.wikipedia.org/wiki/Austria"/>
    <hyperlink ref="I11" r:id="rId25" tooltip="Czech Republic" display="https://en.wikipedia.org/wiki/Czech_Republic"/>
    <hyperlink ref="I41" r:id="rId26" tooltip="Serbia" display="https://en.wikipedia.org/wiki/Serbia"/>
    <hyperlink ref="I36" r:id="rId27" tooltip="Republic of Ireland" display="https://en.wikipedia.org/wiki/Republic_of_Ireland"/>
    <hyperlink ref="I26" r:id="rId28" tooltip="Lithuania" display="https://en.wikipedia.org/wiki/Lithuania"/>
    <hyperlink ref="I24" r:id="rId29" tooltip="Latvia" display="https://en.wikipedia.org/wiki/Latvia"/>
    <hyperlink ref="I10" r:id="rId30" tooltip="Croatia" display="https://en.wikipedia.org/wiki/Croatia"/>
    <hyperlink ref="I8" r:id="rId31" tooltip="Bosnia and Herzegovina" display="https://en.wikipedia.org/wiki/Bosnia_and_Herzegovina"/>
    <hyperlink ref="I42" r:id="rId32" tooltip="Slovakia" display="https://en.wikipedia.org/wiki/Slovakia"/>
    <hyperlink ref="I13" r:id="rId33" tooltip="Estonia" display="https://en.wikipedia.org/wiki/Estonia"/>
    <hyperlink ref="I12" r:id="rId34" tooltip="Denmark" display="https://en.wikipedia.org/wiki/Denmark"/>
    <hyperlink ref="I46" r:id="rId35" tooltip="Switzerland" display="https://en.wikipedia.org/wiki/Switzerland"/>
    <hyperlink ref="I32" r:id="rId36" tooltip="Netherlands" display="https://en.wikipedia.org/wiki/Netherlands"/>
    <hyperlink ref="I29" r:id="rId37" tooltip="Moldova" display="https://en.wikipedia.org/wiki/Moldova"/>
    <hyperlink ref="I7" r:id="rId38" tooltip="Belgium" display="https://en.wikipedia.org/wiki/Belgium"/>
    <hyperlink ref="I2" r:id="rId39" tooltip="Albania" display="https://en.wikipedia.org/wiki/Albania"/>
    <hyperlink ref="I37" r:id="rId40" tooltip="Republic of Macedonia" display="https://en.wikipedia.org/wiki/Republic_of_Macedonia"/>
    <hyperlink ref="I47" r:id="rId41" tooltip="Turkey" display="https://en.wikipedia.org/wiki/Turkey"/>
    <hyperlink ref="I43" r:id="rId42" tooltip="Slovenia" display="https://en.wikipedia.org/wiki/Slovenia"/>
    <hyperlink ref="I31" r:id="rId43" tooltip="Montenegro" display="https://en.wikipedia.org/wiki/Montenegro"/>
    <hyperlink ref="I23" r:id="rId44" tooltip="Kosovo" display="https://en.wikipedia.org/wiki/Kosovo"/>
    <hyperlink ref="I5" r:id="rId45" tooltip="Azerbaijan" display="https://en.wikipedia.org/wiki/Azerbaijan"/>
    <hyperlink ref="I27" r:id="rId46" tooltip="Luxembourg" display="https://en.wikipedia.org/wiki/Luxembourg"/>
    <hyperlink ref="I3" r:id="rId47" tooltip="Andorra" display="https://en.wikipedia.org/wiki/Andorra"/>
    <hyperlink ref="I28" r:id="rId48" tooltip="Malta" display="https://en.wikipedia.org/wiki/Malta"/>
    <hyperlink ref="I25" r:id="rId49" tooltip="Liechtenstein" display="https://en.wikipedia.org/wiki/Liechtenstein"/>
    <hyperlink ref="I40" r:id="rId50" tooltip="San Marino" display="https://en.wikipedia.org/wiki/San_Marino"/>
    <hyperlink ref="I30" r:id="rId51" tooltip="Monaco" display="https://en.wikipedia.org/wiki/Monaco"/>
    <hyperlink ref="I50" r:id="rId52" tooltip="Vatican City" display="https://en.wikipedia.org/wiki/Vatican_City"/>
    <hyperlink ref="I16" r:id="rId53" tooltip="Georgia (country)" display="https://en.wikipedia.org/wiki/Georgia_(country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14" sqref="B14"/>
    </sheetView>
  </sheetViews>
  <sheetFormatPr defaultRowHeight="14.4" x14ac:dyDescent="0.3"/>
  <cols>
    <col min="1" max="1" width="22" customWidth="1"/>
    <col min="2" max="2" width="27.21875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t="s">
        <v>7</v>
      </c>
      <c r="B2" s="4">
        <f>9*10^12</f>
        <v>9000000000000</v>
      </c>
    </row>
    <row r="3" spans="1:2" x14ac:dyDescent="0.3">
      <c r="A3" t="s">
        <v>11</v>
      </c>
      <c r="B3" s="4">
        <f>9*10^12</f>
        <v>9000000000000</v>
      </c>
    </row>
    <row r="4" spans="1:2" x14ac:dyDescent="0.3">
      <c r="A4" t="s">
        <v>8</v>
      </c>
      <c r="B4" s="4">
        <f>9*10^12</f>
        <v>9000000000000</v>
      </c>
    </row>
    <row r="5" spans="1:2" x14ac:dyDescent="0.3">
      <c r="A5" t="s">
        <v>2</v>
      </c>
      <c r="B5" s="4">
        <f>1000+'Start Year Capacity'!B5</f>
        <v>3290</v>
      </c>
    </row>
    <row r="6" spans="1:2" x14ac:dyDescent="0.3">
      <c r="A6" t="s">
        <v>1</v>
      </c>
      <c r="B6">
        <f>620000</f>
        <v>620000</v>
      </c>
    </row>
    <row r="7" spans="1:2" x14ac:dyDescent="0.3">
      <c r="A7" t="s">
        <v>4</v>
      </c>
      <c r="B7">
        <v>290300</v>
      </c>
    </row>
    <row r="8" spans="1:2" x14ac:dyDescent="0.3">
      <c r="A8" t="s">
        <v>5</v>
      </c>
      <c r="B8" s="4">
        <f>CSP!C6</f>
        <v>299131.00480817101</v>
      </c>
    </row>
    <row r="9" spans="1:2" x14ac:dyDescent="0.3">
      <c r="A9" t="s">
        <v>3</v>
      </c>
      <c r="B9">
        <v>28800</v>
      </c>
    </row>
    <row r="10" spans="1:2" x14ac:dyDescent="0.3">
      <c r="A10" t="s">
        <v>12</v>
      </c>
      <c r="B10">
        <v>0</v>
      </c>
    </row>
    <row r="11" spans="1:2" x14ac:dyDescent="0.3">
      <c r="A11" t="s">
        <v>13</v>
      </c>
      <c r="B11" s="4">
        <f>9*10^12</f>
        <v>9000000000000</v>
      </c>
    </row>
    <row r="12" spans="1:2" x14ac:dyDescent="0.3">
      <c r="A12" t="s">
        <v>14</v>
      </c>
      <c r="B12" s="4">
        <f>9*10^12</f>
        <v>9000000000000</v>
      </c>
    </row>
    <row r="13" spans="1:2" x14ac:dyDescent="0.3">
      <c r="A13" t="s">
        <v>113</v>
      </c>
      <c r="B13" s="4">
        <f>B2</f>
        <v>9000000000000</v>
      </c>
    </row>
    <row r="14" spans="1:2" x14ac:dyDescent="0.3">
      <c r="A14" t="s">
        <v>114</v>
      </c>
      <c r="B14">
        <f>'Offshore wind potential'!A18</f>
        <v>124000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2" sqref="A2"/>
    </sheetView>
  </sheetViews>
  <sheetFormatPr defaultRowHeight="14.4" x14ac:dyDescent="0.3"/>
  <sheetData>
    <row r="1" spans="1:18" x14ac:dyDescent="0.3">
      <c r="A1" s="12" t="s">
        <v>115</v>
      </c>
    </row>
    <row r="2" spans="1:18" x14ac:dyDescent="0.3">
      <c r="A2">
        <v>14</v>
      </c>
      <c r="B2" t="s">
        <v>117</v>
      </c>
      <c r="C2" t="s">
        <v>116</v>
      </c>
    </row>
    <row r="3" spans="1:18" x14ac:dyDescent="0.3">
      <c r="A3">
        <f>10*A2</f>
        <v>140</v>
      </c>
      <c r="B3" t="s">
        <v>117</v>
      </c>
      <c r="C3" t="s">
        <v>119</v>
      </c>
      <c r="D3" t="s">
        <v>120</v>
      </c>
    </row>
    <row r="5" spans="1:18" x14ac:dyDescent="0.3">
      <c r="A5" s="14" t="s">
        <v>118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8" spans="1:2" x14ac:dyDescent="0.3">
      <c r="A18">
        <f>MPCbS!B6*400/2000</f>
        <v>124000</v>
      </c>
      <c r="B18" t="s">
        <v>121</v>
      </c>
    </row>
  </sheetData>
  <mergeCells count="1">
    <mergeCell ref="A5:R16"/>
  </mergeCells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About</vt:lpstr>
      <vt:lpstr>Start Year Capacity</vt:lpstr>
      <vt:lpstr>CSP</vt:lpstr>
      <vt:lpstr>MPCbS</vt:lpstr>
      <vt:lpstr>Offshore wind potential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2015-01-16T02:18:43Z</dcterms:created>
  <dcterms:modified xsi:type="dcterms:W3CDTF">2017-07-19T22:44:10Z</dcterms:modified>
</cp:coreProperties>
</file>