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poland - WIP\InputData\fuels\BFCpUEbS\"/>
    </mc:Choice>
  </mc:AlternateContent>
  <bookViews>
    <workbookView xWindow="0" yWindow="0" windowWidth="15090" windowHeight="7050" firstSheet="4" activeTab="5"/>
  </bookViews>
  <sheets>
    <sheet name="About" sheetId="4" r:id="rId1"/>
    <sheet name="Poland Fuel Price Data" sheetId="23" r:id="rId2"/>
    <sheet name="Coal_to_lignite" sheetId="30" r:id="rId3"/>
    <sheet name="Poland Fuel Price Data Conv" sheetId="26" r:id="rId4"/>
    <sheet name="Poland Fuel Price Data Annual" sheetId="27" r:id="rId5"/>
    <sheet name="ETS Tax" sheetId="28" r:id="rId6"/>
    <sheet name="Conversion Factors" sheetId="24" r:id="rId7"/>
    <sheet name="Nuclear Fuel" sheetId="14" r:id="rId8"/>
    <sheet name="BFCpUEbS-electricity" sheetId="5" r:id="rId9"/>
    <sheet name="BFCpUEbS-coal" sheetId="6" r:id="rId10"/>
    <sheet name="BFCpUEbS-lignite" sheetId="29" r:id="rId11"/>
    <sheet name="BFCpUEbS-natural-gas" sheetId="7" r:id="rId12"/>
    <sheet name="BFCpUEbS-nuclear" sheetId="15" r:id="rId13"/>
    <sheet name="BFCpUEbS-biomass" sheetId="16" r:id="rId14"/>
    <sheet name="BFCpUEbS-petroleum-gasoline" sheetId="9" r:id="rId15"/>
    <sheet name="BFCpUEbS-petroleum-diesel" sheetId="10" r:id="rId16"/>
    <sheet name="BFCpUEbS-biofuel-gasoline" sheetId="11" r:id="rId17"/>
    <sheet name="BFCpUEbS-biofuel-diesel" sheetId="17" r:id="rId18"/>
    <sheet name="BFCpUEbS-jet-fuel" sheetId="12" r:id="rId19"/>
    <sheet name="BFCpUEbS-heat" sheetId="18" r:id="rId20"/>
  </sheets>
  <definedNames>
    <definedName name="BTU_per_barrel_jet_fuel">'Conversion Factors'!$A$20</definedName>
    <definedName name="BTU_per_gal_biodiesel">'Conversion Factors'!$A$32</definedName>
    <definedName name="BTU_per_gal_diesel">'Conversion Factors'!$A$17</definedName>
    <definedName name="BTU_per_gal_gasoline">'Conversion Factors'!$A$14</definedName>
    <definedName name="BTU_per_GJ">'Conversion Factors'!$A$5</definedName>
    <definedName name="BTU_per_MWh">'Conversion Factors'!$A$2</definedName>
    <definedName name="gal_per_barrel">'Conversion Factors'!$A$23</definedName>
    <definedName name="gal_per_cubic_meter">'Conversion Factors'!$A$26</definedName>
    <definedName name="liters_per_gal">'Conversion Factors'!$A$11</definedName>
    <definedName name="year_2012_per_2010_usd">'Conversion Factors'!$A$29</definedName>
    <definedName name="year_2012_per_2014_usd">'Conversion Factors'!$A$35</definedName>
    <definedName name="zloty_per_euro">'Conversion Factors'!$C$8</definedName>
    <definedName name="zloty_per_usd">'Conversion Factors'!$A$8</definedName>
  </definedNames>
  <calcPr calcId="162913"/>
</workbook>
</file>

<file path=xl/calcChain.xml><?xml version="1.0" encoding="utf-8"?>
<calcChain xmlns="http://schemas.openxmlformats.org/spreadsheetml/2006/main">
  <c r="F36" i="28" l="1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C28" i="28"/>
  <c r="D28" i="28"/>
  <c r="E28" i="28"/>
  <c r="C29" i="28"/>
  <c r="D29" i="28"/>
  <c r="E29" i="28"/>
  <c r="B29" i="28"/>
  <c r="F2" i="30" l="1"/>
  <c r="B17" i="23" s="1"/>
  <c r="B3" i="30"/>
  <c r="F3" i="30" s="1"/>
  <c r="B18" i="23" s="1"/>
  <c r="B18" i="26" l="1"/>
  <c r="C17" i="23"/>
  <c r="B17" i="26" l="1"/>
  <c r="C17" i="26"/>
  <c r="C17" i="27" s="1"/>
  <c r="C3" i="6" s="1"/>
  <c r="D17" i="23"/>
  <c r="B17" i="27"/>
  <c r="B3" i="6" s="1"/>
  <c r="G17" i="27"/>
  <c r="C18" i="23"/>
  <c r="E17" i="27" l="1"/>
  <c r="E3" i="6" s="1"/>
  <c r="D17" i="26"/>
  <c r="L17" i="27" s="1"/>
  <c r="E17" i="23"/>
  <c r="H17" i="27"/>
  <c r="K17" i="27"/>
  <c r="J17" i="27"/>
  <c r="F17" i="27"/>
  <c r="D17" i="27"/>
  <c r="D3" i="6" s="1"/>
  <c r="C18" i="26"/>
  <c r="D18" i="23"/>
  <c r="C11" i="28"/>
  <c r="C15" i="28" s="1"/>
  <c r="D11" i="28"/>
  <c r="D15" i="28" s="1"/>
  <c r="E11" i="28"/>
  <c r="E15" i="28" s="1"/>
  <c r="B11" i="28"/>
  <c r="B15" i="28" s="1"/>
  <c r="AB11" i="14"/>
  <c r="AB3" i="15"/>
  <c r="AC11" i="14"/>
  <c r="AC3" i="15"/>
  <c r="AD11" i="14"/>
  <c r="AD3" i="15"/>
  <c r="AE11" i="14"/>
  <c r="AE3" i="15"/>
  <c r="AF11" i="14"/>
  <c r="AF3" i="15"/>
  <c r="AG11" i="14"/>
  <c r="AG3" i="15"/>
  <c r="AH11" i="14"/>
  <c r="AH3" i="15"/>
  <c r="AI11" i="14"/>
  <c r="AI3" i="15"/>
  <c r="AJ11" i="14"/>
  <c r="AJ3" i="15"/>
  <c r="AK11" i="14"/>
  <c r="AK3" i="15"/>
  <c r="B7" i="11"/>
  <c r="C7" i="11"/>
  <c r="B49" i="26"/>
  <c r="C45" i="26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C7" i="12"/>
  <c r="B7" i="12"/>
  <c r="C7" i="9"/>
  <c r="B7" i="9"/>
  <c r="B47" i="23"/>
  <c r="B48" i="23" s="1"/>
  <c r="B45" i="26" s="1"/>
  <c r="B37" i="26"/>
  <c r="B33" i="26"/>
  <c r="B32" i="26"/>
  <c r="B28" i="26"/>
  <c r="C28" i="26"/>
  <c r="D28" i="26"/>
  <c r="E28" i="26"/>
  <c r="F28" i="26"/>
  <c r="G28" i="26"/>
  <c r="H28" i="26"/>
  <c r="AC28" i="27" s="1"/>
  <c r="I28" i="26"/>
  <c r="J28" i="26"/>
  <c r="C27" i="26"/>
  <c r="D27" i="26"/>
  <c r="E27" i="26"/>
  <c r="F27" i="26"/>
  <c r="G27" i="26"/>
  <c r="H27" i="26"/>
  <c r="I27" i="26"/>
  <c r="J27" i="26"/>
  <c r="B27" i="26"/>
  <c r="B23" i="26"/>
  <c r="C23" i="26"/>
  <c r="D23" i="26"/>
  <c r="E23" i="26"/>
  <c r="F23" i="26"/>
  <c r="G23" i="26"/>
  <c r="H23" i="26"/>
  <c r="I23" i="26"/>
  <c r="C22" i="26"/>
  <c r="D22" i="26"/>
  <c r="E22" i="26"/>
  <c r="F22" i="26"/>
  <c r="V22" i="27" s="1"/>
  <c r="G22" i="26"/>
  <c r="AE22" i="27" s="1"/>
  <c r="H22" i="26"/>
  <c r="I22" i="26"/>
  <c r="B22" i="26"/>
  <c r="B13" i="26"/>
  <c r="C13" i="26"/>
  <c r="D13" i="26"/>
  <c r="E13" i="26"/>
  <c r="F13" i="26"/>
  <c r="T13" i="27" s="1"/>
  <c r="T4" i="6" s="1"/>
  <c r="G13" i="26"/>
  <c r="H13" i="26"/>
  <c r="AB13" i="27" s="1"/>
  <c r="I13" i="26"/>
  <c r="C12" i="26"/>
  <c r="D12" i="26"/>
  <c r="E12" i="26"/>
  <c r="O12" i="27" s="1"/>
  <c r="F12" i="26"/>
  <c r="G12" i="26"/>
  <c r="H12" i="26"/>
  <c r="I12" i="26"/>
  <c r="AG12" i="27" s="1"/>
  <c r="B12" i="26"/>
  <c r="C8" i="26"/>
  <c r="D8" i="26"/>
  <c r="E8" i="26"/>
  <c r="F8" i="26"/>
  <c r="P8" i="27" s="1"/>
  <c r="P4" i="18" s="1"/>
  <c r="G8" i="26"/>
  <c r="H8" i="26"/>
  <c r="I8" i="26"/>
  <c r="AD8" i="27" s="1"/>
  <c r="J8" i="26"/>
  <c r="AK8" i="27" s="1"/>
  <c r="B8" i="26"/>
  <c r="B4" i="26"/>
  <c r="C4" i="26"/>
  <c r="D4" i="26"/>
  <c r="E4" i="26"/>
  <c r="Q4" i="27" s="1"/>
  <c r="F4" i="26"/>
  <c r="G4" i="26"/>
  <c r="R4" i="27" s="1"/>
  <c r="R4" i="5" s="1"/>
  <c r="H4" i="26"/>
  <c r="I4" i="26"/>
  <c r="J4" i="26"/>
  <c r="C3" i="26"/>
  <c r="D3" i="26"/>
  <c r="B3" i="27" s="1"/>
  <c r="B6" i="5" s="1"/>
  <c r="E3" i="26"/>
  <c r="F3" i="26"/>
  <c r="G3" i="26"/>
  <c r="H3" i="26"/>
  <c r="X3" i="27" s="1"/>
  <c r="X6" i="5" s="1"/>
  <c r="I3" i="26"/>
  <c r="J3" i="26"/>
  <c r="B3" i="26"/>
  <c r="B41" i="23"/>
  <c r="B41" i="26"/>
  <c r="H41" i="27" s="1"/>
  <c r="X4" i="27"/>
  <c r="X5" i="5" s="1"/>
  <c r="M13" i="27"/>
  <c r="M5" i="6" s="1"/>
  <c r="AH23" i="27"/>
  <c r="AH5" i="7" s="1"/>
  <c r="O23" i="27"/>
  <c r="O5" i="7" s="1"/>
  <c r="T27" i="27"/>
  <c r="R27" i="27"/>
  <c r="G4" i="27"/>
  <c r="G4" i="5" s="1"/>
  <c r="C3" i="27"/>
  <c r="C6" i="5" s="1"/>
  <c r="V4" i="27"/>
  <c r="AC8" i="27"/>
  <c r="AC5" i="18" s="1"/>
  <c r="AB8" i="27"/>
  <c r="AB5" i="18" s="1"/>
  <c r="AE8" i="27"/>
  <c r="AE4" i="18" s="1"/>
  <c r="AF8" i="27"/>
  <c r="AF4" i="18" s="1"/>
  <c r="I8" i="27"/>
  <c r="I6" i="18" s="1"/>
  <c r="K8" i="27"/>
  <c r="K6" i="18" s="1"/>
  <c r="L8" i="27"/>
  <c r="L6" i="18" s="1"/>
  <c r="AI12" i="27"/>
  <c r="AI7" i="6" s="1"/>
  <c r="AH12" i="27"/>
  <c r="AJ12" i="27"/>
  <c r="AK12" i="27"/>
  <c r="M12" i="27"/>
  <c r="P12" i="27"/>
  <c r="Q12" i="27"/>
  <c r="AF13" i="27"/>
  <c r="AF4" i="6" s="1"/>
  <c r="AD13" i="27"/>
  <c r="AE13" i="27"/>
  <c r="AE5" i="6" s="1"/>
  <c r="AC13" i="27"/>
  <c r="AC4" i="6" s="1"/>
  <c r="L13" i="27"/>
  <c r="L5" i="6" s="1"/>
  <c r="H13" i="27"/>
  <c r="H5" i="6" s="1"/>
  <c r="J13" i="27"/>
  <c r="J5" i="6" s="1"/>
  <c r="K13" i="27"/>
  <c r="K4" i="6" s="1"/>
  <c r="AI22" i="27"/>
  <c r="AI7" i="7" s="1"/>
  <c r="AG22" i="27"/>
  <c r="AJ22" i="27"/>
  <c r="AK22" i="27"/>
  <c r="AK6" i="7" s="1"/>
  <c r="AH22" i="27"/>
  <c r="O22" i="27"/>
  <c r="M22" i="27"/>
  <c r="P22" i="27"/>
  <c r="Q22" i="27"/>
  <c r="N22" i="27"/>
  <c r="AF23" i="27"/>
  <c r="AF5" i="7" s="1"/>
  <c r="AC23" i="27"/>
  <c r="AC2" i="7" s="1"/>
  <c r="AB23" i="27"/>
  <c r="AB2" i="7" s="1"/>
  <c r="AD23" i="27"/>
  <c r="AD5" i="7" s="1"/>
  <c r="AE23" i="27"/>
  <c r="AE5" i="7" s="1"/>
  <c r="L23" i="27"/>
  <c r="L4" i="7" s="1"/>
  <c r="I23" i="27"/>
  <c r="I4" i="7" s="1"/>
  <c r="H23" i="27"/>
  <c r="J23" i="27"/>
  <c r="J5" i="7" s="1"/>
  <c r="K23" i="27"/>
  <c r="K4" i="7" s="1"/>
  <c r="AH27" i="27"/>
  <c r="AI27" i="27"/>
  <c r="AG27" i="27"/>
  <c r="AJ27" i="27"/>
  <c r="AK27" i="27"/>
  <c r="N27" i="27"/>
  <c r="O27" i="27"/>
  <c r="M27" i="27"/>
  <c r="P27" i="27"/>
  <c r="Q27" i="27"/>
  <c r="AH28" i="27"/>
  <c r="AG28" i="27"/>
  <c r="AI28" i="27"/>
  <c r="AJ28" i="27"/>
  <c r="AK28" i="27"/>
  <c r="N28" i="27"/>
  <c r="O28" i="27"/>
  <c r="P28" i="27"/>
  <c r="Q28" i="27"/>
  <c r="M28" i="27"/>
  <c r="T4" i="27"/>
  <c r="T4" i="5" s="1"/>
  <c r="AA4" i="27"/>
  <c r="AA4" i="5" s="1"/>
  <c r="AH13" i="27"/>
  <c r="AH5" i="6" s="1"/>
  <c r="AJ13" i="27"/>
  <c r="S4" i="27"/>
  <c r="Y3" i="27"/>
  <c r="Y6" i="5" s="1"/>
  <c r="W3" i="27"/>
  <c r="W6" i="5" s="1"/>
  <c r="S12" i="27"/>
  <c r="S6" i="6" s="1"/>
  <c r="U3" i="27"/>
  <c r="U6" i="5" s="1"/>
  <c r="V3" i="27"/>
  <c r="V6" i="5"/>
  <c r="B4" i="27"/>
  <c r="F3" i="27"/>
  <c r="F6" i="5" s="1"/>
  <c r="R3" i="27"/>
  <c r="R6" i="5" s="1"/>
  <c r="T3" i="27"/>
  <c r="T6" i="5" s="1"/>
  <c r="AA3" i="27"/>
  <c r="AA6" i="5" s="1"/>
  <c r="J8" i="27"/>
  <c r="J4" i="18" s="1"/>
  <c r="AK8" i="18"/>
  <c r="AJ8" i="18"/>
  <c r="AI8" i="18"/>
  <c r="AH8" i="18"/>
  <c r="AG8" i="18"/>
  <c r="AF8" i="18"/>
  <c r="AE8" i="18"/>
  <c r="AD8" i="18"/>
  <c r="AC8" i="18"/>
  <c r="AB8" i="18"/>
  <c r="AK3" i="18"/>
  <c r="AJ3" i="18"/>
  <c r="AI3" i="18"/>
  <c r="AH3" i="18"/>
  <c r="AG3" i="18"/>
  <c r="AF3" i="18"/>
  <c r="AE3" i="18"/>
  <c r="AD3" i="18"/>
  <c r="AC3" i="18"/>
  <c r="AB3" i="18"/>
  <c r="AK2" i="18"/>
  <c r="AJ2" i="18"/>
  <c r="AI2" i="18"/>
  <c r="AH2" i="18"/>
  <c r="AG2" i="18"/>
  <c r="AF2" i="18"/>
  <c r="AE2" i="18"/>
  <c r="AD2" i="18"/>
  <c r="AC2" i="18"/>
  <c r="AB2" i="18"/>
  <c r="R2" i="5"/>
  <c r="S7" i="6"/>
  <c r="N6" i="7"/>
  <c r="O7" i="7"/>
  <c r="AG6" i="7"/>
  <c r="AG7" i="6"/>
  <c r="AG6" i="6"/>
  <c r="AD5" i="18"/>
  <c r="S4" i="5"/>
  <c r="I5" i="7"/>
  <c r="AB4" i="7"/>
  <c r="AH7" i="7"/>
  <c r="Q6" i="6"/>
  <c r="AK6" i="6"/>
  <c r="K5" i="7"/>
  <c r="L5" i="7"/>
  <c r="AC4" i="7"/>
  <c r="AF6" i="18"/>
  <c r="G5" i="5"/>
  <c r="J5" i="18"/>
  <c r="J4" i="7"/>
  <c r="J2" i="7"/>
  <c r="AE2" i="7"/>
  <c r="AF2" i="7"/>
  <c r="M7" i="7"/>
  <c r="J4" i="6"/>
  <c r="AC5" i="6"/>
  <c r="M7" i="6"/>
  <c r="M6" i="6"/>
  <c r="AH7" i="6"/>
  <c r="AH6" i="6"/>
  <c r="K5" i="18"/>
  <c r="K4" i="18"/>
  <c r="AE6" i="18"/>
  <c r="V2" i="5"/>
  <c r="V4" i="5"/>
  <c r="V5" i="5"/>
  <c r="P6" i="18"/>
  <c r="AK8" i="11"/>
  <c r="AJ8" i="11"/>
  <c r="AI8" i="11"/>
  <c r="AH8" i="11"/>
  <c r="AG8" i="11"/>
  <c r="AF8" i="11"/>
  <c r="AE8" i="11"/>
  <c r="AD8" i="11"/>
  <c r="AC8" i="11"/>
  <c r="AB8" i="11"/>
  <c r="AK6" i="11"/>
  <c r="AJ6" i="11"/>
  <c r="AI6" i="11"/>
  <c r="AH6" i="11"/>
  <c r="AG6" i="11"/>
  <c r="AF6" i="11"/>
  <c r="AE6" i="11"/>
  <c r="AD6" i="11"/>
  <c r="AC6" i="11"/>
  <c r="AB6" i="11"/>
  <c r="AK5" i="11"/>
  <c r="AJ5" i="11"/>
  <c r="AI5" i="11"/>
  <c r="AH5" i="11"/>
  <c r="AG5" i="11"/>
  <c r="AF5" i="11"/>
  <c r="AE5" i="11"/>
  <c r="AD5" i="11"/>
  <c r="AC5" i="11"/>
  <c r="AB5" i="11"/>
  <c r="AK4" i="11"/>
  <c r="AJ4" i="11"/>
  <c r="AI4" i="11"/>
  <c r="AH4" i="11"/>
  <c r="AG4" i="11"/>
  <c r="AF4" i="11"/>
  <c r="AE4" i="11"/>
  <c r="AD4" i="11"/>
  <c r="AC4" i="11"/>
  <c r="AB4" i="11"/>
  <c r="AK3" i="11"/>
  <c r="AJ3" i="11"/>
  <c r="AI3" i="11"/>
  <c r="AH3" i="11"/>
  <c r="AG3" i="11"/>
  <c r="AF3" i="11"/>
  <c r="AE3" i="11"/>
  <c r="AD3" i="11"/>
  <c r="AC3" i="11"/>
  <c r="AB3" i="11"/>
  <c r="AK8" i="10"/>
  <c r="AJ8" i="10"/>
  <c r="AI8" i="10"/>
  <c r="AH8" i="10"/>
  <c r="AG8" i="10"/>
  <c r="AF8" i="10"/>
  <c r="AE8" i="10"/>
  <c r="AD8" i="10"/>
  <c r="AC8" i="10"/>
  <c r="AB8" i="10"/>
  <c r="AK8" i="9"/>
  <c r="AJ8" i="9"/>
  <c r="AI8" i="9"/>
  <c r="AH8" i="9"/>
  <c r="AG8" i="9"/>
  <c r="AF8" i="9"/>
  <c r="AE8" i="9"/>
  <c r="AD8" i="9"/>
  <c r="AC8" i="9"/>
  <c r="AB8" i="9"/>
  <c r="AK6" i="9"/>
  <c r="AJ6" i="9"/>
  <c r="AI6" i="9"/>
  <c r="AH6" i="9"/>
  <c r="AG6" i="9"/>
  <c r="AF6" i="9"/>
  <c r="AE6" i="9"/>
  <c r="AD6" i="9"/>
  <c r="AC6" i="9"/>
  <c r="AB6" i="9"/>
  <c r="AK5" i="9"/>
  <c r="AJ5" i="9"/>
  <c r="AI5" i="9"/>
  <c r="AH5" i="9"/>
  <c r="AG5" i="9"/>
  <c r="AF5" i="9"/>
  <c r="AE5" i="9"/>
  <c r="AD5" i="9"/>
  <c r="AC5" i="9"/>
  <c r="AB5" i="9"/>
  <c r="AK4" i="9"/>
  <c r="AJ4" i="9"/>
  <c r="AI4" i="9"/>
  <c r="AH4" i="9"/>
  <c r="AG4" i="9"/>
  <c r="AF4" i="9"/>
  <c r="AE4" i="9"/>
  <c r="AD4" i="9"/>
  <c r="AC4" i="9"/>
  <c r="AB4" i="9"/>
  <c r="AK3" i="9"/>
  <c r="AJ3" i="9"/>
  <c r="AI3" i="9"/>
  <c r="AH3" i="9"/>
  <c r="AG3" i="9"/>
  <c r="AF3" i="9"/>
  <c r="AE3" i="9"/>
  <c r="AD3" i="9"/>
  <c r="AC3" i="9"/>
  <c r="AB3" i="9"/>
  <c r="AK8" i="16"/>
  <c r="AJ8" i="16"/>
  <c r="AI8" i="16"/>
  <c r="AH8" i="16"/>
  <c r="AG8" i="16"/>
  <c r="AF8" i="16"/>
  <c r="AE8" i="16"/>
  <c r="AD8" i="16"/>
  <c r="AC8" i="16"/>
  <c r="AB8" i="16"/>
  <c r="AK2" i="16"/>
  <c r="AJ2" i="16"/>
  <c r="AI2" i="16"/>
  <c r="AH2" i="16"/>
  <c r="AG2" i="16"/>
  <c r="AF2" i="16"/>
  <c r="AE2" i="16"/>
  <c r="AD2" i="16"/>
  <c r="AC2" i="16"/>
  <c r="AB2" i="16"/>
  <c r="AK8" i="15"/>
  <c r="AJ8" i="15"/>
  <c r="AI8" i="15"/>
  <c r="AH8" i="15"/>
  <c r="AG8" i="15"/>
  <c r="AF8" i="15"/>
  <c r="AE8" i="15"/>
  <c r="AD8" i="15"/>
  <c r="AC8" i="15"/>
  <c r="AB8" i="15"/>
  <c r="AK7" i="15"/>
  <c r="AJ7" i="15"/>
  <c r="AI7" i="15"/>
  <c r="AH7" i="15"/>
  <c r="AG7" i="15"/>
  <c r="AF7" i="15"/>
  <c r="AE7" i="15"/>
  <c r="AD7" i="15"/>
  <c r="AC7" i="15"/>
  <c r="AB7" i="15"/>
  <c r="AK6" i="15"/>
  <c r="AJ6" i="15"/>
  <c r="AI6" i="15"/>
  <c r="AH6" i="15"/>
  <c r="AG6" i="15"/>
  <c r="AF6" i="15"/>
  <c r="AE6" i="15"/>
  <c r="AD6" i="15"/>
  <c r="AC6" i="15"/>
  <c r="AB6" i="15"/>
  <c r="AK5" i="15"/>
  <c r="AJ5" i="15"/>
  <c r="AI5" i="15"/>
  <c r="AH5" i="15"/>
  <c r="AG5" i="15"/>
  <c r="AF5" i="15"/>
  <c r="AE5" i="15"/>
  <c r="AD5" i="15"/>
  <c r="AC5" i="15"/>
  <c r="AB5" i="15"/>
  <c r="AK4" i="15"/>
  <c r="AJ4" i="15"/>
  <c r="AI4" i="15"/>
  <c r="AH4" i="15"/>
  <c r="AG4" i="15"/>
  <c r="AF4" i="15"/>
  <c r="AE4" i="15"/>
  <c r="AD4" i="15"/>
  <c r="AC4" i="15"/>
  <c r="AB4" i="15"/>
  <c r="AK2" i="15"/>
  <c r="AJ2" i="15"/>
  <c r="AI2" i="15"/>
  <c r="AH2" i="15"/>
  <c r="AG2" i="15"/>
  <c r="AF2" i="15"/>
  <c r="AE2" i="15"/>
  <c r="AD2" i="15"/>
  <c r="AC2" i="15"/>
  <c r="AB2" i="15"/>
  <c r="AK8" i="7"/>
  <c r="AJ8" i="7"/>
  <c r="AI8" i="7"/>
  <c r="AH8" i="7"/>
  <c r="AG8" i="7"/>
  <c r="AF8" i="7"/>
  <c r="AE8" i="7"/>
  <c r="AD8" i="7"/>
  <c r="AC8" i="7"/>
  <c r="AB8" i="7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I7" i="9"/>
  <c r="AE7" i="9"/>
  <c r="AH7" i="9"/>
  <c r="AD7" i="9"/>
  <c r="AK7" i="9"/>
  <c r="AG7" i="9"/>
  <c r="AC7" i="9"/>
  <c r="AJ7" i="9"/>
  <c r="AF7" i="9"/>
  <c r="AB7" i="9"/>
  <c r="AK7" i="11"/>
  <c r="AG7" i="11"/>
  <c r="AC7" i="11"/>
  <c r="AJ7" i="11"/>
  <c r="AF7" i="11"/>
  <c r="AB7" i="11"/>
  <c r="AI7" i="11"/>
  <c r="AE7" i="11"/>
  <c r="AH7" i="11"/>
  <c r="AD7" i="11"/>
  <c r="AJ7" i="18"/>
  <c r="AF7" i="18"/>
  <c r="AB7" i="18"/>
  <c r="AI7" i="18"/>
  <c r="AE7" i="18"/>
  <c r="AK7" i="18"/>
  <c r="AG7" i="18"/>
  <c r="AC7" i="18"/>
  <c r="AH7" i="18"/>
  <c r="AD7" i="18"/>
  <c r="R11" i="14"/>
  <c r="R3" i="15"/>
  <c r="S11" i="14"/>
  <c r="S3" i="15"/>
  <c r="T11" i="14"/>
  <c r="T3" i="15"/>
  <c r="U11" i="14"/>
  <c r="U3" i="15"/>
  <c r="V11" i="14"/>
  <c r="V3" i="15"/>
  <c r="W11" i="14"/>
  <c r="W3" i="15"/>
  <c r="X11" i="14"/>
  <c r="X3" i="15"/>
  <c r="Y11" i="14"/>
  <c r="Y3" i="15"/>
  <c r="Z11" i="14"/>
  <c r="Z3" i="15"/>
  <c r="AA11" i="14"/>
  <c r="AA3" i="15"/>
  <c r="B11" i="14"/>
  <c r="B3" i="15"/>
  <c r="C11" i="14"/>
  <c r="C3" i="15"/>
  <c r="D11" i="14"/>
  <c r="D3" i="15"/>
  <c r="E11" i="14"/>
  <c r="E3" i="15"/>
  <c r="F11" i="14"/>
  <c r="F3" i="15"/>
  <c r="G11" i="14"/>
  <c r="G3" i="15"/>
  <c r="H11" i="14"/>
  <c r="H3" i="15"/>
  <c r="I11" i="14"/>
  <c r="I3" i="15"/>
  <c r="J11" i="14"/>
  <c r="J3" i="15"/>
  <c r="K11" i="14"/>
  <c r="K3" i="15"/>
  <c r="L11" i="14"/>
  <c r="L3" i="15"/>
  <c r="M11" i="14"/>
  <c r="M3" i="15"/>
  <c r="N11" i="14"/>
  <c r="N3" i="15"/>
  <c r="O11" i="14"/>
  <c r="O3" i="15"/>
  <c r="P11" i="14"/>
  <c r="P3" i="15"/>
  <c r="Q11" i="14"/>
  <c r="Q3" i="15"/>
  <c r="C26" i="28" l="1"/>
  <c r="C27" i="28"/>
  <c r="B27" i="28"/>
  <c r="B28" i="28"/>
  <c r="B26" i="28"/>
  <c r="D26" i="28"/>
  <c r="D27" i="28"/>
  <c r="E27" i="28"/>
  <c r="E26" i="28"/>
  <c r="I17" i="27"/>
  <c r="F17" i="23"/>
  <c r="E17" i="26"/>
  <c r="P17" i="27" s="1"/>
  <c r="O17" i="27"/>
  <c r="D18" i="26"/>
  <c r="K18" i="27" s="1"/>
  <c r="E18" i="23"/>
  <c r="H18" i="27"/>
  <c r="D18" i="27"/>
  <c r="D3" i="29" s="1"/>
  <c r="E18" i="27"/>
  <c r="E3" i="29" s="1"/>
  <c r="F18" i="27"/>
  <c r="B18" i="27"/>
  <c r="B3" i="29" s="1"/>
  <c r="G18" i="27"/>
  <c r="C18" i="27"/>
  <c r="C3" i="29" s="1"/>
  <c r="AC5" i="7"/>
  <c r="O4" i="7"/>
  <c r="AE5" i="18"/>
  <c r="AF5" i="6"/>
  <c r="K5" i="6"/>
  <c r="K2" i="7"/>
  <c r="AB4" i="18"/>
  <c r="Q7" i="7"/>
  <c r="L2" i="7"/>
  <c r="Q6" i="7"/>
  <c r="AE4" i="7"/>
  <c r="P5" i="18"/>
  <c r="AF4" i="7"/>
  <c r="G2" i="5"/>
  <c r="AB6" i="18"/>
  <c r="AH6" i="7"/>
  <c r="AK4" i="18"/>
  <c r="AK5" i="18"/>
  <c r="AK6" i="18"/>
  <c r="AJ5" i="6"/>
  <c r="AJ4" i="6"/>
  <c r="H5" i="7"/>
  <c r="H4" i="7"/>
  <c r="N7" i="7"/>
  <c r="M4" i="6"/>
  <c r="AD2" i="7"/>
  <c r="B2" i="5"/>
  <c r="B5" i="5"/>
  <c r="B4" i="5"/>
  <c r="AD4" i="6"/>
  <c r="AD5" i="6"/>
  <c r="U12" i="27"/>
  <c r="R12" i="27"/>
  <c r="R7" i="6" s="1"/>
  <c r="AK13" i="27"/>
  <c r="AG13" i="27"/>
  <c r="AI13" i="27"/>
  <c r="AI4" i="6" s="1"/>
  <c r="AJ23" i="27"/>
  <c r="AK23" i="27"/>
  <c r="AK2" i="7" s="1"/>
  <c r="P23" i="27"/>
  <c r="Q23" i="27"/>
  <c r="Q2" i="7" s="1"/>
  <c r="V27" i="27"/>
  <c r="S27" i="27"/>
  <c r="U28" i="27"/>
  <c r="T28" i="27"/>
  <c r="V28" i="27"/>
  <c r="AG45" i="27"/>
  <c r="G45" i="27"/>
  <c r="G2" i="17" s="1"/>
  <c r="AE45" i="27"/>
  <c r="AE2" i="17" s="1"/>
  <c r="AH2" i="7"/>
  <c r="AH4" i="6"/>
  <c r="H4" i="6"/>
  <c r="T5" i="5"/>
  <c r="AD4" i="7"/>
  <c r="T12" i="27"/>
  <c r="S5" i="5"/>
  <c r="S2" i="5"/>
  <c r="AI6" i="7"/>
  <c r="AK7" i="6"/>
  <c r="M8" i="27"/>
  <c r="R28" i="27"/>
  <c r="U27" i="27"/>
  <c r="U22" i="27"/>
  <c r="O45" i="27"/>
  <c r="O2" i="17" s="1"/>
  <c r="AD6" i="18"/>
  <c r="AD4" i="18"/>
  <c r="O6" i="6"/>
  <c r="O7" i="6"/>
  <c r="AB5" i="6"/>
  <c r="AB4" i="6"/>
  <c r="I5" i="18"/>
  <c r="I4" i="18"/>
  <c r="AE4" i="6"/>
  <c r="AI6" i="6"/>
  <c r="Z4" i="27"/>
  <c r="AD4" i="27"/>
  <c r="AD2" i="5" s="1"/>
  <c r="F4" i="27"/>
  <c r="E4" i="27"/>
  <c r="C4" i="27"/>
  <c r="C4" i="5" s="1"/>
  <c r="AI8" i="27"/>
  <c r="AG8" i="27"/>
  <c r="AH8" i="27"/>
  <c r="V6" i="7"/>
  <c r="V7" i="7"/>
  <c r="AH4" i="7"/>
  <c r="M6" i="7"/>
  <c r="AC6" i="18"/>
  <c r="O2" i="7"/>
  <c r="T2" i="5"/>
  <c r="H2" i="7"/>
  <c r="V12" i="27"/>
  <c r="AJ8" i="27"/>
  <c r="P7" i="7"/>
  <c r="AK7" i="7"/>
  <c r="Q7" i="6"/>
  <c r="AJ6" i="6"/>
  <c r="AJ7" i="6"/>
  <c r="Q8" i="27"/>
  <c r="S28" i="27"/>
  <c r="S33" i="27" s="1"/>
  <c r="S7" i="10" s="1"/>
  <c r="M23" i="27"/>
  <c r="T22" i="27"/>
  <c r="W45" i="27"/>
  <c r="W2" i="17" s="1"/>
  <c r="Z3" i="27"/>
  <c r="Z6" i="5" s="1"/>
  <c r="E3" i="27"/>
  <c r="E6" i="5" s="1"/>
  <c r="D4" i="27"/>
  <c r="D2" i="5" s="1"/>
  <c r="N8" i="27"/>
  <c r="N6" i="18" s="1"/>
  <c r="N13" i="27"/>
  <c r="S22" i="27"/>
  <c r="AI23" i="27"/>
  <c r="N23" i="27"/>
  <c r="AG7" i="7"/>
  <c r="I13" i="27"/>
  <c r="N12" i="27"/>
  <c r="H8" i="27"/>
  <c r="U4" i="27"/>
  <c r="O8" i="27"/>
  <c r="X4" i="5"/>
  <c r="T7" i="6"/>
  <c r="AC4" i="18"/>
  <c r="L5" i="18"/>
  <c r="AB5" i="7"/>
  <c r="I2" i="7"/>
  <c r="AA5" i="5"/>
  <c r="G3" i="27"/>
  <c r="G6" i="5" s="1"/>
  <c r="R5" i="5"/>
  <c r="L4" i="18"/>
  <c r="L4" i="6"/>
  <c r="E4" i="5"/>
  <c r="AJ7" i="7"/>
  <c r="AF5" i="18"/>
  <c r="P7" i="6"/>
  <c r="AK5" i="7"/>
  <c r="AJ6" i="7"/>
  <c r="P6" i="6"/>
  <c r="O6" i="7"/>
  <c r="D3" i="27"/>
  <c r="D6" i="5" s="1"/>
  <c r="O13" i="27"/>
  <c r="AE7" i="7"/>
  <c r="AE6" i="7"/>
  <c r="Q5" i="5"/>
  <c r="Q4" i="5"/>
  <c r="AD3" i="27"/>
  <c r="AD6" i="5" s="1"/>
  <c r="AI3" i="27"/>
  <c r="AI6" i="5" s="1"/>
  <c r="AJ3" i="27"/>
  <c r="AJ6" i="5" s="1"/>
  <c r="AF3" i="27"/>
  <c r="AF6" i="5" s="1"/>
  <c r="AG3" i="27"/>
  <c r="AG6" i="5" s="1"/>
  <c r="AC3" i="27"/>
  <c r="AC6" i="5" s="1"/>
  <c r="AB3" i="27"/>
  <c r="AB6" i="5" s="1"/>
  <c r="AK3" i="27"/>
  <c r="AK6" i="5" s="1"/>
  <c r="AE3" i="27"/>
  <c r="AE6" i="5" s="1"/>
  <c r="AH3" i="27"/>
  <c r="AH6" i="5" s="1"/>
  <c r="P4" i="27"/>
  <c r="P4" i="5" s="1"/>
  <c r="J4" i="27"/>
  <c r="J5" i="5" s="1"/>
  <c r="N4" i="27"/>
  <c r="M4" i="27"/>
  <c r="K4" i="27"/>
  <c r="I4" i="27"/>
  <c r="O4" i="27"/>
  <c r="L4" i="27"/>
  <c r="H4" i="27"/>
  <c r="C8" i="27"/>
  <c r="E8" i="27"/>
  <c r="G8" i="27"/>
  <c r="B8" i="27"/>
  <c r="D8" i="27"/>
  <c r="Y13" i="27"/>
  <c r="X13" i="27"/>
  <c r="U13" i="27"/>
  <c r="AA13" i="27"/>
  <c r="S13" i="27"/>
  <c r="S4" i="6" s="1"/>
  <c r="W13" i="27"/>
  <c r="V13" i="27"/>
  <c r="R13" i="27"/>
  <c r="Z13" i="27"/>
  <c r="B13" i="27"/>
  <c r="G13" i="27"/>
  <c r="E13" i="27"/>
  <c r="C13" i="27"/>
  <c r="F13" i="27"/>
  <c r="D13" i="27"/>
  <c r="AA23" i="27"/>
  <c r="T23" i="27"/>
  <c r="Y23" i="27"/>
  <c r="W23" i="27"/>
  <c r="S23" i="27"/>
  <c r="Z23" i="27"/>
  <c r="Z4" i="7" s="1"/>
  <c r="U23" i="27"/>
  <c r="U2" i="7" s="1"/>
  <c r="X23" i="27"/>
  <c r="V23" i="27"/>
  <c r="R23" i="27"/>
  <c r="AB27" i="27"/>
  <c r="W27" i="27"/>
  <c r="AF27" i="27"/>
  <c r="X27" i="27"/>
  <c r="AA27" i="27"/>
  <c r="AE27" i="27"/>
  <c r="Y27" i="27"/>
  <c r="AC27" i="27"/>
  <c r="Z27" i="27"/>
  <c r="AD27" i="27"/>
  <c r="J27" i="27"/>
  <c r="E27" i="27"/>
  <c r="G27" i="27"/>
  <c r="L27" i="27"/>
  <c r="K27" i="27"/>
  <c r="B27" i="27"/>
  <c r="I27" i="27"/>
  <c r="F27" i="27"/>
  <c r="H27" i="27"/>
  <c r="C27" i="27"/>
  <c r="T37" i="27" s="1"/>
  <c r="T2" i="12" s="1"/>
  <c r="D27" i="27"/>
  <c r="L28" i="27"/>
  <c r="K28" i="27"/>
  <c r="G28" i="27"/>
  <c r="H28" i="27"/>
  <c r="C28" i="27"/>
  <c r="N33" i="27" s="1"/>
  <c r="B28" i="27"/>
  <c r="F28" i="27"/>
  <c r="I28" i="27"/>
  <c r="J28" i="27"/>
  <c r="J33" i="27" s="1"/>
  <c r="D28" i="27"/>
  <c r="E28" i="27"/>
  <c r="E33" i="27" s="1"/>
  <c r="X2" i="5"/>
  <c r="AD4" i="5"/>
  <c r="I3" i="27"/>
  <c r="I6" i="5" s="1"/>
  <c r="Q3" i="27"/>
  <c r="Q6" i="5" s="1"/>
  <c r="N3" i="27"/>
  <c r="N6" i="5" s="1"/>
  <c r="P3" i="27"/>
  <c r="P6" i="5" s="1"/>
  <c r="H3" i="27"/>
  <c r="H6" i="5" s="1"/>
  <c r="M3" i="27"/>
  <c r="M6" i="5" s="1"/>
  <c r="O3" i="27"/>
  <c r="O6" i="5" s="1"/>
  <c r="J3" i="27"/>
  <c r="J6" i="5" s="1"/>
  <c r="K3" i="27"/>
  <c r="K6" i="5" s="1"/>
  <c r="L3" i="27"/>
  <c r="L6" i="5" s="1"/>
  <c r="K12" i="27"/>
  <c r="D12" i="27"/>
  <c r="B12" i="27"/>
  <c r="I12" i="27"/>
  <c r="G12" i="27"/>
  <c r="L12" i="27"/>
  <c r="F12" i="27"/>
  <c r="F7" i="6" s="1"/>
  <c r="H12" i="27"/>
  <c r="C12" i="27"/>
  <c r="J12" i="27"/>
  <c r="E12" i="27"/>
  <c r="I22" i="27"/>
  <c r="D22" i="27"/>
  <c r="B22" i="27"/>
  <c r="J22" i="27"/>
  <c r="E22" i="27"/>
  <c r="E6" i="7" s="1"/>
  <c r="G22" i="27"/>
  <c r="L22" i="27"/>
  <c r="F22" i="27"/>
  <c r="H22" i="27"/>
  <c r="C22" i="27"/>
  <c r="K22" i="27"/>
  <c r="AF28" i="27"/>
  <c r="Z28" i="27"/>
  <c r="AB28" i="27"/>
  <c r="AB33" i="27" s="1"/>
  <c r="AB4" i="10" s="1"/>
  <c r="W28" i="27"/>
  <c r="AD28" i="27"/>
  <c r="AA28" i="27"/>
  <c r="AE28" i="27"/>
  <c r="AE33" i="27" s="1"/>
  <c r="X28" i="27"/>
  <c r="H3" i="16"/>
  <c r="H6" i="16"/>
  <c r="L41" i="27"/>
  <c r="AB41" i="27"/>
  <c r="K41" i="27"/>
  <c r="AG41" i="27"/>
  <c r="R41" i="27"/>
  <c r="I41" i="27"/>
  <c r="U41" i="27"/>
  <c r="U4" i="16" s="1"/>
  <c r="Y41" i="27"/>
  <c r="Z41" i="27"/>
  <c r="P41" i="27"/>
  <c r="AF41" i="27"/>
  <c r="Q41" i="27"/>
  <c r="B41" i="27"/>
  <c r="W41" i="27"/>
  <c r="S41" i="27"/>
  <c r="AE41" i="27"/>
  <c r="AI41" i="27"/>
  <c r="AK41" i="27"/>
  <c r="D41" i="27"/>
  <c r="T41" i="27"/>
  <c r="AJ41" i="27"/>
  <c r="V41" i="27"/>
  <c r="G41" i="27"/>
  <c r="AC41" i="27"/>
  <c r="AD41" i="27"/>
  <c r="C41" i="27"/>
  <c r="E41" i="27"/>
  <c r="X41" i="27"/>
  <c r="X6" i="16" s="1"/>
  <c r="AH41" i="27"/>
  <c r="AH3" i="16" s="1"/>
  <c r="F41" i="27"/>
  <c r="F4" i="16" s="1"/>
  <c r="J41" i="27"/>
  <c r="J4" i="16" s="1"/>
  <c r="AA41" i="27"/>
  <c r="AA3" i="16" s="1"/>
  <c r="N41" i="27"/>
  <c r="N3" i="16" s="1"/>
  <c r="M41" i="27"/>
  <c r="M5" i="16" s="1"/>
  <c r="O41" i="27"/>
  <c r="O4" i="16" s="1"/>
  <c r="AC4" i="27"/>
  <c r="AI4" i="27"/>
  <c r="AE4" i="27"/>
  <c r="AB4" i="27"/>
  <c r="AJ4" i="27"/>
  <c r="AH4" i="27"/>
  <c r="AG4" i="27"/>
  <c r="AF4" i="27"/>
  <c r="AF4" i="5" s="1"/>
  <c r="AK4" i="27"/>
  <c r="S8" i="27"/>
  <c r="AA8" i="27"/>
  <c r="X8" i="27"/>
  <c r="U8" i="27"/>
  <c r="Y8" i="27"/>
  <c r="Z8" i="27"/>
  <c r="V8" i="27"/>
  <c r="W8" i="27"/>
  <c r="T8" i="27"/>
  <c r="R8" i="27"/>
  <c r="AD12" i="27"/>
  <c r="X12" i="27"/>
  <c r="AF12" i="27"/>
  <c r="AB12" i="27"/>
  <c r="Y12" i="27"/>
  <c r="AA12" i="27"/>
  <c r="Z12" i="27"/>
  <c r="Z7" i="6" s="1"/>
  <c r="AC12" i="27"/>
  <c r="AE12" i="27"/>
  <c r="W12" i="27"/>
  <c r="AB22" i="27"/>
  <c r="W22" i="27"/>
  <c r="X22" i="27"/>
  <c r="AD22" i="27"/>
  <c r="AF22" i="27"/>
  <c r="Z22" i="27"/>
  <c r="AC22" i="27"/>
  <c r="AA22" i="27"/>
  <c r="Y22" i="27"/>
  <c r="G23" i="27"/>
  <c r="F23" i="27"/>
  <c r="B23" i="27"/>
  <c r="E23" i="27"/>
  <c r="C23" i="27"/>
  <c r="C2" i="7" s="1"/>
  <c r="D23" i="27"/>
  <c r="AD33" i="27"/>
  <c r="AC33" i="27"/>
  <c r="AC2" i="10" s="1"/>
  <c r="AK33" i="27"/>
  <c r="T5" i="6"/>
  <c r="Y28" i="27"/>
  <c r="F8" i="27"/>
  <c r="D4" i="5"/>
  <c r="Q13" i="27"/>
  <c r="S3" i="27"/>
  <c r="S6" i="5" s="1"/>
  <c r="R33" i="27"/>
  <c r="P13" i="27"/>
  <c r="P4" i="6" s="1"/>
  <c r="W4" i="27"/>
  <c r="N5" i="18"/>
  <c r="H4" i="16"/>
  <c r="P5" i="6"/>
  <c r="AA2" i="5"/>
  <c r="AK5" i="10"/>
  <c r="V5" i="7"/>
  <c r="J6" i="18"/>
  <c r="Q2" i="5"/>
  <c r="M2" i="7"/>
  <c r="H7" i="16"/>
  <c r="AH6" i="16"/>
  <c r="I2" i="5"/>
  <c r="V7" i="6"/>
  <c r="AB7" i="7"/>
  <c r="AG2" i="17"/>
  <c r="P6" i="7"/>
  <c r="F5" i="16"/>
  <c r="H5" i="16"/>
  <c r="F6" i="6"/>
  <c r="Y6" i="7"/>
  <c r="C5" i="7"/>
  <c r="I45" i="27"/>
  <c r="Y45" i="27"/>
  <c r="Y2" i="17" s="1"/>
  <c r="U45" i="27"/>
  <c r="AF45" i="27"/>
  <c r="P45" i="27"/>
  <c r="H45" i="27"/>
  <c r="AH45" i="27"/>
  <c r="Z45" i="27"/>
  <c r="R45" i="27"/>
  <c r="F45" i="27"/>
  <c r="AC45" i="27"/>
  <c r="X45" i="27"/>
  <c r="L45" i="27"/>
  <c r="D45" i="27"/>
  <c r="AD45" i="27"/>
  <c r="V45" i="27"/>
  <c r="N45" i="27"/>
  <c r="M45" i="27"/>
  <c r="AK45" i="27"/>
  <c r="E45" i="27"/>
  <c r="Q45" i="27"/>
  <c r="AJ45" i="27"/>
  <c r="T45" i="27"/>
  <c r="AI45" i="27"/>
  <c r="AA45" i="27"/>
  <c r="S45" i="27"/>
  <c r="K45" i="27"/>
  <c r="C45" i="27"/>
  <c r="B45" i="27"/>
  <c r="J45" i="27"/>
  <c r="AB45" i="27"/>
  <c r="AG23" i="27"/>
  <c r="R22" i="27"/>
  <c r="Y4" i="27"/>
  <c r="I34" i="28" l="1"/>
  <c r="I3" i="7" s="1"/>
  <c r="K34" i="28"/>
  <c r="F34" i="28"/>
  <c r="H34" i="28"/>
  <c r="J34" i="28"/>
  <c r="J3" i="7" s="1"/>
  <c r="L34" i="28"/>
  <c r="G34" i="28"/>
  <c r="X35" i="28"/>
  <c r="Y35" i="28"/>
  <c r="AD35" i="28"/>
  <c r="W35" i="28"/>
  <c r="W3" i="10" s="1"/>
  <c r="AB35" i="28"/>
  <c r="AC35" i="28"/>
  <c r="Z35" i="28"/>
  <c r="AH35" i="28"/>
  <c r="AJ35" i="28"/>
  <c r="AE35" i="28"/>
  <c r="AF35" i="28"/>
  <c r="AG35" i="28"/>
  <c r="AA35" i="28"/>
  <c r="AA3" i="10" s="1"/>
  <c r="AI35" i="28"/>
  <c r="AK35" i="28"/>
  <c r="S35" i="28"/>
  <c r="S3" i="10" s="1"/>
  <c r="Q35" i="28"/>
  <c r="Q3" i="10" s="1"/>
  <c r="V35" i="28"/>
  <c r="O35" i="28"/>
  <c r="P35" i="28"/>
  <c r="P3" i="10" s="1"/>
  <c r="N35" i="28"/>
  <c r="U35" i="28"/>
  <c r="T35" i="28"/>
  <c r="R35" i="28"/>
  <c r="R3" i="10" s="1"/>
  <c r="M35" i="28"/>
  <c r="M3" i="10" s="1"/>
  <c r="K33" i="28"/>
  <c r="K3" i="6" s="1"/>
  <c r="G33" i="28"/>
  <c r="G3" i="6" s="1"/>
  <c r="H33" i="28"/>
  <c r="H3" i="6" s="1"/>
  <c r="J33" i="28"/>
  <c r="J3" i="6" s="1"/>
  <c r="F33" i="28"/>
  <c r="F3" i="6" s="1"/>
  <c r="L33" i="28"/>
  <c r="L3" i="6" s="1"/>
  <c r="I33" i="28"/>
  <c r="I3" i="6" s="1"/>
  <c r="Q34" i="28"/>
  <c r="Q3" i="7" s="1"/>
  <c r="S34" i="28"/>
  <c r="S3" i="7" s="1"/>
  <c r="M34" i="28"/>
  <c r="M3" i="7" s="1"/>
  <c r="P34" i="28"/>
  <c r="P3" i="7" s="1"/>
  <c r="U34" i="28"/>
  <c r="N34" i="28"/>
  <c r="N3" i="7" s="1"/>
  <c r="T34" i="28"/>
  <c r="R34" i="28"/>
  <c r="O34" i="28"/>
  <c r="O3" i="7" s="1"/>
  <c r="V34" i="28"/>
  <c r="V3" i="7" s="1"/>
  <c r="AB33" i="28"/>
  <c r="Y33" i="28"/>
  <c r="AH33" i="28"/>
  <c r="AA33" i="28"/>
  <c r="W33" i="28"/>
  <c r="AF33" i="28"/>
  <c r="AG33" i="28"/>
  <c r="AC33" i="28"/>
  <c r="AI33" i="28"/>
  <c r="X33" i="28"/>
  <c r="AE33" i="28"/>
  <c r="AJ33" i="28"/>
  <c r="AK33" i="28"/>
  <c r="Z33" i="28"/>
  <c r="AD33" i="28"/>
  <c r="AA34" i="28"/>
  <c r="AB34" i="28"/>
  <c r="AB3" i="7" s="1"/>
  <c r="W34" i="28"/>
  <c r="W3" i="7" s="1"/>
  <c r="AC34" i="28"/>
  <c r="Z34" i="28"/>
  <c r="AE34" i="28"/>
  <c r="AE3" i="7" s="1"/>
  <c r="AF34" i="28"/>
  <c r="AK34" i="28"/>
  <c r="AK3" i="7" s="1"/>
  <c r="AH34" i="28"/>
  <c r="AH3" i="7" s="1"/>
  <c r="AG34" i="28"/>
  <c r="AG3" i="7" s="1"/>
  <c r="AD34" i="28"/>
  <c r="AI34" i="28"/>
  <c r="AI3" i="7" s="1"/>
  <c r="AJ34" i="28"/>
  <c r="AJ3" i="7" s="1"/>
  <c r="Y34" i="28"/>
  <c r="Y3" i="7" s="1"/>
  <c r="X34" i="28"/>
  <c r="F35" i="28"/>
  <c r="I35" i="28"/>
  <c r="H35" i="28"/>
  <c r="H3" i="10" s="1"/>
  <c r="J35" i="28"/>
  <c r="K35" i="28"/>
  <c r="K3" i="10" s="1"/>
  <c r="L35" i="28"/>
  <c r="G35" i="28"/>
  <c r="U33" i="28"/>
  <c r="S33" i="28"/>
  <c r="T33" i="28"/>
  <c r="N33" i="28"/>
  <c r="M33" i="28"/>
  <c r="Q33" i="28"/>
  <c r="V33" i="28"/>
  <c r="R33" i="28"/>
  <c r="O33" i="28"/>
  <c r="O3" i="6" s="1"/>
  <c r="P33" i="28"/>
  <c r="P3" i="6" s="1"/>
  <c r="N17" i="27"/>
  <c r="J18" i="27"/>
  <c r="L18" i="27"/>
  <c r="L3" i="29" s="1"/>
  <c r="Q17" i="27"/>
  <c r="I18" i="27"/>
  <c r="I3" i="29" s="1"/>
  <c r="M17" i="27"/>
  <c r="G17" i="23"/>
  <c r="F17" i="26"/>
  <c r="F18" i="23"/>
  <c r="E18" i="26"/>
  <c r="Q18" i="27" s="1"/>
  <c r="E2" i="10"/>
  <c r="E6" i="10"/>
  <c r="Z5" i="7"/>
  <c r="M7" i="16"/>
  <c r="V6" i="6"/>
  <c r="M6" i="16"/>
  <c r="Z2" i="7"/>
  <c r="Y7" i="7"/>
  <c r="N7" i="16"/>
  <c r="S5" i="6"/>
  <c r="AB6" i="7"/>
  <c r="N5" i="16"/>
  <c r="F7" i="16"/>
  <c r="L33" i="27"/>
  <c r="L4" i="10" s="1"/>
  <c r="AD5" i="5"/>
  <c r="C4" i="7"/>
  <c r="T32" i="27"/>
  <c r="T2" i="9" s="1"/>
  <c r="Z32" i="27"/>
  <c r="Z2" i="9" s="1"/>
  <c r="AK4" i="7"/>
  <c r="AE4" i="10"/>
  <c r="AE5" i="10"/>
  <c r="L6" i="10"/>
  <c r="N4" i="7"/>
  <c r="N2" i="7"/>
  <c r="N5" i="7"/>
  <c r="Z5" i="5"/>
  <c r="Z4" i="5"/>
  <c r="M4" i="18"/>
  <c r="M6" i="18"/>
  <c r="M5" i="18"/>
  <c r="AJ2" i="7"/>
  <c r="AJ5" i="7"/>
  <c r="AJ4" i="7"/>
  <c r="P5" i="5"/>
  <c r="Z2" i="5"/>
  <c r="S5" i="10"/>
  <c r="AG33" i="27"/>
  <c r="AG5" i="10" s="1"/>
  <c r="P33" i="27"/>
  <c r="O33" i="27"/>
  <c r="O6" i="10" s="1"/>
  <c r="AA33" i="27"/>
  <c r="I33" i="27"/>
  <c r="I3" i="10" s="1"/>
  <c r="O5" i="18"/>
  <c r="O4" i="18"/>
  <c r="O6" i="18"/>
  <c r="AI4" i="7"/>
  <c r="AI5" i="7"/>
  <c r="AI2" i="7"/>
  <c r="T3" i="7"/>
  <c r="T7" i="7"/>
  <c r="T6" i="7"/>
  <c r="AH4" i="18"/>
  <c r="AH5" i="18"/>
  <c r="U3" i="7"/>
  <c r="U7" i="7"/>
  <c r="U6" i="7"/>
  <c r="U7" i="6"/>
  <c r="U6" i="6"/>
  <c r="W49" i="27"/>
  <c r="W2" i="11" s="1"/>
  <c r="Z37" i="27"/>
  <c r="Z2" i="12" s="1"/>
  <c r="P2" i="5"/>
  <c r="E4" i="10"/>
  <c r="J5" i="16"/>
  <c r="Y33" i="27"/>
  <c r="Y3" i="10" s="1"/>
  <c r="AH33" i="27"/>
  <c r="B33" i="27"/>
  <c r="B6" i="10" s="1"/>
  <c r="R6" i="6"/>
  <c r="C2" i="5"/>
  <c r="AI5" i="6"/>
  <c r="U4" i="5"/>
  <c r="U5" i="5"/>
  <c r="U2" i="5"/>
  <c r="S7" i="7"/>
  <c r="S6" i="7"/>
  <c r="M5" i="7"/>
  <c r="M4" i="7"/>
  <c r="AJ5" i="18"/>
  <c r="AJ6" i="18"/>
  <c r="AJ4" i="18"/>
  <c r="AG6" i="18"/>
  <c r="AG5" i="18"/>
  <c r="AG4" i="18"/>
  <c r="F2" i="5"/>
  <c r="F4" i="5"/>
  <c r="F5" i="5"/>
  <c r="P2" i="7"/>
  <c r="P5" i="7"/>
  <c r="P4" i="7"/>
  <c r="AG4" i="6"/>
  <c r="AG5" i="6"/>
  <c r="N6" i="6"/>
  <c r="N7" i="6"/>
  <c r="Q4" i="18"/>
  <c r="Q5" i="18"/>
  <c r="X4" i="16"/>
  <c r="Z33" i="27"/>
  <c r="C5" i="5"/>
  <c r="H33" i="27"/>
  <c r="H7" i="10" s="1"/>
  <c r="Q6" i="18"/>
  <c r="I4" i="6"/>
  <c r="I5" i="6"/>
  <c r="E5" i="5"/>
  <c r="E2" i="5"/>
  <c r="AA6" i="16"/>
  <c r="E7" i="10"/>
  <c r="N4" i="18"/>
  <c r="D5" i="5"/>
  <c r="U33" i="27"/>
  <c r="Q33" i="27"/>
  <c r="AH6" i="18"/>
  <c r="Q5" i="7"/>
  <c r="Q4" i="7"/>
  <c r="H6" i="18"/>
  <c r="H4" i="18"/>
  <c r="H5" i="18"/>
  <c r="N4" i="6"/>
  <c r="N5" i="6"/>
  <c r="AI4" i="18"/>
  <c r="AI5" i="18"/>
  <c r="AI6" i="18"/>
  <c r="T6" i="6"/>
  <c r="AK5" i="6"/>
  <c r="AK4" i="6"/>
  <c r="O2" i="10"/>
  <c r="AA4" i="16"/>
  <c r="E3" i="10"/>
  <c r="C33" i="27"/>
  <c r="C2" i="10" s="1"/>
  <c r="AI33" i="27"/>
  <c r="AI2" i="10" s="1"/>
  <c r="M33" i="27"/>
  <c r="M5" i="10" s="1"/>
  <c r="W33" i="27"/>
  <c r="W7" i="10" s="1"/>
  <c r="AJ33" i="27"/>
  <c r="AJ4" i="10" s="1"/>
  <c r="AF33" i="27"/>
  <c r="AF3" i="10" s="1"/>
  <c r="F33" i="27"/>
  <c r="G33" i="27"/>
  <c r="G5" i="10" s="1"/>
  <c r="E5" i="10"/>
  <c r="S2" i="10"/>
  <c r="V33" i="27"/>
  <c r="V6" i="10" s="1"/>
  <c r="T33" i="27"/>
  <c r="T2" i="10" s="1"/>
  <c r="K33" i="27"/>
  <c r="K2" i="10" s="1"/>
  <c r="D33" i="27"/>
  <c r="D2" i="10" s="1"/>
  <c r="X33" i="27"/>
  <c r="O49" i="27"/>
  <c r="O2" i="11" s="1"/>
  <c r="O7" i="10"/>
  <c r="AA7" i="10"/>
  <c r="O5" i="6"/>
  <c r="O4" i="6"/>
  <c r="Z7" i="10"/>
  <c r="Z3" i="10"/>
  <c r="Z6" i="10"/>
  <c r="Z5" i="10"/>
  <c r="Z2" i="10"/>
  <c r="Z4" i="10"/>
  <c r="I7" i="10"/>
  <c r="H4" i="10"/>
  <c r="H2" i="10"/>
  <c r="H5" i="10"/>
  <c r="AF4" i="10"/>
  <c r="R5" i="10"/>
  <c r="R4" i="10"/>
  <c r="R7" i="10"/>
  <c r="R6" i="10"/>
  <c r="R2" i="10"/>
  <c r="F2" i="7"/>
  <c r="F5" i="7"/>
  <c r="F4" i="7"/>
  <c r="AE7" i="6"/>
  <c r="AE6" i="6"/>
  <c r="V5" i="18"/>
  <c r="V4" i="18"/>
  <c r="V6" i="18"/>
  <c r="AB5" i="5"/>
  <c r="AB4" i="5"/>
  <c r="AB2" i="5"/>
  <c r="J7" i="16"/>
  <c r="J3" i="16"/>
  <c r="E7" i="16"/>
  <c r="E4" i="16"/>
  <c r="E6" i="16"/>
  <c r="E3" i="16"/>
  <c r="E5" i="16"/>
  <c r="G7" i="16"/>
  <c r="G6" i="16"/>
  <c r="G5" i="16"/>
  <c r="G4" i="16"/>
  <c r="G3" i="16"/>
  <c r="D4" i="16"/>
  <c r="D3" i="16"/>
  <c r="D6" i="16"/>
  <c r="D7" i="16"/>
  <c r="D5" i="16"/>
  <c r="S7" i="16"/>
  <c r="S6" i="16"/>
  <c r="S4" i="16"/>
  <c r="S3" i="16"/>
  <c r="S5" i="16"/>
  <c r="AF7" i="16"/>
  <c r="AF4" i="16"/>
  <c r="AF5" i="16"/>
  <c r="AF6" i="16"/>
  <c r="AF3" i="16"/>
  <c r="U7" i="16"/>
  <c r="U5" i="16"/>
  <c r="U3" i="16"/>
  <c r="K6" i="16"/>
  <c r="K4" i="16"/>
  <c r="K3" i="16"/>
  <c r="K7" i="16"/>
  <c r="K5" i="16"/>
  <c r="H3" i="7"/>
  <c r="H6" i="7"/>
  <c r="H7" i="7"/>
  <c r="H7" i="6"/>
  <c r="H6" i="6"/>
  <c r="D32" i="27"/>
  <c r="D2" i="9" s="1"/>
  <c r="D37" i="27"/>
  <c r="D2" i="12" s="1"/>
  <c r="G32" i="27"/>
  <c r="G2" i="9" s="1"/>
  <c r="G37" i="27"/>
  <c r="G2" i="12" s="1"/>
  <c r="AB32" i="27"/>
  <c r="AB2" i="9" s="1"/>
  <c r="AB37" i="27"/>
  <c r="AB2" i="12" s="1"/>
  <c r="F5" i="6"/>
  <c r="F4" i="6"/>
  <c r="W4" i="6"/>
  <c r="W5" i="6"/>
  <c r="G4" i="18"/>
  <c r="G6" i="18"/>
  <c r="G5" i="18"/>
  <c r="M2" i="5"/>
  <c r="M5" i="5"/>
  <c r="M4" i="5"/>
  <c r="Y2" i="10"/>
  <c r="U4" i="7"/>
  <c r="J6" i="16"/>
  <c r="U5" i="7"/>
  <c r="Y5" i="10"/>
  <c r="AA2" i="10"/>
  <c r="AA4" i="10"/>
  <c r="F4" i="18"/>
  <c r="F6" i="18"/>
  <c r="F5" i="18"/>
  <c r="AE2" i="10"/>
  <c r="AE3" i="10"/>
  <c r="AE7" i="10"/>
  <c r="AE6" i="10"/>
  <c r="AC3" i="10"/>
  <c r="AC5" i="10"/>
  <c r="AC7" i="10"/>
  <c r="AC4" i="10"/>
  <c r="AC6" i="10"/>
  <c r="AH3" i="10"/>
  <c r="AH6" i="10"/>
  <c r="AH5" i="10"/>
  <c r="AD3" i="10"/>
  <c r="AD4" i="10"/>
  <c r="AD2" i="10"/>
  <c r="AD5" i="10"/>
  <c r="AD6" i="10"/>
  <c r="AD7" i="10"/>
  <c r="B4" i="10"/>
  <c r="B2" i="10"/>
  <c r="G2" i="7"/>
  <c r="G5" i="7"/>
  <c r="G4" i="7"/>
  <c r="Z3" i="7"/>
  <c r="Z7" i="7"/>
  <c r="Z6" i="7"/>
  <c r="W7" i="7"/>
  <c r="W6" i="7"/>
  <c r="AC7" i="6"/>
  <c r="AC6" i="6"/>
  <c r="AB6" i="6"/>
  <c r="AB7" i="6"/>
  <c r="R6" i="18"/>
  <c r="R5" i="18"/>
  <c r="R4" i="18"/>
  <c r="Z5" i="18"/>
  <c r="Z6" i="18"/>
  <c r="Z4" i="18"/>
  <c r="AA5" i="18"/>
  <c r="AA4" i="18"/>
  <c r="AA6" i="18"/>
  <c r="AG4" i="5"/>
  <c r="AG2" i="5"/>
  <c r="AG5" i="5"/>
  <c r="AE4" i="5"/>
  <c r="AE5" i="5"/>
  <c r="AE2" i="5"/>
  <c r="M4" i="16"/>
  <c r="M3" i="16"/>
  <c r="F3" i="16"/>
  <c r="F6" i="16"/>
  <c r="C7" i="16"/>
  <c r="C4" i="16"/>
  <c r="C6" i="16"/>
  <c r="C5" i="16"/>
  <c r="C3" i="16"/>
  <c r="V3" i="16"/>
  <c r="V7" i="16"/>
  <c r="V5" i="16"/>
  <c r="V4" i="16"/>
  <c r="V6" i="16"/>
  <c r="AK4" i="16"/>
  <c r="AK6" i="16"/>
  <c r="AK3" i="16"/>
  <c r="AK5" i="16"/>
  <c r="AK7" i="16"/>
  <c r="W6" i="16"/>
  <c r="W7" i="16"/>
  <c r="W4" i="16"/>
  <c r="W5" i="16"/>
  <c r="W3" i="16"/>
  <c r="P3" i="16"/>
  <c r="P6" i="16"/>
  <c r="P4" i="16"/>
  <c r="P7" i="16"/>
  <c r="P5" i="16"/>
  <c r="I6" i="16"/>
  <c r="I3" i="16"/>
  <c r="I4" i="16"/>
  <c r="I5" i="16"/>
  <c r="I7" i="16"/>
  <c r="AB6" i="16"/>
  <c r="AB3" i="16"/>
  <c r="AB5" i="16"/>
  <c r="AB7" i="16"/>
  <c r="AB4" i="16"/>
  <c r="F3" i="7"/>
  <c r="F7" i="7"/>
  <c r="F6" i="7"/>
  <c r="J7" i="7"/>
  <c r="J6" i="7"/>
  <c r="E7" i="6"/>
  <c r="E7" i="29" s="1"/>
  <c r="E6" i="6"/>
  <c r="B7" i="6"/>
  <c r="B6" i="6"/>
  <c r="G3" i="10"/>
  <c r="G7" i="10"/>
  <c r="O32" i="27"/>
  <c r="O2" i="9" s="1"/>
  <c r="AJ37" i="27"/>
  <c r="AJ2" i="12" s="1"/>
  <c r="V37" i="27"/>
  <c r="V2" i="12" s="1"/>
  <c r="O37" i="27"/>
  <c r="O2" i="12" s="1"/>
  <c r="U37" i="27"/>
  <c r="U2" i="12" s="1"/>
  <c r="N37" i="27"/>
  <c r="N2" i="12" s="1"/>
  <c r="C32" i="27"/>
  <c r="C2" i="9" s="1"/>
  <c r="AJ32" i="27"/>
  <c r="AJ2" i="9" s="1"/>
  <c r="R37" i="27"/>
  <c r="R2" i="12" s="1"/>
  <c r="C37" i="27"/>
  <c r="C2" i="12" s="1"/>
  <c r="M37" i="27"/>
  <c r="M2" i="12" s="1"/>
  <c r="Q32" i="27"/>
  <c r="Q2" i="9" s="1"/>
  <c r="P32" i="27"/>
  <c r="P2" i="9" s="1"/>
  <c r="N32" i="27"/>
  <c r="N2" i="9" s="1"/>
  <c r="AI32" i="27"/>
  <c r="AI2" i="9" s="1"/>
  <c r="AG37" i="27"/>
  <c r="AG2" i="12" s="1"/>
  <c r="AK37" i="27"/>
  <c r="AK2" i="12" s="1"/>
  <c r="V32" i="27"/>
  <c r="V2" i="9" s="1"/>
  <c r="P37" i="27"/>
  <c r="P2" i="12" s="1"/>
  <c r="AG32" i="27"/>
  <c r="AG2" i="9" s="1"/>
  <c r="AI37" i="27"/>
  <c r="AI2" i="12" s="1"/>
  <c r="AH37" i="27"/>
  <c r="AH2" i="12" s="1"/>
  <c r="M32" i="27"/>
  <c r="M2" i="9" s="1"/>
  <c r="Q37" i="27"/>
  <c r="Q2" i="12" s="1"/>
  <c r="U32" i="27"/>
  <c r="U2" i="9" s="1"/>
  <c r="AH32" i="27"/>
  <c r="AH2" i="9" s="1"/>
  <c r="S37" i="27"/>
  <c r="S2" i="12" s="1"/>
  <c r="R32" i="27"/>
  <c r="R2" i="9" s="1"/>
  <c r="AK32" i="27"/>
  <c r="AK2" i="9" s="1"/>
  <c r="S32" i="27"/>
  <c r="S2" i="9" s="1"/>
  <c r="B32" i="27"/>
  <c r="B2" i="9" s="1"/>
  <c r="B37" i="27"/>
  <c r="B2" i="12" s="1"/>
  <c r="E32" i="27"/>
  <c r="E2" i="9" s="1"/>
  <c r="E37" i="27"/>
  <c r="E2" i="12" s="1"/>
  <c r="AC32" i="27"/>
  <c r="AC2" i="9" s="1"/>
  <c r="AC37" i="27"/>
  <c r="AC2" i="12" s="1"/>
  <c r="X32" i="27"/>
  <c r="X2" i="9" s="1"/>
  <c r="X37" i="27"/>
  <c r="X2" i="12" s="1"/>
  <c r="R5" i="7"/>
  <c r="R4" i="7"/>
  <c r="R2" i="7"/>
  <c r="T2" i="7"/>
  <c r="T5" i="7"/>
  <c r="T4" i="7"/>
  <c r="C4" i="6"/>
  <c r="C5" i="6"/>
  <c r="Z4" i="6"/>
  <c r="Z5" i="6"/>
  <c r="Y5" i="6"/>
  <c r="Y4" i="6"/>
  <c r="E6" i="18"/>
  <c r="E5" i="18"/>
  <c r="E4" i="18"/>
  <c r="O5" i="5"/>
  <c r="O4" i="5"/>
  <c r="O2" i="5"/>
  <c r="N4" i="5"/>
  <c r="N5" i="5"/>
  <c r="N2" i="5"/>
  <c r="D2" i="7"/>
  <c r="D5" i="7"/>
  <c r="D4" i="7"/>
  <c r="X3" i="7"/>
  <c r="X7" i="7"/>
  <c r="X6" i="7"/>
  <c r="AD6" i="6"/>
  <c r="AD7" i="6"/>
  <c r="AF2" i="5"/>
  <c r="AF5" i="5"/>
  <c r="O6" i="16"/>
  <c r="O7" i="16"/>
  <c r="I7" i="7"/>
  <c r="I6" i="7"/>
  <c r="I32" i="27"/>
  <c r="I2" i="9" s="1"/>
  <c r="I37" i="27"/>
  <c r="I2" i="12" s="1"/>
  <c r="AA37" i="27"/>
  <c r="AA2" i="12" s="1"/>
  <c r="AA32" i="27"/>
  <c r="AA2" i="9" s="1"/>
  <c r="Y5" i="7"/>
  <c r="Y2" i="7"/>
  <c r="Y4" i="7"/>
  <c r="L5" i="5"/>
  <c r="L2" i="5"/>
  <c r="L4" i="5"/>
  <c r="AE49" i="27"/>
  <c r="AE2" i="11" s="1"/>
  <c r="E6" i="29"/>
  <c r="Y7" i="10"/>
  <c r="Y6" i="10"/>
  <c r="O3" i="16"/>
  <c r="Y4" i="10"/>
  <c r="W4" i="5"/>
  <c r="W5" i="5"/>
  <c r="W2" i="5"/>
  <c r="Q4" i="6"/>
  <c r="Q5" i="6"/>
  <c r="L3" i="10"/>
  <c r="P4" i="10"/>
  <c r="P6" i="10"/>
  <c r="P5" i="10"/>
  <c r="P2" i="10"/>
  <c r="P7" i="10"/>
  <c r="U2" i="10"/>
  <c r="U6" i="10"/>
  <c r="U5" i="10"/>
  <c r="U3" i="10"/>
  <c r="U7" i="10"/>
  <c r="U4" i="10"/>
  <c r="O3" i="10"/>
  <c r="O4" i="10"/>
  <c r="Q5" i="10"/>
  <c r="Q7" i="10"/>
  <c r="Q4" i="10"/>
  <c r="Q2" i="10"/>
  <c r="Q6" i="10"/>
  <c r="J6" i="10"/>
  <c r="J3" i="10"/>
  <c r="J2" i="10"/>
  <c r="J5" i="10"/>
  <c r="J7" i="10"/>
  <c r="J4" i="10"/>
  <c r="E2" i="7"/>
  <c r="E5" i="7"/>
  <c r="E4" i="7"/>
  <c r="AF3" i="7"/>
  <c r="AF6" i="7"/>
  <c r="AF7" i="7"/>
  <c r="Z6" i="6"/>
  <c r="AF6" i="6"/>
  <c r="AF7" i="6"/>
  <c r="T6" i="18"/>
  <c r="T4" i="18"/>
  <c r="T5" i="18"/>
  <c r="Y6" i="18"/>
  <c r="Y5" i="18"/>
  <c r="Y4" i="18"/>
  <c r="S5" i="18"/>
  <c r="S6" i="18"/>
  <c r="S4" i="18"/>
  <c r="AH2" i="5"/>
  <c r="AH4" i="5"/>
  <c r="AH5" i="5"/>
  <c r="AI5" i="5"/>
  <c r="AI2" i="5"/>
  <c r="AI4" i="5"/>
  <c r="N6" i="16"/>
  <c r="N4" i="16"/>
  <c r="AH4" i="16"/>
  <c r="AH7" i="16"/>
  <c r="AH5" i="16"/>
  <c r="AD7" i="16"/>
  <c r="AD4" i="16"/>
  <c r="AD6" i="16"/>
  <c r="AD3" i="16"/>
  <c r="AD5" i="16"/>
  <c r="AJ7" i="16"/>
  <c r="AJ5" i="16"/>
  <c r="AJ4" i="16"/>
  <c r="AJ3" i="16"/>
  <c r="AJ6" i="16"/>
  <c r="AI5" i="16"/>
  <c r="AI4" i="16"/>
  <c r="AI6" i="16"/>
  <c r="AI3" i="16"/>
  <c r="AI7" i="16"/>
  <c r="B4" i="16"/>
  <c r="B3" i="16"/>
  <c r="B6" i="16"/>
  <c r="B5" i="16"/>
  <c r="B7" i="16"/>
  <c r="Z7" i="16"/>
  <c r="Z4" i="16"/>
  <c r="Z6" i="16"/>
  <c r="Z3" i="16"/>
  <c r="Z5" i="16"/>
  <c r="R6" i="16"/>
  <c r="R7" i="16"/>
  <c r="R5" i="16"/>
  <c r="R3" i="16"/>
  <c r="R4" i="16"/>
  <c r="L4" i="16"/>
  <c r="L6" i="16"/>
  <c r="L7" i="16"/>
  <c r="L5" i="16"/>
  <c r="L3" i="16"/>
  <c r="X5" i="10"/>
  <c r="X4" i="10"/>
  <c r="K3" i="7"/>
  <c r="K7" i="7"/>
  <c r="K6" i="7"/>
  <c r="L3" i="7"/>
  <c r="L6" i="7"/>
  <c r="L7" i="7"/>
  <c r="B3" i="7"/>
  <c r="B7" i="7"/>
  <c r="B6" i="7"/>
  <c r="J7" i="6"/>
  <c r="J6" i="6"/>
  <c r="L6" i="6"/>
  <c r="L7" i="6"/>
  <c r="D7" i="6"/>
  <c r="D6" i="6"/>
  <c r="H32" i="27"/>
  <c r="H2" i="9" s="1"/>
  <c r="H37" i="27"/>
  <c r="H2" i="12" s="1"/>
  <c r="K32" i="27"/>
  <c r="K2" i="9" s="1"/>
  <c r="K37" i="27"/>
  <c r="K2" i="12" s="1"/>
  <c r="J32" i="27"/>
  <c r="J2" i="9" s="1"/>
  <c r="J37" i="27"/>
  <c r="J2" i="12" s="1"/>
  <c r="Y32" i="27"/>
  <c r="Y2" i="9" s="1"/>
  <c r="Y37" i="27"/>
  <c r="Y2" i="12" s="1"/>
  <c r="AF32" i="27"/>
  <c r="AF2" i="9" s="1"/>
  <c r="AF37" i="27"/>
  <c r="AF2" i="12" s="1"/>
  <c r="V2" i="7"/>
  <c r="V4" i="7"/>
  <c r="S5" i="7"/>
  <c r="S4" i="7"/>
  <c r="S2" i="7"/>
  <c r="AA5" i="7"/>
  <c r="AA2" i="7"/>
  <c r="AA4" i="7"/>
  <c r="E4" i="6"/>
  <c r="E5" i="6"/>
  <c r="R5" i="6"/>
  <c r="R4" i="6"/>
  <c r="AA4" i="6"/>
  <c r="AA5" i="6"/>
  <c r="D6" i="18"/>
  <c r="D4" i="18"/>
  <c r="D5" i="18"/>
  <c r="C4" i="18"/>
  <c r="C5" i="18"/>
  <c r="C6" i="18"/>
  <c r="I5" i="5"/>
  <c r="I4" i="5"/>
  <c r="J4" i="5"/>
  <c r="J2" i="5"/>
  <c r="AK7" i="10"/>
  <c r="AK2" i="10"/>
  <c r="AK6" i="10"/>
  <c r="AK3" i="10"/>
  <c r="AK4" i="10"/>
  <c r="V7" i="10"/>
  <c r="V2" i="10"/>
  <c r="K4" i="10"/>
  <c r="D6" i="10"/>
  <c r="AB3" i="10"/>
  <c r="AB5" i="10"/>
  <c r="AB2" i="10"/>
  <c r="AB6" i="10"/>
  <c r="AB7" i="10"/>
  <c r="AC3" i="7"/>
  <c r="AC7" i="7"/>
  <c r="AC6" i="7"/>
  <c r="Y7" i="6"/>
  <c r="Y6" i="6"/>
  <c r="X6" i="18"/>
  <c r="X4" i="18"/>
  <c r="X5" i="18"/>
  <c r="E3" i="7"/>
  <c r="E7" i="7"/>
  <c r="I7" i="6"/>
  <c r="I6" i="6"/>
  <c r="B5" i="6"/>
  <c r="B4" i="6"/>
  <c r="X5" i="6"/>
  <c r="X4" i="6"/>
  <c r="Y49" i="27"/>
  <c r="Y2" i="11" s="1"/>
  <c r="U6" i="16"/>
  <c r="O5" i="10"/>
  <c r="L7" i="10"/>
  <c r="O5" i="16"/>
  <c r="C6" i="10"/>
  <c r="AI3" i="10"/>
  <c r="AI6" i="10"/>
  <c r="M7" i="10"/>
  <c r="W4" i="10"/>
  <c r="W6" i="10"/>
  <c r="AJ7" i="10"/>
  <c r="B4" i="7"/>
  <c r="B2" i="7"/>
  <c r="B5" i="7"/>
  <c r="AA3" i="7"/>
  <c r="AA7" i="7"/>
  <c r="AA6" i="7"/>
  <c r="AD7" i="7"/>
  <c r="AD3" i="7"/>
  <c r="AD6" i="7"/>
  <c r="W6" i="6"/>
  <c r="W7" i="6"/>
  <c r="AA7" i="6"/>
  <c r="AA6" i="6"/>
  <c r="X6" i="6"/>
  <c r="X7" i="6"/>
  <c r="W6" i="18"/>
  <c r="W5" i="18"/>
  <c r="W4" i="18"/>
  <c r="U6" i="18"/>
  <c r="U5" i="18"/>
  <c r="U4" i="18"/>
  <c r="AK5" i="5"/>
  <c r="AK4" i="5"/>
  <c r="AK2" i="5"/>
  <c r="AJ2" i="5"/>
  <c r="AJ5" i="5"/>
  <c r="AJ4" i="5"/>
  <c r="AC5" i="5"/>
  <c r="AC2" i="5"/>
  <c r="AC4" i="5"/>
  <c r="AA7" i="16"/>
  <c r="AA5" i="16"/>
  <c r="X7" i="16"/>
  <c r="X3" i="16"/>
  <c r="X5" i="16"/>
  <c r="AC4" i="16"/>
  <c r="AC5" i="16"/>
  <c r="AC6" i="16"/>
  <c r="AC3" i="16"/>
  <c r="AC7" i="16"/>
  <c r="T3" i="16"/>
  <c r="T4" i="16"/>
  <c r="T7" i="16"/>
  <c r="T5" i="16"/>
  <c r="T6" i="16"/>
  <c r="AE5" i="16"/>
  <c r="AE7" i="16"/>
  <c r="AE3" i="16"/>
  <c r="AE6" i="16"/>
  <c r="AE4" i="16"/>
  <c r="Q3" i="16"/>
  <c r="Q7" i="16"/>
  <c r="Q6" i="16"/>
  <c r="Q4" i="16"/>
  <c r="Q5" i="16"/>
  <c r="Y5" i="16"/>
  <c r="Y6" i="16"/>
  <c r="Y3" i="16"/>
  <c r="Y4" i="16"/>
  <c r="Y7" i="16"/>
  <c r="AG6" i="16"/>
  <c r="AG7" i="16"/>
  <c r="AG4" i="16"/>
  <c r="AG3" i="16"/>
  <c r="AG5" i="16"/>
  <c r="C3" i="7"/>
  <c r="C7" i="7"/>
  <c r="C6" i="7"/>
  <c r="G3" i="7"/>
  <c r="G6" i="7"/>
  <c r="G7" i="7"/>
  <c r="D3" i="7"/>
  <c r="D6" i="7"/>
  <c r="D7" i="7"/>
  <c r="C6" i="6"/>
  <c r="C7" i="6"/>
  <c r="G7" i="6"/>
  <c r="G6" i="6"/>
  <c r="K6" i="6"/>
  <c r="K7" i="6"/>
  <c r="S4" i="10"/>
  <c r="S6" i="10"/>
  <c r="N3" i="10"/>
  <c r="N4" i="10"/>
  <c r="N7" i="10"/>
  <c r="N2" i="10"/>
  <c r="N5" i="10"/>
  <c r="N6" i="10"/>
  <c r="F32" i="27"/>
  <c r="F2" i="9" s="1"/>
  <c r="F37" i="27"/>
  <c r="F2" i="12" s="1"/>
  <c r="L37" i="27"/>
  <c r="L2" i="12" s="1"/>
  <c r="L32" i="27"/>
  <c r="L2" i="9" s="1"/>
  <c r="AD37" i="27"/>
  <c r="AD2" i="12" s="1"/>
  <c r="AD32" i="27"/>
  <c r="AD2" i="9" s="1"/>
  <c r="AE32" i="27"/>
  <c r="AE2" i="9" s="1"/>
  <c r="AE37" i="27"/>
  <c r="AE2" i="12" s="1"/>
  <c r="W32" i="27"/>
  <c r="W2" i="9" s="1"/>
  <c r="W37" i="27"/>
  <c r="W2" i="12" s="1"/>
  <c r="X5" i="7"/>
  <c r="X4" i="7"/>
  <c r="X2" i="7"/>
  <c r="W5" i="7"/>
  <c r="W4" i="7"/>
  <c r="W2" i="7"/>
  <c r="D4" i="6"/>
  <c r="D5" i="6"/>
  <c r="G4" i="6"/>
  <c r="G5" i="6"/>
  <c r="V5" i="6"/>
  <c r="V4" i="6"/>
  <c r="U5" i="6"/>
  <c r="U4" i="6"/>
  <c r="B5" i="18"/>
  <c r="B6" i="18"/>
  <c r="B4" i="18"/>
  <c r="H2" i="5"/>
  <c r="H5" i="5"/>
  <c r="H4" i="5"/>
  <c r="K4" i="5"/>
  <c r="K2" i="5"/>
  <c r="K5" i="5"/>
  <c r="R6" i="7"/>
  <c r="R3" i="7"/>
  <c r="R7" i="7"/>
  <c r="C2" i="17"/>
  <c r="C49" i="27"/>
  <c r="C2" i="11" s="1"/>
  <c r="E2" i="17"/>
  <c r="E49" i="27"/>
  <c r="E2" i="11" s="1"/>
  <c r="X2" i="17"/>
  <c r="X49" i="27"/>
  <c r="X2" i="11" s="1"/>
  <c r="Z49" i="27"/>
  <c r="Z2" i="11" s="1"/>
  <c r="Z2" i="17"/>
  <c r="AG5" i="7"/>
  <c r="AG4" i="7"/>
  <c r="AG2" i="7"/>
  <c r="K2" i="17"/>
  <c r="K49" i="27"/>
  <c r="K2" i="11" s="1"/>
  <c r="AK2" i="17"/>
  <c r="AK49" i="27"/>
  <c r="AK2" i="11" s="1"/>
  <c r="AD2" i="17"/>
  <c r="AD49" i="27"/>
  <c r="AD2" i="11" s="1"/>
  <c r="AC49" i="27"/>
  <c r="AC2" i="11" s="1"/>
  <c r="AC2" i="17"/>
  <c r="U2" i="17"/>
  <c r="U49" i="27"/>
  <c r="U2" i="11" s="1"/>
  <c r="J49" i="27"/>
  <c r="J2" i="11" s="1"/>
  <c r="J2" i="17"/>
  <c r="S2" i="17"/>
  <c r="S49" i="27"/>
  <c r="S2" i="11" s="1"/>
  <c r="AJ49" i="27"/>
  <c r="AJ2" i="11" s="1"/>
  <c r="AJ2" i="17"/>
  <c r="M49" i="27"/>
  <c r="M2" i="11" s="1"/>
  <c r="M2" i="17"/>
  <c r="D2" i="17"/>
  <c r="D49" i="27"/>
  <c r="D2" i="11" s="1"/>
  <c r="F2" i="17"/>
  <c r="F49" i="27"/>
  <c r="F2" i="11" s="1"/>
  <c r="H49" i="27"/>
  <c r="H2" i="11" s="1"/>
  <c r="H2" i="17"/>
  <c r="AI2" i="17"/>
  <c r="AI49" i="27"/>
  <c r="AI2" i="11" s="1"/>
  <c r="V49" i="27"/>
  <c r="V2" i="11" s="1"/>
  <c r="V2" i="17"/>
  <c r="AF49" i="27"/>
  <c r="AF2" i="11" s="1"/>
  <c r="AF2" i="17"/>
  <c r="T49" i="27"/>
  <c r="T2" i="11" s="1"/>
  <c r="T2" i="17"/>
  <c r="AH2" i="17"/>
  <c r="AH49" i="27"/>
  <c r="AH2" i="11" s="1"/>
  <c r="Y4" i="5"/>
  <c r="Y5" i="5"/>
  <c r="Y2" i="5"/>
  <c r="AB49" i="27"/>
  <c r="AB2" i="11" s="1"/>
  <c r="AB2" i="17"/>
  <c r="B49" i="27"/>
  <c r="B2" i="11" s="1"/>
  <c r="B2" i="17"/>
  <c r="AA2" i="17"/>
  <c r="AA49" i="27"/>
  <c r="AA2" i="11" s="1"/>
  <c r="Q2" i="17"/>
  <c r="Q49" i="27"/>
  <c r="Q2" i="11" s="1"/>
  <c r="G49" i="27"/>
  <c r="G2" i="11" s="1"/>
  <c r="N49" i="27"/>
  <c r="N2" i="11" s="1"/>
  <c r="N2" i="17"/>
  <c r="L2" i="17"/>
  <c r="L49" i="27"/>
  <c r="L2" i="11" s="1"/>
  <c r="R49" i="27"/>
  <c r="R2" i="11" s="1"/>
  <c r="R2" i="17"/>
  <c r="P2" i="17"/>
  <c r="P49" i="27"/>
  <c r="P2" i="11" s="1"/>
  <c r="I2" i="17"/>
  <c r="I49" i="27"/>
  <c r="I2" i="11" s="1"/>
  <c r="AG49" i="27"/>
  <c r="AG2" i="11" s="1"/>
  <c r="Q3" i="6" l="1"/>
  <c r="Q3" i="29"/>
  <c r="J3" i="29"/>
  <c r="M3" i="6"/>
  <c r="G3" i="29"/>
  <c r="G7" i="29" s="1"/>
  <c r="N3" i="6"/>
  <c r="H3" i="29"/>
  <c r="H7" i="29" s="1"/>
  <c r="K3" i="29"/>
  <c r="K7" i="29" s="1"/>
  <c r="F3" i="29"/>
  <c r="R17" i="27"/>
  <c r="R3" i="6" s="1"/>
  <c r="H17" i="23"/>
  <c r="G17" i="26"/>
  <c r="U17" i="27"/>
  <c r="U3" i="6" s="1"/>
  <c r="V17" i="27"/>
  <c r="V3" i="6" s="1"/>
  <c r="S17" i="27"/>
  <c r="S3" i="6" s="1"/>
  <c r="T17" i="27"/>
  <c r="T3" i="6" s="1"/>
  <c r="Q6" i="29"/>
  <c r="Q7" i="29"/>
  <c r="N18" i="27"/>
  <c r="N3" i="29" s="1"/>
  <c r="G18" i="23"/>
  <c r="F18" i="26"/>
  <c r="T18" i="27" s="1"/>
  <c r="T3" i="29" s="1"/>
  <c r="O18" i="27"/>
  <c r="O3" i="29" s="1"/>
  <c r="M18" i="27"/>
  <c r="M3" i="29" s="1"/>
  <c r="P18" i="27"/>
  <c r="P3" i="29" s="1"/>
  <c r="AI4" i="10"/>
  <c r="K6" i="10"/>
  <c r="AF7" i="10"/>
  <c r="L2" i="10"/>
  <c r="AI7" i="10"/>
  <c r="L5" i="10"/>
  <c r="K5" i="10"/>
  <c r="AF6" i="10"/>
  <c r="AF2" i="10"/>
  <c r="AI5" i="10"/>
  <c r="K7" i="10"/>
  <c r="AF5" i="10"/>
  <c r="AJ5" i="10"/>
  <c r="C7" i="10"/>
  <c r="C5" i="10"/>
  <c r="T5" i="10"/>
  <c r="I4" i="10"/>
  <c r="G6" i="29"/>
  <c r="AJ2" i="10"/>
  <c r="AJ3" i="10"/>
  <c r="W2" i="10"/>
  <c r="C4" i="10"/>
  <c r="C3" i="10"/>
  <c r="AG2" i="10"/>
  <c r="V4" i="10"/>
  <c r="AG4" i="10"/>
  <c r="B5" i="10"/>
  <c r="B3" i="10"/>
  <c r="T7" i="10"/>
  <c r="H6" i="10"/>
  <c r="I2" i="10"/>
  <c r="I6" i="10"/>
  <c r="N6" i="29"/>
  <c r="AH4" i="10"/>
  <c r="AH7" i="10"/>
  <c r="AH2" i="10"/>
  <c r="AG6" i="10"/>
  <c r="AG7" i="10"/>
  <c r="AJ6" i="10"/>
  <c r="T4" i="10"/>
  <c r="N7" i="29"/>
  <c r="AA6" i="10"/>
  <c r="AA5" i="10"/>
  <c r="W5" i="10"/>
  <c r="V3" i="10"/>
  <c r="V5" i="10"/>
  <c r="AG3" i="10"/>
  <c r="B7" i="10"/>
  <c r="T6" i="10"/>
  <c r="T3" i="10"/>
  <c r="I5" i="10"/>
  <c r="M2" i="10"/>
  <c r="D7" i="10"/>
  <c r="D6" i="29"/>
  <c r="L7" i="29"/>
  <c r="J6" i="29"/>
  <c r="M6" i="10"/>
  <c r="D4" i="10"/>
  <c r="D3" i="10"/>
  <c r="F3" i="10"/>
  <c r="F5" i="10"/>
  <c r="F4" i="10"/>
  <c r="F2" i="10"/>
  <c r="F7" i="10"/>
  <c r="F6" i="10"/>
  <c r="M4" i="10"/>
  <c r="D5" i="10"/>
  <c r="X6" i="10"/>
  <c r="X2" i="10"/>
  <c r="X3" i="10"/>
  <c r="X7" i="10"/>
  <c r="G6" i="10"/>
  <c r="G4" i="10"/>
  <c r="G2" i="10"/>
  <c r="C7" i="29"/>
  <c r="I6" i="29"/>
  <c r="D7" i="29"/>
  <c r="L6" i="29"/>
  <c r="J7" i="29"/>
  <c r="B6" i="29"/>
  <c r="H6" i="29"/>
  <c r="C6" i="29"/>
  <c r="B7" i="29"/>
  <c r="I7" i="29"/>
  <c r="K6" i="29" l="1"/>
  <c r="F6" i="29"/>
  <c r="F7" i="29"/>
  <c r="S18" i="27"/>
  <c r="S3" i="29" s="1"/>
  <c r="S6" i="29" s="1"/>
  <c r="V18" i="27"/>
  <c r="V3" i="29" s="1"/>
  <c r="V6" i="29" s="1"/>
  <c r="R18" i="27"/>
  <c r="R3" i="29" s="1"/>
  <c r="R7" i="29" s="1"/>
  <c r="U18" i="27"/>
  <c r="U3" i="29" s="1"/>
  <c r="U7" i="29" s="1"/>
  <c r="Y17" i="27"/>
  <c r="Y3" i="6" s="1"/>
  <c r="I17" i="23"/>
  <c r="I17" i="26" s="1"/>
  <c r="H17" i="26"/>
  <c r="AB17" i="27" s="1"/>
  <c r="AB3" i="6" s="1"/>
  <c r="Z17" i="27"/>
  <c r="Z3" i="6" s="1"/>
  <c r="T7" i="29"/>
  <c r="X17" i="27"/>
  <c r="X3" i="6" s="1"/>
  <c r="W17" i="27"/>
  <c r="W3" i="6" s="1"/>
  <c r="AA17" i="27"/>
  <c r="AA3" i="6" s="1"/>
  <c r="P7" i="29"/>
  <c r="P6" i="29"/>
  <c r="M7" i="29"/>
  <c r="M6" i="29"/>
  <c r="R6" i="29"/>
  <c r="O6" i="29"/>
  <c r="O7" i="29"/>
  <c r="H18" i="23"/>
  <c r="G18" i="26"/>
  <c r="T6" i="29"/>
  <c r="X18" i="27"/>
  <c r="X3" i="29" s="1"/>
  <c r="W18" i="27"/>
  <c r="W3" i="29" s="1"/>
  <c r="AA18" i="27"/>
  <c r="AA3" i="29" s="1"/>
  <c r="Y18" i="27"/>
  <c r="Y3" i="29" s="1"/>
  <c r="Z18" i="27"/>
  <c r="Z3" i="29" s="1"/>
  <c r="S7" i="29" l="1"/>
  <c r="V7" i="29"/>
  <c r="U6" i="29"/>
  <c r="AE17" i="27"/>
  <c r="AE3" i="6" s="1"/>
  <c r="AC17" i="27"/>
  <c r="AC3" i="6" s="1"/>
  <c r="AJ17" i="27"/>
  <c r="AJ3" i="6" s="1"/>
  <c r="AI17" i="27"/>
  <c r="AI3" i="6" s="1"/>
  <c r="AG17" i="27"/>
  <c r="AG3" i="6" s="1"/>
  <c r="AH17" i="27"/>
  <c r="AH3" i="6" s="1"/>
  <c r="AK17" i="27"/>
  <c r="AK3" i="6" s="1"/>
  <c r="AD17" i="27"/>
  <c r="AD3" i="6" s="1"/>
  <c r="AF17" i="27"/>
  <c r="AF3" i="6" s="1"/>
  <c r="I18" i="23"/>
  <c r="I18" i="26" s="1"/>
  <c r="H18" i="26"/>
  <c r="AF18" i="27" s="1"/>
  <c r="AF3" i="29" s="1"/>
  <c r="Z7" i="29"/>
  <c r="Z6" i="29"/>
  <c r="Y6" i="29"/>
  <c r="Y7" i="29"/>
  <c r="W7" i="29"/>
  <c r="W6" i="29"/>
  <c r="X6" i="29"/>
  <c r="X7" i="29"/>
  <c r="AA6" i="29"/>
  <c r="AA7" i="29"/>
  <c r="AB18" i="27" l="1"/>
  <c r="AB3" i="29" s="1"/>
  <c r="AD18" i="27"/>
  <c r="AD3" i="29" s="1"/>
  <c r="AE18" i="27"/>
  <c r="AE3" i="29" s="1"/>
  <c r="AE7" i="29" s="1"/>
  <c r="AC18" i="27"/>
  <c r="AC3" i="29" s="1"/>
  <c r="AC7" i="29" s="1"/>
  <c r="AF6" i="29"/>
  <c r="AF7" i="29"/>
  <c r="AB6" i="29"/>
  <c r="AB7" i="29"/>
  <c r="AI18" i="27"/>
  <c r="AI3" i="29" s="1"/>
  <c r="AG18" i="27"/>
  <c r="AG3" i="29" s="1"/>
  <c r="AH18" i="27"/>
  <c r="AH3" i="29" s="1"/>
  <c r="AJ18" i="27"/>
  <c r="AJ3" i="29" s="1"/>
  <c r="AK18" i="27"/>
  <c r="AK3" i="29" s="1"/>
  <c r="AD7" i="29"/>
  <c r="AD6" i="29"/>
  <c r="AE6" i="29"/>
  <c r="AC6" i="29" l="1"/>
  <c r="AJ6" i="29"/>
  <c r="AJ7" i="29"/>
  <c r="AH6" i="29"/>
  <c r="AH7" i="29"/>
  <c r="AG6" i="29"/>
  <c r="AG7" i="29"/>
  <c r="AK7" i="29"/>
  <c r="AK6" i="29"/>
  <c r="AI7" i="29"/>
  <c r="AI6" i="29"/>
</calcChain>
</file>

<file path=xl/sharedStrings.xml><?xml version="1.0" encoding="utf-8"?>
<sst xmlns="http://schemas.openxmlformats.org/spreadsheetml/2006/main" count="306" uniqueCount="152">
  <si>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</si>
  <si>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</si>
  <si>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</si>
  <si>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</si>
  <si>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</si>
  <si>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</si>
  <si>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Notes</t>
  </si>
  <si>
    <t>Fuel</t>
  </si>
  <si>
    <t>nuclear fuel</t>
  </si>
  <si>
    <t>Cost</t>
  </si>
  <si>
    <t>Unit</t>
  </si>
  <si>
    <t>$/million BTU</t>
  </si>
  <si>
    <t>Sources:</t>
  </si>
  <si>
    <t>Energy Information Administraton</t>
  </si>
  <si>
    <t>http://www.eia.gov/state/seds/sep_prices/total/pdf/pr_US.pdf</t>
  </si>
  <si>
    <t>Fuel Cost ($/BTU)</t>
  </si>
  <si>
    <t>Hydro, wind, and solar do not have fuel cost.</t>
  </si>
  <si>
    <t>Conversions</t>
  </si>
  <si>
    <t>BTU/million BTU</t>
  </si>
  <si>
    <t>BFCpUEbS BAU Fuel Cost per Unit Energy by Sector</t>
  </si>
  <si>
    <t>District Heating Sector Price ($/BTU)</t>
  </si>
  <si>
    <t>The LULUCF sector does not use fuel.  (Agriculture fuel use is handled as part of Industry.)</t>
  </si>
  <si>
    <t>LULUCF Sector Price ($/BTU)</t>
  </si>
  <si>
    <t>jet fuel</t>
  </si>
  <si>
    <t>State Energy Data System (SEDS): 1960-2014 (complete)</t>
  </si>
  <si>
    <t>Table ET1, Row "2014"</t>
  </si>
  <si>
    <t>Industry</t>
  </si>
  <si>
    <t>Households</t>
  </si>
  <si>
    <t>http://www.giph.com.pl/giph/attachments/article/278/Wegiel_dla_polskiej_energetyki_2050_GIPH_MINPAN.pdf</t>
  </si>
  <si>
    <t>Węgiel dla polskiej energetyki w perspektywie 2050 roku - analizy scenariuszowe</t>
  </si>
  <si>
    <t>Górnicza Izba Przemysłowo-Handlowa (GIPH)</t>
  </si>
  <si>
    <t>Coal, Natural Gas</t>
  </si>
  <si>
    <t>Electricity Sector</t>
  </si>
  <si>
    <t>Natural Gas (zl/GJ)</t>
  </si>
  <si>
    <t>Electricity, District Heat</t>
  </si>
  <si>
    <t>Country Average</t>
  </si>
  <si>
    <t>Fuel Oil (zl/GJ) (used to scale petroleum fuel prices)</t>
  </si>
  <si>
    <t>Light Fuel Oil</t>
  </si>
  <si>
    <t>Heavy Fuel Oil</t>
  </si>
  <si>
    <t>Natural Gas: Page 102, Table 4.3.8</t>
  </si>
  <si>
    <t>Coal: Page 78, Table 4.1.11</t>
  </si>
  <si>
    <t>Fuel Oil: Page 114, Table 4.4.4</t>
  </si>
  <si>
    <t>petroleum gasoline (pb95)</t>
  </si>
  <si>
    <t>petroleum diesel (ON)</t>
  </si>
  <si>
    <t>Petroleum Fuels (zl/liter)</t>
  </si>
  <si>
    <t>Petroleum Fuels (zl/m^3)</t>
  </si>
  <si>
    <t>Petroleum Gasoline, Petroleum Diesel (current prices)</t>
  </si>
  <si>
    <t>http://www.e-petrol.pl/</t>
  </si>
  <si>
    <t>E-petrol</t>
  </si>
  <si>
    <t>Average retail prices of fuel in Poland</t>
  </si>
  <si>
    <t>Electricity (2010 zl/MWh)</t>
  </si>
  <si>
    <t>Jet Fuel (current prices)</t>
  </si>
  <si>
    <t>http://www.orlen.pl/EN/ForBusiness/Aviation-fuel/Pages/Price-of-JET-A-1-fuel.aspx</t>
  </si>
  <si>
    <t>Price of Jet A-1 Fuel</t>
  </si>
  <si>
    <t>Orlen</t>
  </si>
  <si>
    <t>Biomass</t>
  </si>
  <si>
    <t>http://ieo.pl/pl/raporty/72--25/file</t>
  </si>
  <si>
    <t>Biomass (zl/GJ)</t>
  </si>
  <si>
    <t>biomass</t>
  </si>
  <si>
    <t>biomass (avg.)</t>
  </si>
  <si>
    <t>ANALIZA DOTYCZĄCA MOŻLIWOŚCI OKREŚLENIA NIEZBĘDNEJ WYSOKOŚCI WSPARCIA DLA POSZCZEGÓLNYCH TECHNOLOGII OZE W KONTEKŚCIE REALIZACJI „KRAJOWEGO PLANU DZIAŁANIA W ZAKRESIE ENERGII ZEŹRÓDEŁ ODNAWIALNYCH”</t>
  </si>
  <si>
    <t>Ministry of the Economy, Institute for Renewable Energy</t>
  </si>
  <si>
    <t>Pages 29, Table 3.10</t>
  </si>
  <si>
    <t>KAPE</t>
  </si>
  <si>
    <t>Page 27, Table 31</t>
  </si>
  <si>
    <t>not available online</t>
  </si>
  <si>
    <t>Prognoza zapotrzebowania na paliwa i energię do</t>
  </si>
  <si>
    <t>Heat (2010 zl/GJ)</t>
  </si>
  <si>
    <t>All Sectors</t>
  </si>
  <si>
    <t>BTU per MWh (purely a unit conversion; no energy loss)</t>
  </si>
  <si>
    <t>BTU per GJ</t>
  </si>
  <si>
    <t>Zloty per USD</t>
  </si>
  <si>
    <t>BTU per gal gasoline</t>
  </si>
  <si>
    <t>liters per gallon</t>
  </si>
  <si>
    <t>http://www.eia.gov/energyexplained/index.cfm/index.cfm?page=about_energy_units</t>
  </si>
  <si>
    <t>BTU per barrel jet fuel</t>
  </si>
  <si>
    <t>https://www.eia.gov/forecasts/aeo/pdf/appg.pdf</t>
  </si>
  <si>
    <t>gallons per barrel (for petroleum fuels)</t>
  </si>
  <si>
    <t>gallons per cubic meter</t>
  </si>
  <si>
    <t>2012 dollars per 2010 dollar</t>
  </si>
  <si>
    <t>Biodiesel (zl/m^3)</t>
  </si>
  <si>
    <t>biodiesel</t>
  </si>
  <si>
    <t>biodiesel (wholesale)</t>
  </si>
  <si>
    <t>pb95 (wholesale)</t>
  </si>
  <si>
    <t>pb95 (retail)</t>
  </si>
  <si>
    <t>biodiesel (retail, est.)</t>
  </si>
  <si>
    <t>http://www.paliwa.pl/monitoring-cen-paliw/wszystko-o-cenach</t>
  </si>
  <si>
    <t>Monitoring of Fuel Prices: All Prices</t>
  </si>
  <si>
    <t>Polska Izba Paliw Plynnych</t>
  </si>
  <si>
    <t>Electricity (2012 $/BTU)</t>
  </si>
  <si>
    <t>BTU per gal diesel</t>
  </si>
  <si>
    <t>Heat (2012 $/BTU)</t>
  </si>
  <si>
    <t>Natural Gas ($/BTU)</t>
  </si>
  <si>
    <t>Fuel Oil ($/GJ) (used to scale petroleum fuel prices)</t>
  </si>
  <si>
    <t>Petroleum Fuels ($/BTU)</t>
  </si>
  <si>
    <t>Biomass ($/BTU)</t>
  </si>
  <si>
    <t>Biodiesel ($/BTU)</t>
  </si>
  <si>
    <t>BTU per gallon biodiesel (B100)</t>
  </si>
  <si>
    <t>Biodiesel ($/GJ)</t>
  </si>
  <si>
    <t>Biodiesel 2016 price (and wholesale/retail pb95 ratio for scaling)</t>
  </si>
  <si>
    <t>http://www.irena.org/DocumentDownloads/Publications/IRENA_REmap_Poland_paper_2015_EN.pdf</t>
  </si>
  <si>
    <t>Page 47, Table 16</t>
  </si>
  <si>
    <t>IRENA</t>
  </si>
  <si>
    <t>REMAP 2030 Renewable Energy Prospects for Poland</t>
  </si>
  <si>
    <t>conventional ethanol</t>
  </si>
  <si>
    <t>Ethanol (USD/GJ)</t>
  </si>
  <si>
    <t>Ethanol ($/BTU)</t>
  </si>
  <si>
    <t>Biodiesel 2030 price, ethanol 2030 price</t>
  </si>
  <si>
    <t>Poland has no nuclear plants, so we retain U.S. nuclear fuel pricing.</t>
  </si>
  <si>
    <t>We have no projections of gasoline, diesel, or jet fuel prices, so we scale using projections of light</t>
  </si>
  <si>
    <t>or heavy fuel oil prices.  (It does not matter which we use, as the projections for light and heavy fuel oil</t>
  </si>
  <si>
    <t>change in price by the same percentage as each other.)</t>
  </si>
  <si>
    <t>We do not have future biomass prices, so we take this to be constant.</t>
  </si>
  <si>
    <t>We do not have current ethanol prices (but we have a future price), so we scale by the ratio of current to future</t>
  </si>
  <si>
    <t>biodiesel prices.</t>
  </si>
  <si>
    <t>We assume the cost of nuclear fuel is constant during the model run in real dollars.</t>
  </si>
  <si>
    <t>2012 dollars per 2014 dollar</t>
  </si>
  <si>
    <t>We add the cost of the European ETS carbon permits to the cost of</t>
  </si>
  <si>
    <t>non-biomass, carbon-emitting fuels in the power sector (the only sector</t>
  </si>
  <si>
    <t>covered by the ETS).</t>
  </si>
  <si>
    <t>Cost of Carbon Emissions Allowances (Euro/ton CO2)</t>
  </si>
  <si>
    <t>Carbon permit price</t>
  </si>
  <si>
    <t>Cost of Carbon Emissions Allowances ($/ton CO2)</t>
  </si>
  <si>
    <t>Zloty per Euro</t>
  </si>
  <si>
    <t>natural gas</t>
  </si>
  <si>
    <t>petroleum</t>
  </si>
  <si>
    <t>Carbon Intensity of Fuels in Power Sector (g CO2/BTU)</t>
  </si>
  <si>
    <t>See "PEI" variable for source information and calculations.</t>
  </si>
  <si>
    <t>Cost of Carbon Emissions Allowances ($/g CO2)</t>
  </si>
  <si>
    <t>Cost of Carbon Emissions Allowances ($/BTU)</t>
  </si>
  <si>
    <t>Cost of Carbon Emissions Allowances, Annualized ($/BTU)</t>
  </si>
  <si>
    <t>ETS Tax</t>
  </si>
  <si>
    <t>Page 55, Table 4.1.2</t>
  </si>
  <si>
    <t>http://www.paa.gov.pl/sites/default/files/PPEJ%20eng.2014.pdf</t>
  </si>
  <si>
    <t>Polish Nuclear Power Programme</t>
  </si>
  <si>
    <t>Polish Ministry of the Economy</t>
  </si>
  <si>
    <t>The prices from our source does not include the Eurpean Trading Scheme (ETS) value for carbon permits,</t>
  </si>
  <si>
    <t>which apply only to the electricity sector, so we add the relevant amount to the cost of fuels for these</t>
  </si>
  <si>
    <t>power plant types.</t>
  </si>
  <si>
    <t>hard coal</t>
  </si>
  <si>
    <t>lignite</t>
  </si>
  <si>
    <t>Coal (USD/GJ) - excluding power sector</t>
  </si>
  <si>
    <t>Coal (zl/GJ) - power sector</t>
  </si>
  <si>
    <t>Coal ($/BTU) - power sector</t>
  </si>
  <si>
    <t>Coal (USD/BTU) - excluding power sector</t>
  </si>
  <si>
    <t>https://www.dei.gr/documents2/investOrs/meleth%20BOOZ/Understanding%20lignite%20generation%20costs%20in%20europe.pdf</t>
  </si>
  <si>
    <t>Lignite</t>
  </si>
  <si>
    <t>Hard Coal</t>
  </si>
  <si>
    <t>Source</t>
  </si>
  <si>
    <t>Energy Content (MJ/kg)</t>
  </si>
  <si>
    <t>Price (zl/GJ)</t>
  </si>
  <si>
    <t>Price (zl/ton)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</si>
</sst>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E+00"/>
    <numFmt numFmtId="165" formatCode="&quot;$&quot;#,##0.00"/>
    <numFmt numFmtId="166" formatCode="0.000"/>
    <numFmt numFmtId="167" formatCode="0.0000E+00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2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2" borderId="0" xfId="0" applyFont="1" applyFill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166" fontId="0" fillId="0" borderId="0" xfId="0" applyNumberFormat="1"/>
    <xf numFmtId="0" fontId="6" fillId="2" borderId="0" xfId="0" applyFont="1" applyFill="1" applyAlignment="1">
      <alignment horizontal="left"/>
    </xf>
    <xf numFmtId="0" fontId="10" fillId="0" borderId="0" xfId="9" applyFont="1" applyAlignment="1" applyProtection="1">
      <alignment horizontal="left"/>
    </xf>
    <xf numFmtId="0" fontId="0" fillId="0" borderId="0" xfId="0" applyAlignment="1">
      <alignment wrapText="1"/>
    </xf>
    <xf numFmtId="14" fontId="6" fillId="0" borderId="0" xfId="0" applyNumberFormat="1" applyFont="1"/>
    <xf numFmtId="0" fontId="6" fillId="3" borderId="0" xfId="0" applyFont="1" applyFill="1"/>
    <xf numFmtId="0" fontId="0" fillId="3" borderId="0" xfId="0" applyFill="1"/>
    <xf numFmtId="166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0" fontId="6" fillId="0" borderId="0" xfId="0" applyNumberFormat="1" applyFont="1"/>
    <xf numFmtId="0" fontId="11" fillId="0" borderId="0" xfId="0" applyFont="1" applyFill="1"/>
    <xf numFmtId="168" fontId="0" fillId="0" borderId="0" xfId="0" applyNumberFormat="1"/>
  </cellXfs>
  <cellStyles count="20">
    <cellStyle name="Body: normal cell" xfId="2"/>
    <cellStyle name="Body: normal cell 2" xfId="15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Header: bottom row" xfId="1"/>
    <cellStyle name="Header: bottom row 2" xfId="17"/>
    <cellStyle name="Header: top rows" xfId="3"/>
    <cellStyle name="Hyperlink" xfId="9" builtinId="8" customBuiltin="1"/>
    <cellStyle name="Normal" xfId="0" builtinId="0"/>
    <cellStyle name="Normal 2" xfId="13"/>
    <cellStyle name="Parent row" xfId="5"/>
    <cellStyle name="Parent row 2" xfId="16"/>
    <cellStyle name="Section Break" xfId="7"/>
    <cellStyle name="Section Break: parent row" xfId="4"/>
    <cellStyle name="Table title" xfId="12"/>
    <cellStyle name="Table title 2" xfId="19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2</xdr:row>
      <xdr:rowOff>114300</xdr:rowOff>
    </xdr:from>
    <xdr:to>
      <xdr:col>19</xdr:col>
      <xdr:colOff>64770</xdr:colOff>
      <xdr:row>23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495300"/>
          <a:ext cx="7170420" cy="397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state/seds/sep_prices/total/pdf/pr_U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" workbookViewId="0">
      <selection activeCell="B13" sqref="B13"/>
    </sheetView>
  </sheetViews>
  <sheetFormatPr defaultRowHeight="15" x14ac:dyDescent="0.25"/>
  <cols>
    <col min="1" max="1" width="19.85546875" customWidth="1"/>
    <col min="2" max="2" width="91.7109375" style="3" customWidth="1"/>
  </cols>
  <sheetData>
    <row r="1" spans="1:2" x14ac:dyDescent="0.25">
      <c r="A1" s="2" t="s">
        <v>19</v>
      </c>
    </row>
    <row r="3" spans="1:2" x14ac:dyDescent="0.25">
      <c r="A3" s="2" t="s">
        <v>12</v>
      </c>
      <c r="B3" s="20" t="s">
        <v>34</v>
      </c>
    </row>
    <row r="4" spans="1:2" s="15" customFormat="1" x14ac:dyDescent="0.25">
      <c r="A4" s="16"/>
      <c r="B4" s="3" t="s">
        <v>63</v>
      </c>
    </row>
    <row r="5" spans="1:2" s="15" customFormat="1" x14ac:dyDescent="0.25">
      <c r="A5" s="16"/>
      <c r="B5" s="3">
        <v>2013</v>
      </c>
    </row>
    <row r="6" spans="1:2" s="15" customFormat="1" x14ac:dyDescent="0.25">
      <c r="A6" s="16"/>
      <c r="B6" s="3" t="s">
        <v>66</v>
      </c>
    </row>
    <row r="7" spans="1:2" s="15" customFormat="1" x14ac:dyDescent="0.25">
      <c r="A7" s="16"/>
      <c r="B7" s="3" t="s">
        <v>65</v>
      </c>
    </row>
    <row r="8" spans="1:2" s="15" customFormat="1" x14ac:dyDescent="0.25">
      <c r="A8" s="16"/>
      <c r="B8" s="3" t="s">
        <v>64</v>
      </c>
    </row>
    <row r="9" spans="1:2" s="15" customFormat="1" x14ac:dyDescent="0.25">
      <c r="A9" s="16"/>
      <c r="B9" s="3"/>
    </row>
    <row r="10" spans="1:2" s="15" customFormat="1" x14ac:dyDescent="0.25">
      <c r="A10" s="16"/>
      <c r="B10" s="20" t="s">
        <v>31</v>
      </c>
    </row>
    <row r="11" spans="1:2" s="15" customFormat="1" x14ac:dyDescent="0.25">
      <c r="A11" s="16"/>
      <c r="B11" s="3" t="s">
        <v>30</v>
      </c>
    </row>
    <row r="12" spans="1:2" s="15" customFormat="1" x14ac:dyDescent="0.25">
      <c r="A12" s="16"/>
      <c r="B12" s="3">
        <v>2013</v>
      </c>
    </row>
    <row r="13" spans="1:2" s="15" customFormat="1" x14ac:dyDescent="0.25">
      <c r="A13" s="16"/>
      <c r="B13" s="3" t="s">
        <v>29</v>
      </c>
    </row>
    <row r="14" spans="1:2" s="15" customFormat="1" x14ac:dyDescent="0.25">
      <c r="A14" s="16"/>
      <c r="B14" s="3" t="s">
        <v>28</v>
      </c>
    </row>
    <row r="15" spans="1:2" s="15" customFormat="1" x14ac:dyDescent="0.25">
      <c r="A15" s="16"/>
      <c r="B15" s="3" t="s">
        <v>40</v>
      </c>
    </row>
    <row r="16" spans="1:2" s="15" customFormat="1" x14ac:dyDescent="0.25">
      <c r="A16" s="16"/>
      <c r="B16" s="3" t="s">
        <v>39</v>
      </c>
    </row>
    <row r="17" spans="1:2" s="15" customFormat="1" x14ac:dyDescent="0.25">
      <c r="A17" s="16"/>
      <c r="B17" s="3" t="s">
        <v>41</v>
      </c>
    </row>
    <row r="18" spans="1:2" s="15" customFormat="1" x14ac:dyDescent="0.25">
      <c r="A18" s="16"/>
      <c r="B18" s="3"/>
    </row>
    <row r="19" spans="1:2" s="15" customFormat="1" x14ac:dyDescent="0.25">
      <c r="A19" s="16"/>
      <c r="B19" s="20" t="s">
        <v>46</v>
      </c>
    </row>
    <row r="20" spans="1:2" s="15" customFormat="1" x14ac:dyDescent="0.25">
      <c r="A20" s="16"/>
      <c r="B20" s="3" t="s">
        <v>48</v>
      </c>
    </row>
    <row r="21" spans="1:2" s="15" customFormat="1" x14ac:dyDescent="0.25">
      <c r="A21" s="16"/>
      <c r="B21" s="3">
        <v>2016</v>
      </c>
    </row>
    <row r="22" spans="1:2" s="15" customFormat="1" x14ac:dyDescent="0.25">
      <c r="A22" s="16"/>
      <c r="B22" s="3" t="s">
        <v>49</v>
      </c>
    </row>
    <row r="23" spans="1:2" s="15" customFormat="1" x14ac:dyDescent="0.25">
      <c r="A23" s="16"/>
      <c r="B23" s="3" t="s">
        <v>47</v>
      </c>
    </row>
    <row r="24" spans="1:2" s="15" customFormat="1" x14ac:dyDescent="0.25">
      <c r="A24" s="16"/>
      <c r="B24" s="3"/>
    </row>
    <row r="25" spans="1:2" s="15" customFormat="1" x14ac:dyDescent="0.25">
      <c r="A25" s="16"/>
      <c r="B25" s="20" t="s">
        <v>51</v>
      </c>
    </row>
    <row r="26" spans="1:2" s="15" customFormat="1" x14ac:dyDescent="0.25">
      <c r="A26" s="16"/>
      <c r="B26" s="3" t="s">
        <v>54</v>
      </c>
    </row>
    <row r="27" spans="1:2" s="15" customFormat="1" x14ac:dyDescent="0.25">
      <c r="A27" s="16"/>
      <c r="B27" s="3">
        <v>2016</v>
      </c>
    </row>
    <row r="28" spans="1:2" s="15" customFormat="1" x14ac:dyDescent="0.25">
      <c r="A28" s="16"/>
      <c r="B28" s="3" t="s">
        <v>53</v>
      </c>
    </row>
    <row r="29" spans="1:2" s="15" customFormat="1" x14ac:dyDescent="0.25">
      <c r="A29" s="16"/>
      <c r="B29" s="3" t="s">
        <v>52</v>
      </c>
    </row>
    <row r="30" spans="1:2" s="15" customFormat="1" x14ac:dyDescent="0.25">
      <c r="A30" s="16"/>
      <c r="B30" s="3"/>
    </row>
    <row r="31" spans="1:2" s="15" customFormat="1" x14ac:dyDescent="0.25">
      <c r="A31" s="16"/>
      <c r="B31" s="20" t="s">
        <v>55</v>
      </c>
    </row>
    <row r="32" spans="1:2" s="15" customFormat="1" x14ac:dyDescent="0.25">
      <c r="A32" s="16"/>
      <c r="B32" s="3" t="s">
        <v>61</v>
      </c>
    </row>
    <row r="33" spans="1:2" s="15" customFormat="1" x14ac:dyDescent="0.25">
      <c r="A33" s="16"/>
      <c r="B33" s="3">
        <v>2013</v>
      </c>
    </row>
    <row r="34" spans="1:2" s="15" customFormat="1" x14ac:dyDescent="0.25">
      <c r="A34" s="16"/>
      <c r="B34" s="3" t="s">
        <v>60</v>
      </c>
    </row>
    <row r="35" spans="1:2" s="15" customFormat="1" x14ac:dyDescent="0.25">
      <c r="A35" s="16"/>
      <c r="B35" s="3" t="s">
        <v>56</v>
      </c>
    </row>
    <row r="36" spans="1:2" s="15" customFormat="1" x14ac:dyDescent="0.25">
      <c r="A36" s="16"/>
      <c r="B36" s="3" t="s">
        <v>62</v>
      </c>
    </row>
    <row r="37" spans="1:2" s="15" customFormat="1" x14ac:dyDescent="0.25">
      <c r="A37" s="16"/>
      <c r="B37" s="3"/>
    </row>
    <row r="38" spans="1:2" s="15" customFormat="1" x14ac:dyDescent="0.25">
      <c r="A38" s="16"/>
      <c r="B38" s="20" t="s">
        <v>99</v>
      </c>
    </row>
    <row r="39" spans="1:2" s="15" customFormat="1" x14ac:dyDescent="0.25">
      <c r="A39" s="16"/>
      <c r="B39" s="3" t="s">
        <v>88</v>
      </c>
    </row>
    <row r="40" spans="1:2" s="15" customFormat="1" x14ac:dyDescent="0.25">
      <c r="A40" s="16"/>
      <c r="B40" s="3">
        <v>2016</v>
      </c>
    </row>
    <row r="41" spans="1:2" s="15" customFormat="1" x14ac:dyDescent="0.25">
      <c r="A41" s="16"/>
      <c r="B41" s="3" t="s">
        <v>87</v>
      </c>
    </row>
    <row r="42" spans="1:2" s="15" customFormat="1" x14ac:dyDescent="0.25">
      <c r="A42" s="16"/>
      <c r="B42" s="3" t="s">
        <v>86</v>
      </c>
    </row>
    <row r="43" spans="1:2" s="15" customFormat="1" x14ac:dyDescent="0.25">
      <c r="A43" s="16"/>
      <c r="B43" s="3"/>
    </row>
    <row r="44" spans="1:2" s="15" customFormat="1" x14ac:dyDescent="0.25">
      <c r="A44" s="16"/>
      <c r="B44" s="20" t="s">
        <v>107</v>
      </c>
    </row>
    <row r="45" spans="1:2" s="15" customFormat="1" x14ac:dyDescent="0.25">
      <c r="A45" s="16"/>
      <c r="B45" s="3" t="s">
        <v>102</v>
      </c>
    </row>
    <row r="46" spans="1:2" s="15" customFormat="1" x14ac:dyDescent="0.25">
      <c r="A46" s="16"/>
      <c r="B46" s="3">
        <v>2015</v>
      </c>
    </row>
    <row r="47" spans="1:2" s="15" customFormat="1" x14ac:dyDescent="0.25">
      <c r="A47" s="16"/>
      <c r="B47" s="3" t="s">
        <v>103</v>
      </c>
    </row>
    <row r="48" spans="1:2" s="15" customFormat="1" x14ac:dyDescent="0.25">
      <c r="A48" s="16"/>
      <c r="B48" s="3" t="s">
        <v>100</v>
      </c>
    </row>
    <row r="49" spans="1:7" s="15" customFormat="1" x14ac:dyDescent="0.25">
      <c r="A49" s="16"/>
      <c r="B49" s="3" t="s">
        <v>101</v>
      </c>
    </row>
    <row r="50" spans="1:7" s="15" customFormat="1" x14ac:dyDescent="0.25">
      <c r="A50" s="16"/>
      <c r="B50" s="3"/>
    </row>
    <row r="51" spans="1:7" s="1" customFormat="1" x14ac:dyDescent="0.25">
      <c r="B51" s="20" t="s">
        <v>8</v>
      </c>
    </row>
    <row r="52" spans="1:7" s="1" customFormat="1" x14ac:dyDescent="0.25">
      <c r="B52" s="3" t="s">
        <v>13</v>
      </c>
    </row>
    <row r="53" spans="1:7" s="1" customFormat="1" x14ac:dyDescent="0.25">
      <c r="B53" s="3">
        <v>2016</v>
      </c>
    </row>
    <row r="54" spans="1:7" s="1" customFormat="1" x14ac:dyDescent="0.25">
      <c r="B54" s="3" t="s">
        <v>24</v>
      </c>
      <c r="G54" s="7"/>
    </row>
    <row r="55" spans="1:7" s="1" customFormat="1" x14ac:dyDescent="0.25">
      <c r="B55" s="21" t="s">
        <v>14</v>
      </c>
    </row>
    <row r="56" spans="1:7" s="1" customFormat="1" x14ac:dyDescent="0.25">
      <c r="B56" s="3" t="s">
        <v>25</v>
      </c>
    </row>
    <row r="57" spans="1:7" s="15" customFormat="1" x14ac:dyDescent="0.25">
      <c r="B57" s="3"/>
    </row>
    <row r="58" spans="1:7" s="15" customFormat="1" x14ac:dyDescent="0.25">
      <c r="B58" s="20" t="s">
        <v>131</v>
      </c>
    </row>
    <row r="59" spans="1:7" s="15" customFormat="1" x14ac:dyDescent="0.25">
      <c r="B59" s="3" t="s">
        <v>135</v>
      </c>
    </row>
    <row r="60" spans="1:7" s="15" customFormat="1" x14ac:dyDescent="0.25">
      <c r="B60" s="3">
        <v>2014</v>
      </c>
    </row>
    <row r="61" spans="1:7" s="15" customFormat="1" x14ac:dyDescent="0.25">
      <c r="B61" s="3" t="s">
        <v>134</v>
      </c>
    </row>
    <row r="62" spans="1:7" s="15" customFormat="1" x14ac:dyDescent="0.25">
      <c r="B62" s="3" t="s">
        <v>133</v>
      </c>
    </row>
    <row r="63" spans="1:7" s="15" customFormat="1" x14ac:dyDescent="0.25">
      <c r="B63" s="3" t="s">
        <v>132</v>
      </c>
    </row>
    <row r="64" spans="1:7" x14ac:dyDescent="0.25">
      <c r="A64" s="15"/>
    </row>
    <row r="65" spans="1:2" s="1" customFormat="1" x14ac:dyDescent="0.25">
      <c r="A65" s="2" t="s">
        <v>6</v>
      </c>
      <c r="B65" s="3"/>
    </row>
    <row r="66" spans="1:2" s="1" customFormat="1" x14ac:dyDescent="0.25">
      <c r="A66" s="1" t="s">
        <v>108</v>
      </c>
      <c r="B66" s="3"/>
    </row>
    <row r="67" spans="1:2" s="1" customFormat="1" x14ac:dyDescent="0.25">
      <c r="B67" s="3"/>
    </row>
    <row r="68" spans="1:2" s="1" customFormat="1" x14ac:dyDescent="0.25">
      <c r="A68" s="1" t="s">
        <v>109</v>
      </c>
      <c r="B68" s="3"/>
    </row>
    <row r="69" spans="1:2" s="1" customFormat="1" x14ac:dyDescent="0.25">
      <c r="A69" s="1" t="s">
        <v>110</v>
      </c>
      <c r="B69" s="3"/>
    </row>
    <row r="70" spans="1:2" s="1" customFormat="1" x14ac:dyDescent="0.25">
      <c r="A70" s="1" t="s">
        <v>111</v>
      </c>
      <c r="B70" s="3"/>
    </row>
    <row r="71" spans="1:2" s="15" customFormat="1" x14ac:dyDescent="0.25">
      <c r="B71" s="3"/>
    </row>
    <row r="72" spans="1:2" s="15" customFormat="1" x14ac:dyDescent="0.25">
      <c r="A72" s="15" t="s">
        <v>112</v>
      </c>
      <c r="B72" s="3"/>
    </row>
    <row r="73" spans="1:2" s="15" customFormat="1" x14ac:dyDescent="0.25">
      <c r="B73" s="3"/>
    </row>
    <row r="74" spans="1:2" s="15" customFormat="1" x14ac:dyDescent="0.25">
      <c r="A74" s="15" t="s">
        <v>113</v>
      </c>
      <c r="B74" s="3"/>
    </row>
    <row r="75" spans="1:2" s="15" customFormat="1" x14ac:dyDescent="0.25">
      <c r="A75" s="15" t="s">
        <v>114</v>
      </c>
      <c r="B75" s="3"/>
    </row>
    <row r="76" spans="1:2" s="15" customFormat="1" x14ac:dyDescent="0.25">
      <c r="B76" s="3"/>
    </row>
    <row r="77" spans="1:2" s="15" customFormat="1" x14ac:dyDescent="0.25">
      <c r="A77" t="s">
        <v>16</v>
      </c>
      <c r="B77" s="3"/>
    </row>
    <row r="78" spans="1:2" s="15" customFormat="1" x14ac:dyDescent="0.25">
      <c r="A78" t="s">
        <v>21</v>
      </c>
      <c r="B78" s="3"/>
    </row>
    <row r="79" spans="1:2" s="15" customFormat="1" x14ac:dyDescent="0.25">
      <c r="B79" s="3"/>
    </row>
    <row r="80" spans="1:2" s="1" customFormat="1" x14ac:dyDescent="0.25">
      <c r="A80" s="1" t="s">
        <v>136</v>
      </c>
      <c r="B80" s="3"/>
    </row>
    <row r="81" spans="1:2" x14ac:dyDescent="0.25">
      <c r="A81" s="1" t="s">
        <v>137</v>
      </c>
    </row>
    <row r="82" spans="1:2" s="15" customFormat="1" x14ac:dyDescent="0.25">
      <c r="A82" s="1" t="s">
        <v>138</v>
      </c>
      <c r="B82" s="3"/>
    </row>
    <row r="83" spans="1:2" x14ac:dyDescent="0.25">
      <c r="A83" s="15"/>
    </row>
    <row r="91" spans="1:2" s="15" customFormat="1" x14ac:dyDescent="0.25">
      <c r="A91"/>
      <c r="B91" s="3"/>
    </row>
    <row r="92" spans="1:2" s="15" customFormat="1" x14ac:dyDescent="0.25">
      <c r="A92" s="16"/>
      <c r="B92" s="3"/>
    </row>
    <row r="93" spans="1:2" s="15" customFormat="1" x14ac:dyDescent="0.25">
      <c r="A93" s="14"/>
      <c r="B93" s="3"/>
    </row>
    <row r="94" spans="1:2" s="15" customFormat="1" x14ac:dyDescent="0.25">
      <c r="A94" s="14"/>
      <c r="B94" s="3"/>
    </row>
    <row r="95" spans="1:2" x14ac:dyDescent="0.25">
      <c r="A95" s="15"/>
    </row>
    <row r="96" spans="1:2" s="15" customFormat="1" x14ac:dyDescent="0.25">
      <c r="A96" s="19"/>
      <c r="B96" s="3"/>
    </row>
    <row r="97" spans="1:2" s="15" customFormat="1" x14ac:dyDescent="0.25">
      <c r="A97" s="19"/>
      <c r="B97" s="3"/>
    </row>
    <row r="100" spans="1:2" x14ac:dyDescent="0.25">
      <c r="A100" s="15"/>
    </row>
  </sheetData>
  <hyperlinks>
    <hyperlink ref="B55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B3" sqref="B3:AK3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</row>
    <row r="3" spans="1:37" x14ac:dyDescent="0.25">
      <c r="A3" s="2" t="s">
        <v>2</v>
      </c>
      <c r="B3" s="15">
        <f>'Poland Fuel Price Data Annual'!B17+'ETS Tax'!B33</f>
        <v>2.804704370056957E-6</v>
      </c>
      <c r="C3" s="15">
        <f>'Poland Fuel Price Data Annual'!C17+'ETS Tax'!C33</f>
        <v>2.804704370056957E-6</v>
      </c>
      <c r="D3" s="15">
        <f>'Poland Fuel Price Data Annual'!D17+'ETS Tax'!D33</f>
        <v>2.804704370056957E-6</v>
      </c>
      <c r="E3" s="15">
        <f>'Poland Fuel Price Data Annual'!E17+'ETS Tax'!E33</f>
        <v>2.804704370056957E-6</v>
      </c>
      <c r="F3" s="15">
        <f>'Poland Fuel Price Data Annual'!F17+'ETS Tax'!F33</f>
        <v>3.0443383227151979E-6</v>
      </c>
      <c r="G3" s="15">
        <f>'Poland Fuel Price Data Annual'!G17+'ETS Tax'!G33</f>
        <v>3.403789251702505E-6</v>
      </c>
      <c r="H3" s="15">
        <f>'Poland Fuel Price Data Annual'!H17+'ETS Tax'!H33</f>
        <v>3.7632401806898121E-6</v>
      </c>
      <c r="I3" s="15">
        <f>'Poland Fuel Price Data Annual'!I17+'ETS Tax'!I33</f>
        <v>4.1226911096772276E-6</v>
      </c>
      <c r="J3" s="15">
        <f>'Poland Fuel Price Data Annual'!J17+'ETS Tax'!J33</f>
        <v>4.4821420386645347E-6</v>
      </c>
      <c r="K3" s="15">
        <f>'Poland Fuel Price Data Annual'!K17+'ETS Tax'!K33</f>
        <v>4.8415929676518418E-6</v>
      </c>
      <c r="L3" s="15">
        <f>'Poland Fuel Price Data Annual'!L17+'ETS Tax'!L33</f>
        <v>5.2010438966392573E-6</v>
      </c>
      <c r="M3" s="15">
        <f>'Poland Fuel Price Data Annual'!M17+'ETS Tax'!M33</f>
        <v>5.4406778492974439E-6</v>
      </c>
      <c r="N3" s="15">
        <f>'Poland Fuel Price Data Annual'!N17+'ETS Tax'!N33</f>
        <v>5.6803118019556848E-6</v>
      </c>
      <c r="O3" s="15">
        <f>'Poland Fuel Price Data Annual'!O17+'ETS Tax'!O33</f>
        <v>5.9199457546139257E-6</v>
      </c>
      <c r="P3" s="15">
        <f>'Poland Fuel Price Data Annual'!P17+'ETS Tax'!P33</f>
        <v>6.1595797072721666E-6</v>
      </c>
      <c r="Q3" s="15">
        <f>'Poland Fuel Price Data Annual'!Q17+'ETS Tax'!Q33</f>
        <v>6.3992136599303532E-6</v>
      </c>
      <c r="R3" s="15">
        <f>'Poland Fuel Price Data Annual'!R17+'ETS Tax'!R33</f>
        <v>6.6388476125885941E-6</v>
      </c>
      <c r="S3" s="15">
        <f>'Poland Fuel Price Data Annual'!S17+'ETS Tax'!S33</f>
        <v>6.878481565246835E-6</v>
      </c>
      <c r="T3" s="15">
        <f>'Poland Fuel Price Data Annual'!T17+'ETS Tax'!T33</f>
        <v>7.1181155179050758E-6</v>
      </c>
      <c r="U3" s="15">
        <f>'Poland Fuel Price Data Annual'!U17+'ETS Tax'!U33</f>
        <v>7.3577494705632625E-6</v>
      </c>
      <c r="V3" s="15">
        <f>'Poland Fuel Price Data Annual'!V17+'ETS Tax'!V33</f>
        <v>7.5973834232215033E-6</v>
      </c>
      <c r="W3" s="15">
        <f>'Poland Fuel Price Data Annual'!W17+'ETS Tax'!W33</f>
        <v>7.7251881979725137E-6</v>
      </c>
      <c r="X3" s="15">
        <f>'Poland Fuel Price Data Annual'!X17+'ETS Tax'!X33</f>
        <v>7.8529929727235791E-6</v>
      </c>
      <c r="Y3" s="15">
        <f>'Poland Fuel Price Data Annual'!Y17+'ETS Tax'!Y33</f>
        <v>7.9807977474746445E-6</v>
      </c>
      <c r="Z3" s="15">
        <f>'Poland Fuel Price Data Annual'!Z17+'ETS Tax'!Z33</f>
        <v>8.1086025222257099E-6</v>
      </c>
      <c r="AA3" s="15">
        <f>'Poland Fuel Price Data Annual'!AA17+'ETS Tax'!AA33</f>
        <v>8.2364072969767753E-6</v>
      </c>
      <c r="AB3" s="15">
        <f>'Poland Fuel Price Data Annual'!AB17+'ETS Tax'!AB33</f>
        <v>8.3642120717277865E-6</v>
      </c>
      <c r="AC3" s="15">
        <f>'Poland Fuel Price Data Annual'!AC17+'ETS Tax'!AC33</f>
        <v>8.492016846478852E-6</v>
      </c>
      <c r="AD3" s="15">
        <f>'Poland Fuel Price Data Annual'!AD17+'ETS Tax'!AD33</f>
        <v>8.6198216212299174E-6</v>
      </c>
      <c r="AE3" s="15">
        <f>'Poland Fuel Price Data Annual'!AE17+'ETS Tax'!AE33</f>
        <v>8.7476263959809828E-6</v>
      </c>
      <c r="AF3" s="15">
        <f>'Poland Fuel Price Data Annual'!AF17+'ETS Tax'!AF33</f>
        <v>8.8754311707320482E-6</v>
      </c>
      <c r="AG3" s="15">
        <f>'Poland Fuel Price Data Annual'!AG17+'ETS Tax'!AG33</f>
        <v>9.0032359454830594E-6</v>
      </c>
      <c r="AH3" s="15">
        <f>'Poland Fuel Price Data Annual'!AH17+'ETS Tax'!AH33</f>
        <v>9.1310407202341248E-6</v>
      </c>
      <c r="AI3" s="15">
        <f>'Poland Fuel Price Data Annual'!AI17+'ETS Tax'!AI33</f>
        <v>9.2588454949851902E-6</v>
      </c>
      <c r="AJ3" s="15">
        <f>'Poland Fuel Price Data Annual'!AJ17+'ETS Tax'!AJ33</f>
        <v>9.3866502697362556E-6</v>
      </c>
      <c r="AK3" s="15">
        <f>'Poland Fuel Price Data Annual'!AK17+'ETS Tax'!AK33</f>
        <v>9.514455044487321E-6</v>
      </c>
    </row>
    <row r="4" spans="1:37" x14ac:dyDescent="0.25">
      <c r="A4" s="2" t="s">
        <v>4</v>
      </c>
      <c r="B4" s="15">
        <f>'Poland Fuel Price Data Annual'!B$13</f>
        <v>5.602347288558864E-6</v>
      </c>
      <c r="C4" s="15">
        <f>'Poland Fuel Price Data Annual'!C$13</f>
        <v>5.6635405357785345E-6</v>
      </c>
      <c r="D4" s="15">
        <f>'Poland Fuel Price Data Annual'!D$13</f>
        <v>5.724733782998205E-6</v>
      </c>
      <c r="E4" s="15">
        <f>'Poland Fuel Price Data Annual'!E$13</f>
        <v>5.7859270302178484E-6</v>
      </c>
      <c r="F4" s="15">
        <f>'Poland Fuel Price Data Annual'!F$13</f>
        <v>5.8471202774375188E-6</v>
      </c>
      <c r="G4" s="15">
        <f>'Poland Fuel Price Data Annual'!G$13</f>
        <v>5.9083135246571893E-6</v>
      </c>
      <c r="H4" s="15">
        <f>'Poland Fuel Price Data Annual'!H$13</f>
        <v>5.973726995823044E-6</v>
      </c>
      <c r="I4" s="15">
        <f>'Poland Fuel Price Data Annual'!I$13</f>
        <v>6.0391404669888986E-6</v>
      </c>
      <c r="J4" s="15">
        <f>'Poland Fuel Price Data Annual'!J$13</f>
        <v>6.1045539381547533E-6</v>
      </c>
      <c r="K4" s="15">
        <f>'Poland Fuel Price Data Annual'!K$13</f>
        <v>6.1699674093205808E-6</v>
      </c>
      <c r="L4" s="15">
        <f>'Poland Fuel Price Data Annual'!L$13</f>
        <v>6.2353808804864355E-6</v>
      </c>
      <c r="M4" s="15">
        <f>'Poland Fuel Price Data Annual'!M$13</f>
        <v>6.3303359192755522E-6</v>
      </c>
      <c r="N4" s="15">
        <f>'Poland Fuel Price Data Annual'!N$13</f>
        <v>6.4252909580646961E-6</v>
      </c>
      <c r="O4" s="15">
        <f>'Poland Fuel Price Data Annual'!O$13</f>
        <v>6.52024599685384E-6</v>
      </c>
      <c r="P4" s="15">
        <f>'Poland Fuel Price Data Annual'!P$13</f>
        <v>6.6152010356429567E-6</v>
      </c>
      <c r="Q4" s="15">
        <f>'Poland Fuel Price Data Annual'!Q$13</f>
        <v>6.7101560744321006E-6</v>
      </c>
      <c r="R4" s="15">
        <f>'Poland Fuel Price Data Annual'!R$13</f>
        <v>6.8177717850597969E-6</v>
      </c>
      <c r="S4" s="15">
        <f>'Poland Fuel Price Data Annual'!S$13</f>
        <v>6.9253874956874662E-6</v>
      </c>
      <c r="T4" s="15">
        <f>'Poland Fuel Price Data Annual'!T$13</f>
        <v>7.0330032063151626E-6</v>
      </c>
      <c r="U4" s="15">
        <f>'Poland Fuel Price Data Annual'!U$13</f>
        <v>7.1406189169428318E-6</v>
      </c>
      <c r="V4" s="15">
        <f>'Poland Fuel Price Data Annual'!V$13</f>
        <v>7.2482346275705282E-6</v>
      </c>
      <c r="W4" s="15">
        <f>'Poland Fuel Price Data Annual'!W$13</f>
        <v>7.3600705621443816E-6</v>
      </c>
      <c r="X4" s="15">
        <f>'Poland Fuel Price Data Annual'!X$13</f>
        <v>7.4719064967182622E-6</v>
      </c>
      <c r="Y4" s="15">
        <f>'Poland Fuel Price Data Annual'!Y$13</f>
        <v>7.5837424312921427E-6</v>
      </c>
      <c r="Z4" s="15">
        <f>'Poland Fuel Price Data Annual'!Z$13</f>
        <v>7.6955783658659961E-6</v>
      </c>
      <c r="AA4" s="15">
        <f>'Poland Fuel Price Data Annual'!AA$13</f>
        <v>7.8074143004398767E-6</v>
      </c>
      <c r="AB4" s="15">
        <f>'Poland Fuel Price Data Annual'!AB$13</f>
        <v>7.9276906829060443E-6</v>
      </c>
      <c r="AC4" s="15">
        <f>'Poland Fuel Price Data Annual'!AC$13</f>
        <v>8.0479670653723202E-6</v>
      </c>
      <c r="AD4" s="15">
        <f>'Poland Fuel Price Data Annual'!AD$13</f>
        <v>8.168243447838542E-6</v>
      </c>
      <c r="AE4" s="15">
        <f>'Poland Fuel Price Data Annual'!AE$13</f>
        <v>8.2885198303047638E-6</v>
      </c>
      <c r="AF4" s="15">
        <f>'Poland Fuel Price Data Annual'!AF$13</f>
        <v>8.4087962127709856E-6</v>
      </c>
      <c r="AG4" s="15">
        <f>'Poland Fuel Price Data Annual'!AG$13</f>
        <v>8.537513043129657E-6</v>
      </c>
      <c r="AH4" s="15">
        <f>'Poland Fuel Price Data Annual'!AH$13</f>
        <v>8.6662298734882471E-6</v>
      </c>
      <c r="AI4" s="15">
        <f>'Poland Fuel Price Data Annual'!AI$13</f>
        <v>8.7949467038468373E-6</v>
      </c>
      <c r="AJ4" s="15">
        <f>'Poland Fuel Price Data Annual'!AJ$13</f>
        <v>8.9236635342054274E-6</v>
      </c>
      <c r="AK4" s="15">
        <f>'Poland Fuel Price Data Annual'!AK$13</f>
        <v>9.0523803645640175E-6</v>
      </c>
    </row>
    <row r="5" spans="1:37" x14ac:dyDescent="0.25">
      <c r="A5" s="2" t="s">
        <v>5</v>
      </c>
      <c r="B5" s="15">
        <f>'Poland Fuel Price Data Annual'!B$13</f>
        <v>5.602347288558864E-6</v>
      </c>
      <c r="C5" s="15">
        <f>'Poland Fuel Price Data Annual'!C$13</f>
        <v>5.6635405357785345E-6</v>
      </c>
      <c r="D5" s="15">
        <f>'Poland Fuel Price Data Annual'!D$13</f>
        <v>5.724733782998205E-6</v>
      </c>
      <c r="E5" s="15">
        <f>'Poland Fuel Price Data Annual'!E$13</f>
        <v>5.7859270302178484E-6</v>
      </c>
      <c r="F5" s="15">
        <f>'Poland Fuel Price Data Annual'!F$13</f>
        <v>5.8471202774375188E-6</v>
      </c>
      <c r="G5" s="15">
        <f>'Poland Fuel Price Data Annual'!G$13</f>
        <v>5.9083135246571893E-6</v>
      </c>
      <c r="H5" s="15">
        <f>'Poland Fuel Price Data Annual'!H$13</f>
        <v>5.973726995823044E-6</v>
      </c>
      <c r="I5" s="15">
        <f>'Poland Fuel Price Data Annual'!I$13</f>
        <v>6.0391404669888986E-6</v>
      </c>
      <c r="J5" s="15">
        <f>'Poland Fuel Price Data Annual'!J$13</f>
        <v>6.1045539381547533E-6</v>
      </c>
      <c r="K5" s="15">
        <f>'Poland Fuel Price Data Annual'!K$13</f>
        <v>6.1699674093205808E-6</v>
      </c>
      <c r="L5" s="15">
        <f>'Poland Fuel Price Data Annual'!L$13</f>
        <v>6.2353808804864355E-6</v>
      </c>
      <c r="M5" s="15">
        <f>'Poland Fuel Price Data Annual'!M$13</f>
        <v>6.3303359192755522E-6</v>
      </c>
      <c r="N5" s="15">
        <f>'Poland Fuel Price Data Annual'!N$13</f>
        <v>6.4252909580646961E-6</v>
      </c>
      <c r="O5" s="15">
        <f>'Poland Fuel Price Data Annual'!O$13</f>
        <v>6.52024599685384E-6</v>
      </c>
      <c r="P5" s="15">
        <f>'Poland Fuel Price Data Annual'!P$13</f>
        <v>6.6152010356429567E-6</v>
      </c>
      <c r="Q5" s="15">
        <f>'Poland Fuel Price Data Annual'!Q$13</f>
        <v>6.7101560744321006E-6</v>
      </c>
      <c r="R5" s="15">
        <f>'Poland Fuel Price Data Annual'!R$13</f>
        <v>6.8177717850597969E-6</v>
      </c>
      <c r="S5" s="15">
        <f>'Poland Fuel Price Data Annual'!S$13</f>
        <v>6.9253874956874662E-6</v>
      </c>
      <c r="T5" s="15">
        <f>'Poland Fuel Price Data Annual'!T$13</f>
        <v>7.0330032063151626E-6</v>
      </c>
      <c r="U5" s="15">
        <f>'Poland Fuel Price Data Annual'!U$13</f>
        <v>7.1406189169428318E-6</v>
      </c>
      <c r="V5" s="15">
        <f>'Poland Fuel Price Data Annual'!V$13</f>
        <v>7.2482346275705282E-6</v>
      </c>
      <c r="W5" s="15">
        <f>'Poland Fuel Price Data Annual'!W$13</f>
        <v>7.3600705621443816E-6</v>
      </c>
      <c r="X5" s="15">
        <f>'Poland Fuel Price Data Annual'!X$13</f>
        <v>7.4719064967182622E-6</v>
      </c>
      <c r="Y5" s="15">
        <f>'Poland Fuel Price Data Annual'!Y$13</f>
        <v>7.5837424312921427E-6</v>
      </c>
      <c r="Z5" s="15">
        <f>'Poland Fuel Price Data Annual'!Z$13</f>
        <v>7.6955783658659961E-6</v>
      </c>
      <c r="AA5" s="15">
        <f>'Poland Fuel Price Data Annual'!AA$13</f>
        <v>7.8074143004398767E-6</v>
      </c>
      <c r="AB5" s="15">
        <f>'Poland Fuel Price Data Annual'!AB$13</f>
        <v>7.9276906829060443E-6</v>
      </c>
      <c r="AC5" s="15">
        <f>'Poland Fuel Price Data Annual'!AC$13</f>
        <v>8.0479670653723202E-6</v>
      </c>
      <c r="AD5" s="15">
        <f>'Poland Fuel Price Data Annual'!AD$13</f>
        <v>8.168243447838542E-6</v>
      </c>
      <c r="AE5" s="15">
        <f>'Poland Fuel Price Data Annual'!AE$13</f>
        <v>8.2885198303047638E-6</v>
      </c>
      <c r="AF5" s="15">
        <f>'Poland Fuel Price Data Annual'!AF$13</f>
        <v>8.4087962127709856E-6</v>
      </c>
      <c r="AG5" s="15">
        <f>'Poland Fuel Price Data Annual'!AG$13</f>
        <v>8.537513043129657E-6</v>
      </c>
      <c r="AH5" s="15">
        <f>'Poland Fuel Price Data Annual'!AH$13</f>
        <v>8.6662298734882471E-6</v>
      </c>
      <c r="AI5" s="15">
        <f>'Poland Fuel Price Data Annual'!AI$13</f>
        <v>8.7949467038468373E-6</v>
      </c>
      <c r="AJ5" s="15">
        <f>'Poland Fuel Price Data Annual'!AJ$13</f>
        <v>8.9236635342054274E-6</v>
      </c>
      <c r="AK5" s="15">
        <f>'Poland Fuel Price Data Annual'!AK$13</f>
        <v>9.0523803645640175E-6</v>
      </c>
    </row>
    <row r="6" spans="1:37" x14ac:dyDescent="0.25">
      <c r="A6" s="2" t="s">
        <v>3</v>
      </c>
      <c r="B6" s="15">
        <f>'Poland Fuel Price Data Annual'!B$12</f>
        <v>3.734898192372585E-6</v>
      </c>
      <c r="C6" s="15">
        <f>'Poland Fuel Price Data Annual'!C$12</f>
        <v>3.7749903198613211E-6</v>
      </c>
      <c r="D6" s="15">
        <f>'Poland Fuel Price Data Annual'!D$12</f>
        <v>3.8150824473500707E-6</v>
      </c>
      <c r="E6" s="15">
        <f>'Poland Fuel Price Data Annual'!E$12</f>
        <v>3.8551745748388204E-6</v>
      </c>
      <c r="F6" s="15">
        <f>'Poland Fuel Price Data Annual'!F$12</f>
        <v>3.8952667023275564E-6</v>
      </c>
      <c r="G6" s="15">
        <f>'Poland Fuel Price Data Annual'!G$12</f>
        <v>3.9353588298163061E-6</v>
      </c>
      <c r="H6" s="15">
        <f>'Poland Fuel Price Data Annual'!H$12</f>
        <v>3.9796711812512399E-6</v>
      </c>
      <c r="I6" s="15">
        <f>'Poland Fuel Price Data Annual'!I$12</f>
        <v>4.0239835326861601E-6</v>
      </c>
      <c r="J6" s="15">
        <f>'Poland Fuel Price Data Annual'!J$12</f>
        <v>4.0682958841210939E-6</v>
      </c>
      <c r="K6" s="15">
        <f>'Poland Fuel Price Data Annual'!K$12</f>
        <v>4.1126082355560277E-6</v>
      </c>
      <c r="L6" s="15">
        <f>'Poland Fuel Price Data Annual'!L$12</f>
        <v>4.156920586990948E-6</v>
      </c>
      <c r="M6" s="15">
        <f>'Poland Fuel Price Data Annual'!M$12</f>
        <v>4.2202239461837105E-6</v>
      </c>
      <c r="N6" s="15">
        <f>'Poland Fuel Price Data Annual'!N$12</f>
        <v>4.283527305376446E-6</v>
      </c>
      <c r="O6" s="15">
        <f>'Poland Fuel Price Data Annual'!O$12</f>
        <v>4.3468306645692086E-6</v>
      </c>
      <c r="P6" s="15">
        <f>'Poland Fuel Price Data Annual'!P$12</f>
        <v>4.4101340237619711E-6</v>
      </c>
      <c r="Q6" s="15">
        <f>'Poland Fuel Price Data Annual'!Q$12</f>
        <v>4.4734373829547337E-6</v>
      </c>
      <c r="R6" s="15">
        <f>'Poland Fuel Price Data Annual'!R$12</f>
        <v>4.5451811900398375E-6</v>
      </c>
      <c r="S6" s="15">
        <f>'Poland Fuel Price Data Annual'!S$12</f>
        <v>4.6169249971249684E-6</v>
      </c>
      <c r="T6" s="15">
        <f>'Poland Fuel Price Data Annual'!T$12</f>
        <v>4.6886688042100722E-6</v>
      </c>
      <c r="U6" s="15">
        <f>'Poland Fuel Price Data Annual'!U$12</f>
        <v>4.7604126112952031E-6</v>
      </c>
      <c r="V6" s="15">
        <f>'Poland Fuel Price Data Annual'!V$12</f>
        <v>4.8321564183803341E-6</v>
      </c>
      <c r="W6" s="15">
        <f>'Poland Fuel Price Data Annual'!W$12</f>
        <v>4.9060103374385571E-6</v>
      </c>
      <c r="X6" s="15">
        <f>'Poland Fuel Price Data Annual'!X$12</f>
        <v>4.979864256496753E-6</v>
      </c>
      <c r="Y6" s="15">
        <f>'Poland Fuel Price Data Annual'!Y$12</f>
        <v>5.053718175554976E-6</v>
      </c>
      <c r="Z6" s="15">
        <f>'Poland Fuel Price Data Annual'!Z$12</f>
        <v>5.1275720946131989E-6</v>
      </c>
      <c r="AA6" s="15">
        <f>'Poland Fuel Price Data Annual'!AA$12</f>
        <v>5.2014260136713948E-6</v>
      </c>
      <c r="AB6" s="15">
        <f>'Poland Fuel Price Data Annual'!AB$12</f>
        <v>5.2816102686488941E-6</v>
      </c>
      <c r="AC6" s="15">
        <f>'Poland Fuel Price Data Annual'!AC$12</f>
        <v>5.3617945236263934E-6</v>
      </c>
      <c r="AD6" s="15">
        <f>'Poland Fuel Price Data Annual'!AD$12</f>
        <v>5.4419787786038926E-6</v>
      </c>
      <c r="AE6" s="15">
        <f>'Poland Fuel Price Data Annual'!AE$12</f>
        <v>5.5221630335813648E-6</v>
      </c>
      <c r="AF6" s="15">
        <f>'Poland Fuel Price Data Annual'!AF$12</f>
        <v>5.602347288558864E-6</v>
      </c>
      <c r="AG6" s="15">
        <f>'Poland Fuel Price Data Annual'!AG$12</f>
        <v>5.6888618794556395E-6</v>
      </c>
      <c r="AH6" s="15">
        <f>'Poland Fuel Price Data Annual'!AH$12</f>
        <v>5.7753764703523879E-6</v>
      </c>
      <c r="AI6" s="15">
        <f>'Poland Fuel Price Data Annual'!AI$12</f>
        <v>5.8618910612491634E-6</v>
      </c>
      <c r="AJ6" s="15">
        <f>'Poland Fuel Price Data Annual'!AJ$12</f>
        <v>5.948405652145939E-6</v>
      </c>
      <c r="AK6" s="15">
        <f>'Poland Fuel Price Data Annual'!AK$12</f>
        <v>6.0349202430426874E-6</v>
      </c>
    </row>
    <row r="7" spans="1:37" x14ac:dyDescent="0.25">
      <c r="A7" s="2" t="s">
        <v>20</v>
      </c>
      <c r="B7" s="15">
        <f>'Poland Fuel Price Data Annual'!B$12</f>
        <v>3.734898192372585E-6</v>
      </c>
      <c r="C7" s="15">
        <f>'Poland Fuel Price Data Annual'!C$12</f>
        <v>3.7749903198613211E-6</v>
      </c>
      <c r="D7" s="15">
        <f>'Poland Fuel Price Data Annual'!D$12</f>
        <v>3.8150824473500707E-6</v>
      </c>
      <c r="E7" s="15">
        <f>'Poland Fuel Price Data Annual'!E$12</f>
        <v>3.8551745748388204E-6</v>
      </c>
      <c r="F7" s="15">
        <f>'Poland Fuel Price Data Annual'!F$12</f>
        <v>3.8952667023275564E-6</v>
      </c>
      <c r="G7" s="15">
        <f>'Poland Fuel Price Data Annual'!G$12</f>
        <v>3.9353588298163061E-6</v>
      </c>
      <c r="H7" s="15">
        <f>'Poland Fuel Price Data Annual'!H$12</f>
        <v>3.9796711812512399E-6</v>
      </c>
      <c r="I7" s="15">
        <f>'Poland Fuel Price Data Annual'!I$12</f>
        <v>4.0239835326861601E-6</v>
      </c>
      <c r="J7" s="15">
        <f>'Poland Fuel Price Data Annual'!J$12</f>
        <v>4.0682958841210939E-6</v>
      </c>
      <c r="K7" s="15">
        <f>'Poland Fuel Price Data Annual'!K$12</f>
        <v>4.1126082355560277E-6</v>
      </c>
      <c r="L7" s="15">
        <f>'Poland Fuel Price Data Annual'!L$12</f>
        <v>4.156920586990948E-6</v>
      </c>
      <c r="M7" s="15">
        <f>'Poland Fuel Price Data Annual'!M$12</f>
        <v>4.2202239461837105E-6</v>
      </c>
      <c r="N7" s="15">
        <f>'Poland Fuel Price Data Annual'!N$12</f>
        <v>4.283527305376446E-6</v>
      </c>
      <c r="O7" s="15">
        <f>'Poland Fuel Price Data Annual'!O$12</f>
        <v>4.3468306645692086E-6</v>
      </c>
      <c r="P7" s="15">
        <f>'Poland Fuel Price Data Annual'!P$12</f>
        <v>4.4101340237619711E-6</v>
      </c>
      <c r="Q7" s="15">
        <f>'Poland Fuel Price Data Annual'!Q$12</f>
        <v>4.4734373829547337E-6</v>
      </c>
      <c r="R7" s="15">
        <f>'Poland Fuel Price Data Annual'!R$12</f>
        <v>4.5451811900398375E-6</v>
      </c>
      <c r="S7" s="15">
        <f>'Poland Fuel Price Data Annual'!S$12</f>
        <v>4.6169249971249684E-6</v>
      </c>
      <c r="T7" s="15">
        <f>'Poland Fuel Price Data Annual'!T$12</f>
        <v>4.6886688042100722E-6</v>
      </c>
      <c r="U7" s="15">
        <f>'Poland Fuel Price Data Annual'!U$12</f>
        <v>4.7604126112952031E-6</v>
      </c>
      <c r="V7" s="15">
        <f>'Poland Fuel Price Data Annual'!V$12</f>
        <v>4.8321564183803341E-6</v>
      </c>
      <c r="W7" s="15">
        <f>'Poland Fuel Price Data Annual'!W$12</f>
        <v>4.9060103374385571E-6</v>
      </c>
      <c r="X7" s="15">
        <f>'Poland Fuel Price Data Annual'!X$12</f>
        <v>4.979864256496753E-6</v>
      </c>
      <c r="Y7" s="15">
        <f>'Poland Fuel Price Data Annual'!Y$12</f>
        <v>5.053718175554976E-6</v>
      </c>
      <c r="Z7" s="15">
        <f>'Poland Fuel Price Data Annual'!Z$12</f>
        <v>5.1275720946131989E-6</v>
      </c>
      <c r="AA7" s="15">
        <f>'Poland Fuel Price Data Annual'!AA$12</f>
        <v>5.2014260136713948E-6</v>
      </c>
      <c r="AB7" s="15">
        <f>'Poland Fuel Price Data Annual'!AB$12</f>
        <v>5.2816102686488941E-6</v>
      </c>
      <c r="AC7" s="15">
        <f>'Poland Fuel Price Data Annual'!AC$12</f>
        <v>5.3617945236263934E-6</v>
      </c>
      <c r="AD7" s="15">
        <f>'Poland Fuel Price Data Annual'!AD$12</f>
        <v>5.4419787786038926E-6</v>
      </c>
      <c r="AE7" s="15">
        <f>'Poland Fuel Price Data Annual'!AE$12</f>
        <v>5.5221630335813648E-6</v>
      </c>
      <c r="AF7" s="15">
        <f>'Poland Fuel Price Data Annual'!AF$12</f>
        <v>5.602347288558864E-6</v>
      </c>
      <c r="AG7" s="15">
        <f>'Poland Fuel Price Data Annual'!AG$12</f>
        <v>5.6888618794556395E-6</v>
      </c>
      <c r="AH7" s="15">
        <f>'Poland Fuel Price Data Annual'!AH$12</f>
        <v>5.7753764703523879E-6</v>
      </c>
      <c r="AI7" s="15">
        <f>'Poland Fuel Price Data Annual'!AI$12</f>
        <v>5.8618910612491634E-6</v>
      </c>
      <c r="AJ7" s="15">
        <f>'Poland Fuel Price Data Annual'!AJ$12</f>
        <v>5.948405652145939E-6</v>
      </c>
      <c r="AK7" s="15">
        <f>'Poland Fuel Price Data Annual'!AK$12</f>
        <v>6.0349202430426874E-6</v>
      </c>
    </row>
    <row r="8" spans="1:37" x14ac:dyDescent="0.25">
      <c r="A8" s="2" t="s">
        <v>22</v>
      </c>
      <c r="B8" s="1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ColWidth="9.140625" defaultRowHeight="15" x14ac:dyDescent="0.25"/>
  <cols>
    <col min="1" max="1" width="41.42578125" style="15" customWidth="1"/>
    <col min="2" max="4" width="10" style="15" customWidth="1"/>
    <col min="5" max="5" width="10" style="12" customWidth="1"/>
    <col min="6" max="27" width="10" style="15" customWidth="1"/>
    <col min="28" max="16384" width="9.140625" style="15"/>
  </cols>
  <sheetData>
    <row r="1" spans="1:37" x14ac:dyDescent="0.25">
      <c r="A1" s="16" t="s">
        <v>0</v>
      </c>
      <c r="B1" s="16">
        <v>2015</v>
      </c>
      <c r="C1" s="16">
        <v>2016</v>
      </c>
      <c r="D1" s="16">
        <v>2017</v>
      </c>
      <c r="E1" s="17">
        <v>2018</v>
      </c>
      <c r="F1" s="16">
        <v>2019</v>
      </c>
      <c r="G1" s="16">
        <v>2020</v>
      </c>
      <c r="H1" s="16">
        <v>2021</v>
      </c>
      <c r="I1" s="16">
        <v>2022</v>
      </c>
      <c r="J1" s="16">
        <v>2023</v>
      </c>
      <c r="K1" s="16">
        <v>2024</v>
      </c>
      <c r="L1" s="16">
        <v>2025</v>
      </c>
      <c r="M1" s="16">
        <v>2026</v>
      </c>
      <c r="N1" s="16">
        <v>2027</v>
      </c>
      <c r="O1" s="16">
        <v>2028</v>
      </c>
      <c r="P1" s="16">
        <v>2029</v>
      </c>
      <c r="Q1" s="16">
        <v>2030</v>
      </c>
      <c r="R1" s="16">
        <v>2031</v>
      </c>
      <c r="S1" s="16">
        <v>2032</v>
      </c>
      <c r="T1" s="16">
        <v>2033</v>
      </c>
      <c r="U1" s="16">
        <v>2034</v>
      </c>
      <c r="V1" s="16">
        <v>2035</v>
      </c>
      <c r="W1" s="16">
        <v>2036</v>
      </c>
      <c r="X1" s="16">
        <v>2037</v>
      </c>
      <c r="Y1" s="16">
        <v>2038</v>
      </c>
      <c r="Z1" s="16">
        <v>2039</v>
      </c>
      <c r="AA1" s="16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16" t="s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</row>
    <row r="3" spans="1:37" x14ac:dyDescent="0.25">
      <c r="A3" s="16" t="s">
        <v>2</v>
      </c>
      <c r="B3" s="15">
        <f>'Poland Fuel Price Data Annual'!B18+'ETS Tax'!B33</f>
        <v>2.4441689510981338E-6</v>
      </c>
      <c r="C3" s="15">
        <f>'Poland Fuel Price Data Annual'!C18+'ETS Tax'!C33</f>
        <v>2.4441689510981338E-6</v>
      </c>
      <c r="D3" s="15">
        <f>'Poland Fuel Price Data Annual'!D18+'ETS Tax'!D33</f>
        <v>2.4441689510981338E-6</v>
      </c>
      <c r="E3" s="15">
        <f>'Poland Fuel Price Data Annual'!E18+'ETS Tax'!E33</f>
        <v>2.4441689510981338E-6</v>
      </c>
      <c r="F3" s="15">
        <f>'Poland Fuel Price Data Annual'!F18+'ETS Tax'!F33</f>
        <v>2.6838029037563747E-6</v>
      </c>
      <c r="G3" s="15">
        <f>'Poland Fuel Price Data Annual'!G18+'ETS Tax'!G33</f>
        <v>3.0432538327436818E-6</v>
      </c>
      <c r="H3" s="15">
        <f>'Poland Fuel Price Data Annual'!H18+'ETS Tax'!H33</f>
        <v>3.4027047617309889E-6</v>
      </c>
      <c r="I3" s="15">
        <f>'Poland Fuel Price Data Annual'!I18+'ETS Tax'!I33</f>
        <v>3.7621556907184044E-6</v>
      </c>
      <c r="J3" s="15">
        <f>'Poland Fuel Price Data Annual'!J18+'ETS Tax'!J33</f>
        <v>4.1216066197057115E-6</v>
      </c>
      <c r="K3" s="15">
        <f>'Poland Fuel Price Data Annual'!K18+'ETS Tax'!K33</f>
        <v>4.4810575486930186E-6</v>
      </c>
      <c r="L3" s="15">
        <f>'Poland Fuel Price Data Annual'!L18+'ETS Tax'!L33</f>
        <v>4.8405084776804341E-6</v>
      </c>
      <c r="M3" s="15">
        <f>'Poland Fuel Price Data Annual'!M18+'ETS Tax'!M33</f>
        <v>5.0801424303386207E-6</v>
      </c>
      <c r="N3" s="15">
        <f>'Poland Fuel Price Data Annual'!N18+'ETS Tax'!N33</f>
        <v>5.3197763829968616E-6</v>
      </c>
      <c r="O3" s="15">
        <f>'Poland Fuel Price Data Annual'!O18+'ETS Tax'!O33</f>
        <v>5.5594103356551025E-6</v>
      </c>
      <c r="P3" s="15">
        <f>'Poland Fuel Price Data Annual'!P18+'ETS Tax'!P33</f>
        <v>5.7990442883133433E-6</v>
      </c>
      <c r="Q3" s="15">
        <f>'Poland Fuel Price Data Annual'!Q18+'ETS Tax'!Q33</f>
        <v>6.03867824097153E-6</v>
      </c>
      <c r="R3" s="15">
        <f>'Poland Fuel Price Data Annual'!R18+'ETS Tax'!R33</f>
        <v>6.2783121936297709E-6</v>
      </c>
      <c r="S3" s="15">
        <f>'Poland Fuel Price Data Annual'!S18+'ETS Tax'!S33</f>
        <v>6.5179461462880117E-6</v>
      </c>
      <c r="T3" s="15">
        <f>'Poland Fuel Price Data Annual'!T18+'ETS Tax'!T33</f>
        <v>6.7575800989462526E-6</v>
      </c>
      <c r="U3" s="15">
        <f>'Poland Fuel Price Data Annual'!U18+'ETS Tax'!U33</f>
        <v>6.9972140516044393E-6</v>
      </c>
      <c r="V3" s="15">
        <f>'Poland Fuel Price Data Annual'!V18+'ETS Tax'!V33</f>
        <v>7.2368480042626801E-6</v>
      </c>
      <c r="W3" s="15">
        <f>'Poland Fuel Price Data Annual'!W18+'ETS Tax'!W33</f>
        <v>7.3646527790136913E-6</v>
      </c>
      <c r="X3" s="15">
        <f>'Poland Fuel Price Data Annual'!X18+'ETS Tax'!X33</f>
        <v>7.4924575537647567E-6</v>
      </c>
      <c r="Y3" s="15">
        <f>'Poland Fuel Price Data Annual'!Y18+'ETS Tax'!Y33</f>
        <v>7.6202623285158222E-6</v>
      </c>
      <c r="Z3" s="15">
        <f>'Poland Fuel Price Data Annual'!Z18+'ETS Tax'!Z33</f>
        <v>7.7480671032668867E-6</v>
      </c>
      <c r="AA3" s="15">
        <f>'Poland Fuel Price Data Annual'!AA18+'ETS Tax'!AA33</f>
        <v>7.8758718780179521E-6</v>
      </c>
      <c r="AB3" s="15">
        <f>'Poland Fuel Price Data Annual'!AB18+'ETS Tax'!AB33</f>
        <v>8.0036766527689633E-6</v>
      </c>
      <c r="AC3" s="15">
        <f>'Poland Fuel Price Data Annual'!AC18+'ETS Tax'!AC33</f>
        <v>8.1314814275200287E-6</v>
      </c>
      <c r="AD3" s="15">
        <f>'Poland Fuel Price Data Annual'!AD18+'ETS Tax'!AD33</f>
        <v>8.2592862022710941E-6</v>
      </c>
      <c r="AE3" s="15">
        <f>'Poland Fuel Price Data Annual'!AE18+'ETS Tax'!AE33</f>
        <v>8.3870909770221596E-6</v>
      </c>
      <c r="AF3" s="15">
        <f>'Poland Fuel Price Data Annual'!AF18+'ETS Tax'!AF33</f>
        <v>8.514895751773225E-6</v>
      </c>
      <c r="AG3" s="15">
        <f>'Poland Fuel Price Data Annual'!AG18+'ETS Tax'!AG33</f>
        <v>8.6427005265242362E-6</v>
      </c>
      <c r="AH3" s="15">
        <f>'Poland Fuel Price Data Annual'!AH18+'ETS Tax'!AH33</f>
        <v>8.7705053012753016E-6</v>
      </c>
      <c r="AI3" s="15">
        <f>'Poland Fuel Price Data Annual'!AI18+'ETS Tax'!AI33</f>
        <v>8.898310076026367E-6</v>
      </c>
      <c r="AJ3" s="15">
        <f>'Poland Fuel Price Data Annual'!AJ18+'ETS Tax'!AJ33</f>
        <v>9.0261148507774324E-6</v>
      </c>
      <c r="AK3" s="15">
        <f>'Poland Fuel Price Data Annual'!AK18+'ETS Tax'!AK33</f>
        <v>9.1539196255284978E-6</v>
      </c>
    </row>
    <row r="4" spans="1:37" x14ac:dyDescent="0.25">
      <c r="A4" s="16" t="s">
        <v>4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</row>
    <row r="5" spans="1:37" x14ac:dyDescent="0.25">
      <c r="A5" s="16" t="s">
        <v>5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</row>
    <row r="6" spans="1:37" x14ac:dyDescent="0.25">
      <c r="A6" s="16" t="s">
        <v>3</v>
      </c>
      <c r="B6" s="15">
        <f>'BFCpUEbS-coal'!B6*'BFCpUEbS-lignite'!B$3/'BFCpUEbS-coal'!B$3</f>
        <v>3.2547894511692276E-6</v>
      </c>
      <c r="C6" s="15">
        <f>'BFCpUEbS-coal'!C6*'BFCpUEbS-lignite'!C$3/'BFCpUEbS-coal'!C$3</f>
        <v>3.2897278690066295E-6</v>
      </c>
      <c r="D6" s="15">
        <f>'BFCpUEbS-coal'!D6*'BFCpUEbS-lignite'!D$3/'BFCpUEbS-coal'!D$3</f>
        <v>3.3246662868440429E-6</v>
      </c>
      <c r="E6" s="15">
        <f>'BFCpUEbS-coal'!E6*'BFCpUEbS-lignite'!E$3/'BFCpUEbS-coal'!E$3</f>
        <v>3.3596047046814563E-6</v>
      </c>
      <c r="F6" s="15">
        <f>'BFCpUEbS-coal'!F6*'BFCpUEbS-lignite'!F$3/'BFCpUEbS-coal'!F$3</f>
        <v>3.4339573918605539E-6</v>
      </c>
      <c r="G6" s="15">
        <f>'BFCpUEbS-coal'!G6*'BFCpUEbS-lignite'!G$3/'BFCpUEbS-coal'!G$3</f>
        <v>3.51851861453228E-6</v>
      </c>
      <c r="H6" s="15">
        <f>'BFCpUEbS-coal'!H6*'BFCpUEbS-lignite'!H$3/'BFCpUEbS-coal'!H$3</f>
        <v>3.598400694181832E-6</v>
      </c>
      <c r="I6" s="15">
        <f>'BFCpUEbS-coal'!I6*'BFCpUEbS-lignite'!I$3/'BFCpUEbS-coal'!I$3</f>
        <v>3.6720802369396118E-6</v>
      </c>
      <c r="J6" s="15">
        <f>'BFCpUEbS-coal'!J6*'BFCpUEbS-lignite'!J$3/'BFCpUEbS-coal'!J$3</f>
        <v>3.7410495031770667E-6</v>
      </c>
      <c r="K6" s="15">
        <f>'BFCpUEbS-coal'!K6*'BFCpUEbS-lignite'!K$3/'BFCpUEbS-coal'!K$3</f>
        <v>3.8063575979815057E-6</v>
      </c>
      <c r="L6" s="15">
        <f>'BFCpUEbS-coal'!L6*'BFCpUEbS-lignite'!L$3/'BFCpUEbS-coal'!L$3</f>
        <v>3.868763606355241E-6</v>
      </c>
      <c r="M6" s="15">
        <f>'BFCpUEbS-coal'!M6*'BFCpUEbS-lignite'!M$3/'BFCpUEbS-coal'!M$3</f>
        <v>3.9405639018504705E-6</v>
      </c>
      <c r="N6" s="15">
        <f>'BFCpUEbS-coal'!N6*'BFCpUEbS-lignite'!N$3/'BFCpUEbS-coal'!N$3</f>
        <v>4.0116472809148052E-6</v>
      </c>
      <c r="O6" s="15">
        <f>'BFCpUEbS-coal'!O6*'BFCpUEbS-lignite'!O$3/'BFCpUEbS-coal'!O$3</f>
        <v>4.0821008038991042E-6</v>
      </c>
      <c r="P6" s="15">
        <f>'BFCpUEbS-coal'!P6*'BFCpUEbS-lignite'!P$3/'BFCpUEbS-coal'!P$3</f>
        <v>4.1519979830765364E-6</v>
      </c>
      <c r="Q6" s="15">
        <f>'BFCpUEbS-coal'!Q6*'BFCpUEbS-lignite'!Q$3/'BFCpUEbS-coal'!Q$3</f>
        <v>4.2214013193445054E-6</v>
      </c>
      <c r="R6" s="15">
        <f>'BFCpUEbS-coal'!R6*'BFCpUEbS-lignite'!R$3/'BFCpUEbS-coal'!R$3</f>
        <v>4.2983463626388486E-6</v>
      </c>
      <c r="S6" s="15">
        <f>'BFCpUEbS-coal'!S6*'BFCpUEbS-lignite'!S$3/'BFCpUEbS-coal'!S$3</f>
        <v>4.3749290024638736E-6</v>
      </c>
      <c r="T6" s="15">
        <f>'BFCpUEbS-coal'!T6*'BFCpUEbS-lignite'!T$3/'BFCpUEbS-coal'!T$3</f>
        <v>4.4511858401540814E-6</v>
      </c>
      <c r="U6" s="15">
        <f>'BFCpUEbS-coal'!U6*'BFCpUEbS-lignite'!U$3/'BFCpUEbS-coal'!U$3</f>
        <v>4.5271487087803506E-6</v>
      </c>
      <c r="V6" s="15">
        <f>'BFCpUEbS-coal'!V6*'BFCpUEbS-lignite'!V$3/'BFCpUEbS-coal'!V$3</f>
        <v>4.6028454251441135E-6</v>
      </c>
      <c r="W6" s="15">
        <f>'BFCpUEbS-coal'!W6*'BFCpUEbS-lignite'!W$3/'BFCpUEbS-coal'!W$3</f>
        <v>4.6770462724739069E-6</v>
      </c>
      <c r="X6" s="15">
        <f>'BFCpUEbS-coal'!X6*'BFCpUEbS-lignite'!X$3/'BFCpUEbS-coal'!X$3</f>
        <v>4.7512358275257499E-6</v>
      </c>
      <c r="Y6" s="15">
        <f>'BFCpUEbS-coal'!Y6*'BFCpUEbS-lignite'!Y$3/'BFCpUEbS-coal'!Y$3</f>
        <v>4.8254146328044942E-6</v>
      </c>
      <c r="Z6" s="15">
        <f>'BFCpUEbS-coal'!Z6*'BFCpUEbS-lignite'!Z$3/'BFCpUEbS-coal'!Z$3</f>
        <v>4.8995831966118823E-6</v>
      </c>
      <c r="AA6" s="15">
        <f>'BFCpUEbS-coal'!AA6*'BFCpUEbS-lignite'!AA$3/'BFCpUEbS-coal'!AA$3</f>
        <v>4.9737419957002738E-6</v>
      </c>
      <c r="AB6" s="15">
        <f>'BFCpUEbS-coal'!AB6*'BFCpUEbS-lignite'!AB$3/'BFCpUEbS-coal'!AB$3</f>
        <v>5.0539489474563049E-6</v>
      </c>
      <c r="AC6" s="15">
        <f>'BFCpUEbS-coal'!AC6*'BFCpUEbS-lignite'!AC$3/'BFCpUEbS-coal'!AC$3</f>
        <v>5.1341552160397251E-6</v>
      </c>
      <c r="AD6" s="15">
        <f>'BFCpUEbS-coal'!AD6*'BFCpUEbS-lignite'!AD$3/'BFCpUEbS-coal'!AD$3</f>
        <v>5.2143608318384198E-6</v>
      </c>
      <c r="AE6" s="15">
        <f>'BFCpUEbS-coal'!AE6*'BFCpUEbS-lignite'!AE$3/'BFCpUEbS-coal'!AE$3</f>
        <v>5.2945658234643548E-6</v>
      </c>
      <c r="AF6" s="15">
        <f>'BFCpUEbS-coal'!AF6*'BFCpUEbS-lignite'!AF$3/'BFCpUEbS-coal'!AF$3</f>
        <v>5.3747702178815415E-6</v>
      </c>
      <c r="AG6" s="15">
        <f>'BFCpUEbS-coal'!AG6*'BFCpUEbS-lignite'!AG$3/'BFCpUEbS-coal'!AG$3</f>
        <v>5.4610508775527708E-6</v>
      </c>
      <c r="AH6" s="15">
        <f>'BFCpUEbS-coal'!AH6*'BFCpUEbS-lignite'!AH$3/'BFCpUEbS-coal'!AH$3</f>
        <v>5.5473380857716167E-6</v>
      </c>
      <c r="AI6" s="15">
        <f>'BFCpUEbS-coal'!AI6*'BFCpUEbS-lignite'!AI$3/'BFCpUEbS-coal'!AI$3</f>
        <v>5.6336315713588599E-6</v>
      </c>
      <c r="AJ6" s="15">
        <f>'BFCpUEbS-coal'!AJ6*'BFCpUEbS-lignite'!AJ$3/'BFCpUEbS-coal'!AJ$3</f>
        <v>5.7199310779042662E-6</v>
      </c>
      <c r="AK6" s="15">
        <f>'BFCpUEbS-coal'!AK6*'BFCpUEbS-lignite'!AK$3/'BFCpUEbS-coal'!AK$3</f>
        <v>5.8062363627747217E-6</v>
      </c>
    </row>
    <row r="7" spans="1:37" x14ac:dyDescent="0.25">
      <c r="A7" s="16" t="s">
        <v>20</v>
      </c>
      <c r="B7" s="15">
        <f>'BFCpUEbS-coal'!B7*'BFCpUEbS-lignite'!B$3/'BFCpUEbS-coal'!B$3</f>
        <v>3.2547894511692276E-6</v>
      </c>
      <c r="C7" s="15">
        <f>'BFCpUEbS-coal'!C7*'BFCpUEbS-lignite'!C$3/'BFCpUEbS-coal'!C$3</f>
        <v>3.2897278690066295E-6</v>
      </c>
      <c r="D7" s="15">
        <f>'BFCpUEbS-coal'!D7*'BFCpUEbS-lignite'!D$3/'BFCpUEbS-coal'!D$3</f>
        <v>3.3246662868440429E-6</v>
      </c>
      <c r="E7" s="15">
        <f>'BFCpUEbS-coal'!E7*'BFCpUEbS-lignite'!E$3/'BFCpUEbS-coal'!E$3</f>
        <v>3.3596047046814563E-6</v>
      </c>
      <c r="F7" s="15">
        <f>'BFCpUEbS-coal'!F7*'BFCpUEbS-lignite'!F$3/'BFCpUEbS-coal'!F$3</f>
        <v>3.4339573918605539E-6</v>
      </c>
      <c r="G7" s="15">
        <f>'BFCpUEbS-coal'!G7*'BFCpUEbS-lignite'!G$3/'BFCpUEbS-coal'!G$3</f>
        <v>3.51851861453228E-6</v>
      </c>
      <c r="H7" s="15">
        <f>'BFCpUEbS-coal'!H7*'BFCpUEbS-lignite'!H$3/'BFCpUEbS-coal'!H$3</f>
        <v>3.598400694181832E-6</v>
      </c>
      <c r="I7" s="15">
        <f>'BFCpUEbS-coal'!I7*'BFCpUEbS-lignite'!I$3/'BFCpUEbS-coal'!I$3</f>
        <v>3.6720802369396118E-6</v>
      </c>
      <c r="J7" s="15">
        <f>'BFCpUEbS-coal'!J7*'BFCpUEbS-lignite'!J$3/'BFCpUEbS-coal'!J$3</f>
        <v>3.7410495031770667E-6</v>
      </c>
      <c r="K7" s="15">
        <f>'BFCpUEbS-coal'!K7*'BFCpUEbS-lignite'!K$3/'BFCpUEbS-coal'!K$3</f>
        <v>3.8063575979815057E-6</v>
      </c>
      <c r="L7" s="15">
        <f>'BFCpUEbS-coal'!L7*'BFCpUEbS-lignite'!L$3/'BFCpUEbS-coal'!L$3</f>
        <v>3.868763606355241E-6</v>
      </c>
      <c r="M7" s="15">
        <f>'BFCpUEbS-coal'!M7*'BFCpUEbS-lignite'!M$3/'BFCpUEbS-coal'!M$3</f>
        <v>3.9405639018504705E-6</v>
      </c>
      <c r="N7" s="15">
        <f>'BFCpUEbS-coal'!N7*'BFCpUEbS-lignite'!N$3/'BFCpUEbS-coal'!N$3</f>
        <v>4.0116472809148052E-6</v>
      </c>
      <c r="O7" s="15">
        <f>'BFCpUEbS-coal'!O7*'BFCpUEbS-lignite'!O$3/'BFCpUEbS-coal'!O$3</f>
        <v>4.0821008038991042E-6</v>
      </c>
      <c r="P7" s="15">
        <f>'BFCpUEbS-coal'!P7*'BFCpUEbS-lignite'!P$3/'BFCpUEbS-coal'!P$3</f>
        <v>4.1519979830765364E-6</v>
      </c>
      <c r="Q7" s="15">
        <f>'BFCpUEbS-coal'!Q7*'BFCpUEbS-lignite'!Q$3/'BFCpUEbS-coal'!Q$3</f>
        <v>4.2214013193445054E-6</v>
      </c>
      <c r="R7" s="15">
        <f>'BFCpUEbS-coal'!R7*'BFCpUEbS-lignite'!R$3/'BFCpUEbS-coal'!R$3</f>
        <v>4.2983463626388486E-6</v>
      </c>
      <c r="S7" s="15">
        <f>'BFCpUEbS-coal'!S7*'BFCpUEbS-lignite'!S$3/'BFCpUEbS-coal'!S$3</f>
        <v>4.3749290024638736E-6</v>
      </c>
      <c r="T7" s="15">
        <f>'BFCpUEbS-coal'!T7*'BFCpUEbS-lignite'!T$3/'BFCpUEbS-coal'!T$3</f>
        <v>4.4511858401540814E-6</v>
      </c>
      <c r="U7" s="15">
        <f>'BFCpUEbS-coal'!U7*'BFCpUEbS-lignite'!U$3/'BFCpUEbS-coal'!U$3</f>
        <v>4.5271487087803506E-6</v>
      </c>
      <c r="V7" s="15">
        <f>'BFCpUEbS-coal'!V7*'BFCpUEbS-lignite'!V$3/'BFCpUEbS-coal'!V$3</f>
        <v>4.6028454251441135E-6</v>
      </c>
      <c r="W7" s="15">
        <f>'BFCpUEbS-coal'!W7*'BFCpUEbS-lignite'!W$3/'BFCpUEbS-coal'!W$3</f>
        <v>4.6770462724739069E-6</v>
      </c>
      <c r="X7" s="15">
        <f>'BFCpUEbS-coal'!X7*'BFCpUEbS-lignite'!X$3/'BFCpUEbS-coal'!X$3</f>
        <v>4.7512358275257499E-6</v>
      </c>
      <c r="Y7" s="15">
        <f>'BFCpUEbS-coal'!Y7*'BFCpUEbS-lignite'!Y$3/'BFCpUEbS-coal'!Y$3</f>
        <v>4.8254146328044942E-6</v>
      </c>
      <c r="Z7" s="15">
        <f>'BFCpUEbS-coal'!Z7*'BFCpUEbS-lignite'!Z$3/'BFCpUEbS-coal'!Z$3</f>
        <v>4.8995831966118823E-6</v>
      </c>
      <c r="AA7" s="15">
        <f>'BFCpUEbS-coal'!AA7*'BFCpUEbS-lignite'!AA$3/'BFCpUEbS-coal'!AA$3</f>
        <v>4.9737419957002738E-6</v>
      </c>
      <c r="AB7" s="15">
        <f>'BFCpUEbS-coal'!AB7*'BFCpUEbS-lignite'!AB$3/'BFCpUEbS-coal'!AB$3</f>
        <v>5.0539489474563049E-6</v>
      </c>
      <c r="AC7" s="15">
        <f>'BFCpUEbS-coal'!AC7*'BFCpUEbS-lignite'!AC$3/'BFCpUEbS-coal'!AC$3</f>
        <v>5.1341552160397251E-6</v>
      </c>
      <c r="AD7" s="15">
        <f>'BFCpUEbS-coal'!AD7*'BFCpUEbS-lignite'!AD$3/'BFCpUEbS-coal'!AD$3</f>
        <v>5.2143608318384198E-6</v>
      </c>
      <c r="AE7" s="15">
        <f>'BFCpUEbS-coal'!AE7*'BFCpUEbS-lignite'!AE$3/'BFCpUEbS-coal'!AE$3</f>
        <v>5.2945658234643548E-6</v>
      </c>
      <c r="AF7" s="15">
        <f>'BFCpUEbS-coal'!AF7*'BFCpUEbS-lignite'!AF$3/'BFCpUEbS-coal'!AF$3</f>
        <v>5.3747702178815415E-6</v>
      </c>
      <c r="AG7" s="15">
        <f>'BFCpUEbS-coal'!AG7*'BFCpUEbS-lignite'!AG$3/'BFCpUEbS-coal'!AG$3</f>
        <v>5.4610508775527708E-6</v>
      </c>
      <c r="AH7" s="15">
        <f>'BFCpUEbS-coal'!AH7*'BFCpUEbS-lignite'!AH$3/'BFCpUEbS-coal'!AH$3</f>
        <v>5.5473380857716167E-6</v>
      </c>
      <c r="AI7" s="15">
        <f>'BFCpUEbS-coal'!AI7*'BFCpUEbS-lignite'!AI$3/'BFCpUEbS-coal'!AI$3</f>
        <v>5.6336315713588599E-6</v>
      </c>
      <c r="AJ7" s="15">
        <f>'BFCpUEbS-coal'!AJ7*'BFCpUEbS-lignite'!AJ$3/'BFCpUEbS-coal'!AJ$3</f>
        <v>5.7199310779042662E-6</v>
      </c>
      <c r="AK7" s="15">
        <f>'BFCpUEbS-coal'!AK7*'BFCpUEbS-lignite'!AK$3/'BFCpUEbS-coal'!AK$3</f>
        <v>5.8062363627747217E-6</v>
      </c>
    </row>
    <row r="8" spans="1:37" x14ac:dyDescent="0.25">
      <c r="A8" s="16" t="s">
        <v>22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Annual'!B$23</f>
        <v>1.3731753991981272E-5</v>
      </c>
      <c r="C2" s="4">
        <f>'Poland Fuel Price Data Annual'!C$23</f>
        <v>1.3664444091067451E-5</v>
      </c>
      <c r="D2" s="4">
        <f>'Poland Fuel Price Data Annual'!D$23</f>
        <v>1.3597134190153657E-5</v>
      </c>
      <c r="E2" s="4">
        <f>'Poland Fuel Price Data Annual'!E$23</f>
        <v>1.3529824289239836E-5</v>
      </c>
      <c r="F2" s="4">
        <f>'Poland Fuel Price Data Annual'!F$23</f>
        <v>1.3462514388326016E-5</v>
      </c>
      <c r="G2" s="4">
        <f>'Poland Fuel Price Data Annual'!G$23</f>
        <v>1.3395204487412195E-5</v>
      </c>
      <c r="H2" s="4">
        <f>'Poland Fuel Price Data Annual'!H$23</f>
        <v>1.3305457952860443E-5</v>
      </c>
      <c r="I2" s="4">
        <f>'Poland Fuel Price Data Annual'!I$23</f>
        <v>1.3215711418308691E-5</v>
      </c>
      <c r="J2" s="4">
        <f>'Poland Fuel Price Data Annual'!J$23</f>
        <v>1.3125964883756912E-5</v>
      </c>
      <c r="K2" s="4">
        <f>'Poland Fuel Price Data Annual'!K$23</f>
        <v>1.303621834920516E-5</v>
      </c>
      <c r="L2" s="4">
        <f>'Poland Fuel Price Data Annual'!L$23</f>
        <v>1.2946471814653408E-5</v>
      </c>
      <c r="M2" s="4">
        <f>'Poland Fuel Price Data Annual'!M$23</f>
        <v>1.2914419480884943E-5</v>
      </c>
      <c r="N2" s="4">
        <f>'Poland Fuel Price Data Annual'!N$23</f>
        <v>1.2882367147116464E-5</v>
      </c>
      <c r="O2" s="4">
        <f>'Poland Fuel Price Data Annual'!O$23</f>
        <v>1.2850314813347971E-5</v>
      </c>
      <c r="P2" s="4">
        <f>'Poland Fuel Price Data Annual'!P$23</f>
        <v>1.2818262479579492E-5</v>
      </c>
      <c r="Q2" s="4">
        <f>'Poland Fuel Price Data Annual'!Q$23</f>
        <v>1.2786210145811013E-5</v>
      </c>
      <c r="R2" s="4">
        <f>'Poland Fuel Price Data Annual'!R$23</f>
        <v>1.2722105478274042E-5</v>
      </c>
      <c r="S2" s="4">
        <f>'Poland Fuel Price Data Annual'!S$23</f>
        <v>1.2658000810737084E-5</v>
      </c>
      <c r="T2" s="4">
        <f>'Poland Fuel Price Data Annual'!T$23</f>
        <v>1.2593896143200099E-5</v>
      </c>
      <c r="U2" s="4">
        <f>'Poland Fuel Price Data Annual'!U$23</f>
        <v>1.2529791475663141E-5</v>
      </c>
      <c r="V2" s="4">
        <f>'Poland Fuel Price Data Annual'!V$23</f>
        <v>1.2465686808126183E-5</v>
      </c>
      <c r="W2" s="4">
        <f>'Poland Fuel Price Data Annual'!W$23</f>
        <v>1.242081354085028E-5</v>
      </c>
      <c r="X2" s="4">
        <f>'Poland Fuel Price Data Annual'!X$23</f>
        <v>1.2375940273574404E-5</v>
      </c>
      <c r="Y2" s="4">
        <f>'Poland Fuel Price Data Annual'!Y$23</f>
        <v>1.2331067006298528E-5</v>
      </c>
      <c r="Z2" s="4">
        <f>'Poland Fuel Price Data Annual'!Z$23</f>
        <v>1.2286193739022652E-5</v>
      </c>
      <c r="AA2" s="4">
        <f>'Poland Fuel Price Data Annual'!AA$23</f>
        <v>1.2241320471746776E-5</v>
      </c>
      <c r="AB2" s="4">
        <f>'Poland Fuel Price Data Annual'!AB$23</f>
        <v>1.2214075988043571E-5</v>
      </c>
      <c r="AC2" s="4">
        <f>'Poland Fuel Price Data Annual'!AC$23</f>
        <v>1.2186831504340359E-5</v>
      </c>
      <c r="AD2" s="4">
        <f>'Poland Fuel Price Data Annual'!AD$23</f>
        <v>1.2159587020637147E-5</v>
      </c>
      <c r="AE2" s="4">
        <f>'Poland Fuel Price Data Annual'!AE$23</f>
        <v>1.2132342536933942E-5</v>
      </c>
      <c r="AF2" s="4">
        <f>'Poland Fuel Price Data Annual'!AF$23</f>
        <v>1.210509805323073E-5</v>
      </c>
      <c r="AG2" s="4">
        <f>'Poland Fuel Price Data Annual'!AG$23</f>
        <v>1.2070374691648217E-5</v>
      </c>
      <c r="AH2" s="4">
        <f>'Poland Fuel Price Data Annual'!AH$23</f>
        <v>1.203565133006569E-5</v>
      </c>
      <c r="AI2" s="4">
        <f>'Poland Fuel Price Data Annual'!AI$23</f>
        <v>1.2000927968483163E-5</v>
      </c>
      <c r="AJ2" s="4">
        <f>'Poland Fuel Price Data Annual'!AJ$23</f>
        <v>1.1966204606900636E-5</v>
      </c>
      <c r="AK2" s="4">
        <f>'Poland Fuel Price Data Annual'!AK$23</f>
        <v>1.193148124531811E-5</v>
      </c>
    </row>
    <row r="3" spans="1:37" x14ac:dyDescent="0.25">
      <c r="A3" s="2" t="s">
        <v>2</v>
      </c>
      <c r="B3" s="4">
        <f>'Poland Fuel Price Data Annual'!B$22+'ETS Tax'!B34</f>
        <v>9.1536123187161832E-6</v>
      </c>
      <c r="C3" s="4">
        <f>'Poland Fuel Price Data Annual'!C$22+'ETS Tax'!C34</f>
        <v>9.1087390514403072E-6</v>
      </c>
      <c r="D3" s="4">
        <f>'Poland Fuel Price Data Annual'!D$22+'ETS Tax'!D34</f>
        <v>9.0638657841644312E-6</v>
      </c>
      <c r="E3" s="4">
        <f>'Poland Fuel Price Data Annual'!E$22+'ETS Tax'!E34</f>
        <v>9.0189925168885553E-6</v>
      </c>
      <c r="F3" s="4">
        <f>'Poland Fuel Price Data Annual'!F$22+'ETS Tax'!F34</f>
        <v>9.0943582625871769E-6</v>
      </c>
      <c r="G3" s="4">
        <f>'Poland Fuel Price Data Annual'!G$22+'ETS Tax'!G34</f>
        <v>9.2298435147729796E-6</v>
      </c>
      <c r="H3" s="4">
        <f>'Poland Fuel Price Data Annual'!H$22+'ETS Tax'!H34</f>
        <v>9.3503710112002202E-6</v>
      </c>
      <c r="I3" s="4">
        <f>'Poland Fuel Price Data Annual'!I$22+'ETS Tax'!I34</f>
        <v>9.4708985076274066E-6</v>
      </c>
      <c r="J3" s="4">
        <f>'Poland Fuel Price Data Annual'!J$22+'ETS Tax'!J34</f>
        <v>9.591426004054593E-6</v>
      </c>
      <c r="K3" s="4">
        <f>'Poland Fuel Price Data Annual'!K$22+'ETS Tax'!K34</f>
        <v>9.7119535004818472E-6</v>
      </c>
      <c r="L3" s="4">
        <f>'Poland Fuel Price Data Annual'!L$22+'ETS Tax'!L34</f>
        <v>9.8324809969090336E-6</v>
      </c>
      <c r="M3" s="4">
        <f>'Poland Fuel Price Data Annual'!M$22+'ETS Tax'!M34</f>
        <v>9.9313517873712029E-6</v>
      </c>
      <c r="N3" s="4">
        <f>'Poland Fuel Price Data Annual'!N$22+'ETS Tax'!N34</f>
        <v>1.0030222577833352E-5</v>
      </c>
      <c r="O3" s="4">
        <f>'Poland Fuel Price Data Annual'!O$22+'ETS Tax'!O34</f>
        <v>1.0129093368295501E-5</v>
      </c>
      <c r="P3" s="4">
        <f>'Poland Fuel Price Data Annual'!P$22+'ETS Tax'!P34</f>
        <v>1.0227964158757677E-5</v>
      </c>
      <c r="Q3" s="4">
        <f>'Poland Fuel Price Data Annual'!Q$22+'ETS Tax'!Q34</f>
        <v>1.0326834949219826E-5</v>
      </c>
      <c r="R3" s="4">
        <f>'Poland Fuel Price Data Annual'!R$22+'ETS Tax'!R34</f>
        <v>1.040433751716968E-5</v>
      </c>
      <c r="S3" s="4">
        <f>'Poland Fuel Price Data Annual'!S$22+'ETS Tax'!S34</f>
        <v>1.0481840085119467E-5</v>
      </c>
      <c r="T3" s="4">
        <f>'Poland Fuel Price Data Annual'!T$22+'ETS Tax'!T34</f>
        <v>1.0559342653069321E-5</v>
      </c>
      <c r="U3" s="4">
        <f>'Poland Fuel Price Data Annual'!U$22+'ETS Tax'!U34</f>
        <v>1.0636845221019122E-5</v>
      </c>
      <c r="V3" s="4">
        <f>'Poland Fuel Price Data Annual'!V$22+'ETS Tax'!V34</f>
        <v>1.0714347788968976E-5</v>
      </c>
      <c r="W3" s="4">
        <f>'Poland Fuel Price Data Annual'!W$22+'ETS Tax'!W34</f>
        <v>1.0748559751038102E-5</v>
      </c>
      <c r="X3" s="4">
        <f>'Poland Fuel Price Data Annual'!X$22+'ETS Tax'!X34</f>
        <v>1.0782771713107228E-5</v>
      </c>
      <c r="Y3" s="4">
        <f>'Poland Fuel Price Data Annual'!Y$22+'ETS Tax'!Y34</f>
        <v>1.0816983675176381E-5</v>
      </c>
      <c r="Z3" s="4">
        <f>'Poland Fuel Price Data Annual'!Z$22+'ETS Tax'!Z34</f>
        <v>1.0851195637245514E-5</v>
      </c>
      <c r="AA3" s="4">
        <f>'Poland Fuel Price Data Annual'!AA$22+'ETS Tax'!AA34</f>
        <v>1.088540759931464E-5</v>
      </c>
      <c r="AB3" s="4">
        <f>'Poland Fuel Price Data Annual'!AB$22+'ETS Tax'!AB34</f>
        <v>1.0931372083765573E-5</v>
      </c>
      <c r="AC3" s="4">
        <f>'Poland Fuel Price Data Annual'!AC$22+'ETS Tax'!AC34</f>
        <v>1.097733656821648E-5</v>
      </c>
      <c r="AD3" s="4">
        <f>'Poland Fuel Price Data Annual'!AD$22+'ETS Tax'!AD34</f>
        <v>1.102330105266738E-5</v>
      </c>
      <c r="AE3" s="4">
        <f>'Poland Fuel Price Data Annual'!AE$22+'ETS Tax'!AE34</f>
        <v>1.1069265537118313E-5</v>
      </c>
      <c r="AF3" s="4">
        <f>'Poland Fuel Price Data Annual'!AF$22+'ETS Tax'!AF34</f>
        <v>1.111523002156922E-5</v>
      </c>
      <c r="AG3" s="4">
        <f>'Poland Fuel Price Data Annual'!AG$22+'ETS Tax'!AG34</f>
        <v>1.1156386655954853E-5</v>
      </c>
      <c r="AH3" s="4">
        <f>'Poland Fuel Price Data Annual'!AH$22+'ETS Tax'!AH34</f>
        <v>1.1197543290340512E-5</v>
      </c>
      <c r="AI3" s="4">
        <f>'Poland Fuel Price Data Annual'!AI$22+'ETS Tax'!AI34</f>
        <v>1.1238699924726145E-5</v>
      </c>
      <c r="AJ3" s="4">
        <f>'Poland Fuel Price Data Annual'!AJ$22+'ETS Tax'!AJ34</f>
        <v>1.1279856559111778E-5</v>
      </c>
      <c r="AK3" s="4">
        <f>'Poland Fuel Price Data Annual'!AK$22+'ETS Tax'!AK34</f>
        <v>1.1321013193497437E-5</v>
      </c>
    </row>
    <row r="4" spans="1:37" x14ac:dyDescent="0.25">
      <c r="A4" s="2" t="s">
        <v>4</v>
      </c>
      <c r="B4" s="4">
        <f>'Poland Fuel Price Data Annual'!B$23</f>
        <v>1.3731753991981272E-5</v>
      </c>
      <c r="C4" s="4">
        <f>'Poland Fuel Price Data Annual'!C$23</f>
        <v>1.3664444091067451E-5</v>
      </c>
      <c r="D4" s="4">
        <f>'Poland Fuel Price Data Annual'!D$23</f>
        <v>1.3597134190153657E-5</v>
      </c>
      <c r="E4" s="4">
        <f>'Poland Fuel Price Data Annual'!E$23</f>
        <v>1.3529824289239836E-5</v>
      </c>
      <c r="F4" s="4">
        <f>'Poland Fuel Price Data Annual'!F$23</f>
        <v>1.3462514388326016E-5</v>
      </c>
      <c r="G4" s="4">
        <f>'Poland Fuel Price Data Annual'!G$23</f>
        <v>1.3395204487412195E-5</v>
      </c>
      <c r="H4" s="4">
        <f>'Poland Fuel Price Data Annual'!H$23</f>
        <v>1.3305457952860443E-5</v>
      </c>
      <c r="I4" s="4">
        <f>'Poland Fuel Price Data Annual'!I$23</f>
        <v>1.3215711418308691E-5</v>
      </c>
      <c r="J4" s="4">
        <f>'Poland Fuel Price Data Annual'!J$23</f>
        <v>1.3125964883756912E-5</v>
      </c>
      <c r="K4" s="4">
        <f>'Poland Fuel Price Data Annual'!K$23</f>
        <v>1.303621834920516E-5</v>
      </c>
      <c r="L4" s="4">
        <f>'Poland Fuel Price Data Annual'!L$23</f>
        <v>1.2946471814653408E-5</v>
      </c>
      <c r="M4" s="4">
        <f>'Poland Fuel Price Data Annual'!M$23</f>
        <v>1.2914419480884943E-5</v>
      </c>
      <c r="N4" s="4">
        <f>'Poland Fuel Price Data Annual'!N$23</f>
        <v>1.2882367147116464E-5</v>
      </c>
      <c r="O4" s="4">
        <f>'Poland Fuel Price Data Annual'!O$23</f>
        <v>1.2850314813347971E-5</v>
      </c>
      <c r="P4" s="4">
        <f>'Poland Fuel Price Data Annual'!P$23</f>
        <v>1.2818262479579492E-5</v>
      </c>
      <c r="Q4" s="4">
        <f>'Poland Fuel Price Data Annual'!Q$23</f>
        <v>1.2786210145811013E-5</v>
      </c>
      <c r="R4" s="4">
        <f>'Poland Fuel Price Data Annual'!R$23</f>
        <v>1.2722105478274042E-5</v>
      </c>
      <c r="S4" s="4">
        <f>'Poland Fuel Price Data Annual'!S$23</f>
        <v>1.2658000810737084E-5</v>
      </c>
      <c r="T4" s="4">
        <f>'Poland Fuel Price Data Annual'!T$23</f>
        <v>1.2593896143200099E-5</v>
      </c>
      <c r="U4" s="4">
        <f>'Poland Fuel Price Data Annual'!U$23</f>
        <v>1.2529791475663141E-5</v>
      </c>
      <c r="V4" s="4">
        <f>'Poland Fuel Price Data Annual'!V$23</f>
        <v>1.2465686808126183E-5</v>
      </c>
      <c r="W4" s="4">
        <f>'Poland Fuel Price Data Annual'!W$23</f>
        <v>1.242081354085028E-5</v>
      </c>
      <c r="X4" s="4">
        <f>'Poland Fuel Price Data Annual'!X$23</f>
        <v>1.2375940273574404E-5</v>
      </c>
      <c r="Y4" s="4">
        <f>'Poland Fuel Price Data Annual'!Y$23</f>
        <v>1.2331067006298528E-5</v>
      </c>
      <c r="Z4" s="4">
        <f>'Poland Fuel Price Data Annual'!Z$23</f>
        <v>1.2286193739022652E-5</v>
      </c>
      <c r="AA4" s="4">
        <f>'Poland Fuel Price Data Annual'!AA$23</f>
        <v>1.2241320471746776E-5</v>
      </c>
      <c r="AB4" s="4">
        <f>'Poland Fuel Price Data Annual'!AB$23</f>
        <v>1.2214075988043571E-5</v>
      </c>
      <c r="AC4" s="4">
        <f>'Poland Fuel Price Data Annual'!AC$23</f>
        <v>1.2186831504340359E-5</v>
      </c>
      <c r="AD4" s="4">
        <f>'Poland Fuel Price Data Annual'!AD$23</f>
        <v>1.2159587020637147E-5</v>
      </c>
      <c r="AE4" s="4">
        <f>'Poland Fuel Price Data Annual'!AE$23</f>
        <v>1.2132342536933942E-5</v>
      </c>
      <c r="AF4" s="4">
        <f>'Poland Fuel Price Data Annual'!AF$23</f>
        <v>1.210509805323073E-5</v>
      </c>
      <c r="AG4" s="4">
        <f>'Poland Fuel Price Data Annual'!AG$23</f>
        <v>1.2070374691648217E-5</v>
      </c>
      <c r="AH4" s="4">
        <f>'Poland Fuel Price Data Annual'!AH$23</f>
        <v>1.203565133006569E-5</v>
      </c>
      <c r="AI4" s="4">
        <f>'Poland Fuel Price Data Annual'!AI$23</f>
        <v>1.2000927968483163E-5</v>
      </c>
      <c r="AJ4" s="4">
        <f>'Poland Fuel Price Data Annual'!AJ$23</f>
        <v>1.1966204606900636E-5</v>
      </c>
      <c r="AK4" s="4">
        <f>'Poland Fuel Price Data Annual'!AK$23</f>
        <v>1.193148124531811E-5</v>
      </c>
    </row>
    <row r="5" spans="1:37" x14ac:dyDescent="0.25">
      <c r="A5" s="2" t="s">
        <v>5</v>
      </c>
      <c r="B5" s="4">
        <f>'Poland Fuel Price Data Annual'!B$23</f>
        <v>1.3731753991981272E-5</v>
      </c>
      <c r="C5" s="4">
        <f>'Poland Fuel Price Data Annual'!C$23</f>
        <v>1.3664444091067451E-5</v>
      </c>
      <c r="D5" s="4">
        <f>'Poland Fuel Price Data Annual'!D$23</f>
        <v>1.3597134190153657E-5</v>
      </c>
      <c r="E5" s="4">
        <f>'Poland Fuel Price Data Annual'!E$23</f>
        <v>1.3529824289239836E-5</v>
      </c>
      <c r="F5" s="4">
        <f>'Poland Fuel Price Data Annual'!F$23</f>
        <v>1.3462514388326016E-5</v>
      </c>
      <c r="G5" s="4">
        <f>'Poland Fuel Price Data Annual'!G$23</f>
        <v>1.3395204487412195E-5</v>
      </c>
      <c r="H5" s="4">
        <f>'Poland Fuel Price Data Annual'!H$23</f>
        <v>1.3305457952860443E-5</v>
      </c>
      <c r="I5" s="4">
        <f>'Poland Fuel Price Data Annual'!I$23</f>
        <v>1.3215711418308691E-5</v>
      </c>
      <c r="J5" s="4">
        <f>'Poland Fuel Price Data Annual'!J$23</f>
        <v>1.3125964883756912E-5</v>
      </c>
      <c r="K5" s="4">
        <f>'Poland Fuel Price Data Annual'!K$23</f>
        <v>1.303621834920516E-5</v>
      </c>
      <c r="L5" s="4">
        <f>'Poland Fuel Price Data Annual'!L$23</f>
        <v>1.2946471814653408E-5</v>
      </c>
      <c r="M5" s="4">
        <f>'Poland Fuel Price Data Annual'!M$23</f>
        <v>1.2914419480884943E-5</v>
      </c>
      <c r="N5" s="4">
        <f>'Poland Fuel Price Data Annual'!N$23</f>
        <v>1.2882367147116464E-5</v>
      </c>
      <c r="O5" s="4">
        <f>'Poland Fuel Price Data Annual'!O$23</f>
        <v>1.2850314813347971E-5</v>
      </c>
      <c r="P5" s="4">
        <f>'Poland Fuel Price Data Annual'!P$23</f>
        <v>1.2818262479579492E-5</v>
      </c>
      <c r="Q5" s="4">
        <f>'Poland Fuel Price Data Annual'!Q$23</f>
        <v>1.2786210145811013E-5</v>
      </c>
      <c r="R5" s="4">
        <f>'Poland Fuel Price Data Annual'!R$23</f>
        <v>1.2722105478274042E-5</v>
      </c>
      <c r="S5" s="4">
        <f>'Poland Fuel Price Data Annual'!S$23</f>
        <v>1.2658000810737084E-5</v>
      </c>
      <c r="T5" s="4">
        <f>'Poland Fuel Price Data Annual'!T$23</f>
        <v>1.2593896143200099E-5</v>
      </c>
      <c r="U5" s="4">
        <f>'Poland Fuel Price Data Annual'!U$23</f>
        <v>1.2529791475663141E-5</v>
      </c>
      <c r="V5" s="4">
        <f>'Poland Fuel Price Data Annual'!V$23</f>
        <v>1.2465686808126183E-5</v>
      </c>
      <c r="W5" s="4">
        <f>'Poland Fuel Price Data Annual'!W$23</f>
        <v>1.242081354085028E-5</v>
      </c>
      <c r="X5" s="4">
        <f>'Poland Fuel Price Data Annual'!X$23</f>
        <v>1.2375940273574404E-5</v>
      </c>
      <c r="Y5" s="4">
        <f>'Poland Fuel Price Data Annual'!Y$23</f>
        <v>1.2331067006298528E-5</v>
      </c>
      <c r="Z5" s="4">
        <f>'Poland Fuel Price Data Annual'!Z$23</f>
        <v>1.2286193739022652E-5</v>
      </c>
      <c r="AA5" s="4">
        <f>'Poland Fuel Price Data Annual'!AA$23</f>
        <v>1.2241320471746776E-5</v>
      </c>
      <c r="AB5" s="4">
        <f>'Poland Fuel Price Data Annual'!AB$23</f>
        <v>1.2214075988043571E-5</v>
      </c>
      <c r="AC5" s="4">
        <f>'Poland Fuel Price Data Annual'!AC$23</f>
        <v>1.2186831504340359E-5</v>
      </c>
      <c r="AD5" s="4">
        <f>'Poland Fuel Price Data Annual'!AD$23</f>
        <v>1.2159587020637147E-5</v>
      </c>
      <c r="AE5" s="4">
        <f>'Poland Fuel Price Data Annual'!AE$23</f>
        <v>1.2132342536933942E-5</v>
      </c>
      <c r="AF5" s="4">
        <f>'Poland Fuel Price Data Annual'!AF$23</f>
        <v>1.210509805323073E-5</v>
      </c>
      <c r="AG5" s="4">
        <f>'Poland Fuel Price Data Annual'!AG$23</f>
        <v>1.2070374691648217E-5</v>
      </c>
      <c r="AH5" s="4">
        <f>'Poland Fuel Price Data Annual'!AH$23</f>
        <v>1.203565133006569E-5</v>
      </c>
      <c r="AI5" s="4">
        <f>'Poland Fuel Price Data Annual'!AI$23</f>
        <v>1.2000927968483163E-5</v>
      </c>
      <c r="AJ5" s="4">
        <f>'Poland Fuel Price Data Annual'!AJ$23</f>
        <v>1.1966204606900636E-5</v>
      </c>
      <c r="AK5" s="4">
        <f>'Poland Fuel Price Data Annual'!AK$23</f>
        <v>1.193148124531811E-5</v>
      </c>
    </row>
    <row r="6" spans="1:37" x14ac:dyDescent="0.25">
      <c r="A6" s="2" t="s">
        <v>3</v>
      </c>
      <c r="B6" s="4">
        <f>'Poland Fuel Price Data Annual'!B$22</f>
        <v>9.1536123187161832E-6</v>
      </c>
      <c r="C6" s="4">
        <f>'Poland Fuel Price Data Annual'!C$22</f>
        <v>9.1087390514403072E-6</v>
      </c>
      <c r="D6" s="4">
        <f>'Poland Fuel Price Data Annual'!D$22</f>
        <v>9.0638657841644312E-6</v>
      </c>
      <c r="E6" s="4">
        <f>'Poland Fuel Price Data Annual'!E$22</f>
        <v>9.0189925168885553E-6</v>
      </c>
      <c r="F6" s="4">
        <f>'Poland Fuel Price Data Annual'!F$22</f>
        <v>8.9741192496126793E-6</v>
      </c>
      <c r="G6" s="4">
        <f>'Poland Fuel Price Data Annual'!G$22</f>
        <v>8.9292459823367898E-6</v>
      </c>
      <c r="H6" s="4">
        <f>'Poland Fuel Price Data Annual'!H$22</f>
        <v>8.8694149593022839E-6</v>
      </c>
      <c r="I6" s="4">
        <f>'Poland Fuel Price Data Annual'!I$22</f>
        <v>8.8095839362677781E-6</v>
      </c>
      <c r="J6" s="4">
        <f>'Poland Fuel Price Data Annual'!J$22</f>
        <v>8.7497529132332723E-6</v>
      </c>
      <c r="K6" s="4">
        <f>'Poland Fuel Price Data Annual'!K$22</f>
        <v>8.68992189019878E-6</v>
      </c>
      <c r="L6" s="4">
        <f>'Poland Fuel Price Data Annual'!L$22</f>
        <v>8.6300908671642742E-6</v>
      </c>
      <c r="M6" s="4">
        <f>'Poland Fuel Price Data Annual'!M$22</f>
        <v>8.6087226446519458E-6</v>
      </c>
      <c r="N6" s="4">
        <f>'Poland Fuel Price Data Annual'!N$22</f>
        <v>8.5873544221396243E-6</v>
      </c>
      <c r="O6" s="4">
        <f>'Poland Fuel Price Data Annual'!O$22</f>
        <v>8.5659861996273027E-6</v>
      </c>
      <c r="P6" s="4">
        <f>'Poland Fuel Price Data Annual'!P$22</f>
        <v>8.5446179771149811E-6</v>
      </c>
      <c r="Q6" s="4">
        <f>'Poland Fuel Price Data Annual'!Q$22</f>
        <v>8.5232497546026595E-6</v>
      </c>
      <c r="R6" s="4">
        <f>'Poland Fuel Price Data Annual'!R$22</f>
        <v>8.4805133095780164E-6</v>
      </c>
      <c r="S6" s="4">
        <f>'Poland Fuel Price Data Annual'!S$22</f>
        <v>8.4377768645533597E-6</v>
      </c>
      <c r="T6" s="4">
        <f>'Poland Fuel Price Data Annual'!T$22</f>
        <v>8.3950404195287166E-6</v>
      </c>
      <c r="U6" s="4">
        <f>'Poland Fuel Price Data Annual'!U$22</f>
        <v>8.3523039745040734E-6</v>
      </c>
      <c r="V6" s="4">
        <f>'Poland Fuel Price Data Annual'!V$22</f>
        <v>8.3095675294794303E-6</v>
      </c>
      <c r="W6" s="4">
        <f>'Poland Fuel Price Data Annual'!W$22</f>
        <v>8.2796520179621773E-6</v>
      </c>
      <c r="X6" s="4">
        <f>'Poland Fuel Price Data Annual'!X$22</f>
        <v>8.2497365064449244E-6</v>
      </c>
      <c r="Y6" s="4">
        <f>'Poland Fuel Price Data Annual'!Y$22</f>
        <v>8.2198209949276715E-6</v>
      </c>
      <c r="Z6" s="4">
        <f>'Poland Fuel Price Data Annual'!Z$22</f>
        <v>8.1899054834104254E-6</v>
      </c>
      <c r="AA6" s="4">
        <f>'Poland Fuel Price Data Annual'!AA$22</f>
        <v>8.1599899718931725E-6</v>
      </c>
      <c r="AB6" s="4">
        <f>'Poland Fuel Price Data Annual'!AB$22</f>
        <v>8.1418269827577002E-6</v>
      </c>
      <c r="AC6" s="4">
        <f>'Poland Fuel Price Data Annual'!AC$22</f>
        <v>8.1236639936222278E-6</v>
      </c>
      <c r="AD6" s="4">
        <f>'Poland Fuel Price Data Annual'!AD$22</f>
        <v>8.1055010044867487E-6</v>
      </c>
      <c r="AE6" s="4">
        <f>'Poland Fuel Price Data Annual'!AE$22</f>
        <v>8.0873380153512764E-6</v>
      </c>
      <c r="AF6" s="4">
        <f>'Poland Fuel Price Data Annual'!AF$22</f>
        <v>8.0691750262158041E-6</v>
      </c>
      <c r="AG6" s="4">
        <f>'Poland Fuel Price Data Annual'!AG$22</f>
        <v>8.0462041870150579E-6</v>
      </c>
      <c r="AH6" s="4">
        <f>'Poland Fuel Price Data Annual'!AH$22</f>
        <v>8.0232333478143117E-6</v>
      </c>
      <c r="AI6" s="4">
        <f>'Poland Fuel Price Data Annual'!AI$22</f>
        <v>8.0002625086135655E-6</v>
      </c>
      <c r="AJ6" s="4">
        <f>'Poland Fuel Price Data Annual'!AJ$22</f>
        <v>7.9772916694128193E-6</v>
      </c>
      <c r="AK6" s="4">
        <f>'Poland Fuel Price Data Annual'!AK$22</f>
        <v>7.9543208302120731E-6</v>
      </c>
    </row>
    <row r="7" spans="1:37" x14ac:dyDescent="0.25">
      <c r="A7" s="2" t="s">
        <v>20</v>
      </c>
      <c r="B7" s="4">
        <f>'Poland Fuel Price Data Annual'!B$22</f>
        <v>9.1536123187161832E-6</v>
      </c>
      <c r="C7" s="4">
        <f>'Poland Fuel Price Data Annual'!C$22</f>
        <v>9.1087390514403072E-6</v>
      </c>
      <c r="D7" s="4">
        <f>'Poland Fuel Price Data Annual'!D$22</f>
        <v>9.0638657841644312E-6</v>
      </c>
      <c r="E7" s="4">
        <f>'Poland Fuel Price Data Annual'!E$22</f>
        <v>9.0189925168885553E-6</v>
      </c>
      <c r="F7" s="4">
        <f>'Poland Fuel Price Data Annual'!F$22</f>
        <v>8.9741192496126793E-6</v>
      </c>
      <c r="G7" s="4">
        <f>'Poland Fuel Price Data Annual'!G$22</f>
        <v>8.9292459823367898E-6</v>
      </c>
      <c r="H7" s="4">
        <f>'Poland Fuel Price Data Annual'!H$22</f>
        <v>8.8694149593022839E-6</v>
      </c>
      <c r="I7" s="4">
        <f>'Poland Fuel Price Data Annual'!I$22</f>
        <v>8.8095839362677781E-6</v>
      </c>
      <c r="J7" s="4">
        <f>'Poland Fuel Price Data Annual'!J$22</f>
        <v>8.7497529132332723E-6</v>
      </c>
      <c r="K7" s="4">
        <f>'Poland Fuel Price Data Annual'!K$22</f>
        <v>8.68992189019878E-6</v>
      </c>
      <c r="L7" s="4">
        <f>'Poland Fuel Price Data Annual'!L$22</f>
        <v>8.6300908671642742E-6</v>
      </c>
      <c r="M7" s="4">
        <f>'Poland Fuel Price Data Annual'!M$22</f>
        <v>8.6087226446519458E-6</v>
      </c>
      <c r="N7" s="4">
        <f>'Poland Fuel Price Data Annual'!N$22</f>
        <v>8.5873544221396243E-6</v>
      </c>
      <c r="O7" s="4">
        <f>'Poland Fuel Price Data Annual'!O$22</f>
        <v>8.5659861996273027E-6</v>
      </c>
      <c r="P7" s="4">
        <f>'Poland Fuel Price Data Annual'!P$22</f>
        <v>8.5446179771149811E-6</v>
      </c>
      <c r="Q7" s="4">
        <f>'Poland Fuel Price Data Annual'!Q$22</f>
        <v>8.5232497546026595E-6</v>
      </c>
      <c r="R7" s="4">
        <f>'Poland Fuel Price Data Annual'!R$22</f>
        <v>8.4805133095780164E-6</v>
      </c>
      <c r="S7" s="4">
        <f>'Poland Fuel Price Data Annual'!S$22</f>
        <v>8.4377768645533597E-6</v>
      </c>
      <c r="T7" s="4">
        <f>'Poland Fuel Price Data Annual'!T$22</f>
        <v>8.3950404195287166E-6</v>
      </c>
      <c r="U7" s="4">
        <f>'Poland Fuel Price Data Annual'!U$22</f>
        <v>8.3523039745040734E-6</v>
      </c>
      <c r="V7" s="4">
        <f>'Poland Fuel Price Data Annual'!V$22</f>
        <v>8.3095675294794303E-6</v>
      </c>
      <c r="W7" s="4">
        <f>'Poland Fuel Price Data Annual'!W$22</f>
        <v>8.2796520179621773E-6</v>
      </c>
      <c r="X7" s="4">
        <f>'Poland Fuel Price Data Annual'!X$22</f>
        <v>8.2497365064449244E-6</v>
      </c>
      <c r="Y7" s="4">
        <f>'Poland Fuel Price Data Annual'!Y$22</f>
        <v>8.2198209949276715E-6</v>
      </c>
      <c r="Z7" s="4">
        <f>'Poland Fuel Price Data Annual'!Z$22</f>
        <v>8.1899054834104254E-6</v>
      </c>
      <c r="AA7" s="4">
        <f>'Poland Fuel Price Data Annual'!AA$22</f>
        <v>8.1599899718931725E-6</v>
      </c>
      <c r="AB7" s="4">
        <f>'Poland Fuel Price Data Annual'!AB$22</f>
        <v>8.1418269827577002E-6</v>
      </c>
      <c r="AC7" s="4">
        <f>'Poland Fuel Price Data Annual'!AC$22</f>
        <v>8.1236639936222278E-6</v>
      </c>
      <c r="AD7" s="4">
        <f>'Poland Fuel Price Data Annual'!AD$22</f>
        <v>8.1055010044867487E-6</v>
      </c>
      <c r="AE7" s="4">
        <f>'Poland Fuel Price Data Annual'!AE$22</f>
        <v>8.0873380153512764E-6</v>
      </c>
      <c r="AF7" s="4">
        <f>'Poland Fuel Price Data Annual'!AF$22</f>
        <v>8.0691750262158041E-6</v>
      </c>
      <c r="AG7" s="4">
        <f>'Poland Fuel Price Data Annual'!AG$22</f>
        <v>8.0462041870150579E-6</v>
      </c>
      <c r="AH7" s="4">
        <f>'Poland Fuel Price Data Annual'!AH$22</f>
        <v>8.0232333478143117E-6</v>
      </c>
      <c r="AI7" s="4">
        <f>'Poland Fuel Price Data Annual'!AI$22</f>
        <v>8.0002625086135655E-6</v>
      </c>
      <c r="AJ7" s="4">
        <f>'Poland Fuel Price Data Annual'!AJ$22</f>
        <v>7.9772916694128193E-6</v>
      </c>
      <c r="AK7" s="4">
        <f>'Poland Fuel Price Data Annual'!AK$22</f>
        <v>7.9543208302120731E-6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ref="AB8:AK8" si="0">TREND($R8:$AA8,$R$1:$AA$1,AB$1)</f>
        <v>0</v>
      </c>
      <c r="AC8" s="15">
        <f t="shared" si="0"/>
        <v>0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0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0</v>
      </c>
    </row>
  </sheetData>
  <pageMargins left="0.7" right="0.7" top="0.75" bottom="0.75" header="0.3" footer="0.3"/>
  <ignoredErrors>
    <ignoredError sqref="B3:AK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5">
        <f>TREND($R2:$AA2,$R$1:$AA$1,AB$1)</f>
        <v>0</v>
      </c>
      <c r="AC2" s="15">
        <f t="shared" ref="AC2:AK2" si="0">TREND($R2:$AA2,$R$1:$AA$1,AC$1)</f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</row>
    <row r="3" spans="1:37" x14ac:dyDescent="0.25">
      <c r="A3" s="2" t="s">
        <v>2</v>
      </c>
      <c r="B3" s="10">
        <f>'Nuclear Fuel'!B11*year_2012_per_2014_usd</f>
        <v>7.2824999999999997E-7</v>
      </c>
      <c r="C3" s="10">
        <f>'Nuclear Fuel'!C11*year_2012_per_2014_usd</f>
        <v>7.2824999999999997E-7</v>
      </c>
      <c r="D3" s="10">
        <f>'Nuclear Fuel'!D11*year_2012_per_2014_usd</f>
        <v>7.2824999999999997E-7</v>
      </c>
      <c r="E3" s="10">
        <f>'Nuclear Fuel'!E11*year_2012_per_2014_usd</f>
        <v>7.2824999999999997E-7</v>
      </c>
      <c r="F3" s="10">
        <f>'Nuclear Fuel'!F11*year_2012_per_2014_usd</f>
        <v>7.2824999999999997E-7</v>
      </c>
      <c r="G3" s="10">
        <f>'Nuclear Fuel'!G11*year_2012_per_2014_usd</f>
        <v>7.2824999999999997E-7</v>
      </c>
      <c r="H3" s="10">
        <f>'Nuclear Fuel'!H11*year_2012_per_2014_usd</f>
        <v>7.2824999999999997E-7</v>
      </c>
      <c r="I3" s="10">
        <f>'Nuclear Fuel'!I11*year_2012_per_2014_usd</f>
        <v>7.2824999999999997E-7</v>
      </c>
      <c r="J3" s="10">
        <f>'Nuclear Fuel'!J11*year_2012_per_2014_usd</f>
        <v>7.2824999999999997E-7</v>
      </c>
      <c r="K3" s="10">
        <f>'Nuclear Fuel'!K11*year_2012_per_2014_usd</f>
        <v>7.2824999999999997E-7</v>
      </c>
      <c r="L3" s="10">
        <f>'Nuclear Fuel'!L11*year_2012_per_2014_usd</f>
        <v>7.2824999999999997E-7</v>
      </c>
      <c r="M3" s="10">
        <f>'Nuclear Fuel'!M11*year_2012_per_2014_usd</f>
        <v>7.2824999999999997E-7</v>
      </c>
      <c r="N3" s="10">
        <f>'Nuclear Fuel'!N11*year_2012_per_2014_usd</f>
        <v>7.2824999999999997E-7</v>
      </c>
      <c r="O3" s="10">
        <f>'Nuclear Fuel'!O11*year_2012_per_2014_usd</f>
        <v>7.2824999999999997E-7</v>
      </c>
      <c r="P3" s="10">
        <f>'Nuclear Fuel'!P11*year_2012_per_2014_usd</f>
        <v>7.2824999999999997E-7</v>
      </c>
      <c r="Q3" s="10">
        <f>'Nuclear Fuel'!Q11*year_2012_per_2014_usd</f>
        <v>7.2824999999999997E-7</v>
      </c>
      <c r="R3" s="10">
        <f>'Nuclear Fuel'!R11*year_2012_per_2014_usd</f>
        <v>7.2824999999999997E-7</v>
      </c>
      <c r="S3" s="10">
        <f>'Nuclear Fuel'!S11*year_2012_per_2014_usd</f>
        <v>7.2824999999999997E-7</v>
      </c>
      <c r="T3" s="10">
        <f>'Nuclear Fuel'!T11*year_2012_per_2014_usd</f>
        <v>7.2824999999999997E-7</v>
      </c>
      <c r="U3" s="10">
        <f>'Nuclear Fuel'!U11*year_2012_per_2014_usd</f>
        <v>7.2824999999999997E-7</v>
      </c>
      <c r="V3" s="10">
        <f>'Nuclear Fuel'!V11*year_2012_per_2014_usd</f>
        <v>7.2824999999999997E-7</v>
      </c>
      <c r="W3" s="10">
        <f>'Nuclear Fuel'!W11*year_2012_per_2014_usd</f>
        <v>7.2824999999999997E-7</v>
      </c>
      <c r="X3" s="10">
        <f>'Nuclear Fuel'!X11*year_2012_per_2014_usd</f>
        <v>7.2824999999999997E-7</v>
      </c>
      <c r="Y3" s="10">
        <f>'Nuclear Fuel'!Y11*year_2012_per_2014_usd</f>
        <v>7.2824999999999997E-7</v>
      </c>
      <c r="Z3" s="10">
        <f>'Nuclear Fuel'!Z11*year_2012_per_2014_usd</f>
        <v>7.2824999999999997E-7</v>
      </c>
      <c r="AA3" s="10">
        <f>'Nuclear Fuel'!AA11*year_2012_per_2014_usd</f>
        <v>7.2824999999999997E-7</v>
      </c>
      <c r="AB3" s="10">
        <f>'Nuclear Fuel'!AB11*year_2012_per_2014_usd</f>
        <v>7.2824999999999997E-7</v>
      </c>
      <c r="AC3" s="10">
        <f>'Nuclear Fuel'!AC11*year_2012_per_2014_usd</f>
        <v>7.2824999999999997E-7</v>
      </c>
      <c r="AD3" s="10">
        <f>'Nuclear Fuel'!AD11*year_2012_per_2014_usd</f>
        <v>7.2824999999999997E-7</v>
      </c>
      <c r="AE3" s="10">
        <f>'Nuclear Fuel'!AE11*year_2012_per_2014_usd</f>
        <v>7.2824999999999997E-7</v>
      </c>
      <c r="AF3" s="10">
        <f>'Nuclear Fuel'!AF11*year_2012_per_2014_usd</f>
        <v>7.2824999999999997E-7</v>
      </c>
      <c r="AG3" s="10">
        <f>'Nuclear Fuel'!AG11*year_2012_per_2014_usd</f>
        <v>7.2824999999999997E-7</v>
      </c>
      <c r="AH3" s="10">
        <f>'Nuclear Fuel'!AH11*year_2012_per_2014_usd</f>
        <v>7.2824999999999997E-7</v>
      </c>
      <c r="AI3" s="10">
        <f>'Nuclear Fuel'!AI11*year_2012_per_2014_usd</f>
        <v>7.2824999999999997E-7</v>
      </c>
      <c r="AJ3" s="10">
        <f>'Nuclear Fuel'!AJ11*year_2012_per_2014_usd</f>
        <v>7.2824999999999997E-7</v>
      </c>
      <c r="AK3" s="10">
        <f>'Nuclear Fuel'!AK11*year_2012_per_2014_usd</f>
        <v>7.2824999999999997E-7</v>
      </c>
    </row>
    <row r="4" spans="1:37" x14ac:dyDescent="0.25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5">
        <f t="shared" ref="AB4:AK8" si="1">TREND($R4:$AA4,$R$1:$AA$1,AB$1)</f>
        <v>0</v>
      </c>
      <c r="AC4" s="15">
        <f t="shared" si="1"/>
        <v>0</v>
      </c>
      <c r="AD4" s="15">
        <f t="shared" si="1"/>
        <v>0</v>
      </c>
      <c r="AE4" s="15">
        <f t="shared" si="1"/>
        <v>0</v>
      </c>
      <c r="AF4" s="15">
        <f t="shared" si="1"/>
        <v>0</v>
      </c>
      <c r="AG4" s="15">
        <f t="shared" si="1"/>
        <v>0</v>
      </c>
      <c r="AH4" s="15">
        <f t="shared" si="1"/>
        <v>0</v>
      </c>
      <c r="AI4" s="15">
        <f t="shared" si="1"/>
        <v>0</v>
      </c>
      <c r="AJ4" s="15">
        <f t="shared" si="1"/>
        <v>0</v>
      </c>
      <c r="AK4" s="15">
        <f t="shared" si="1"/>
        <v>0</v>
      </c>
    </row>
    <row r="5" spans="1:37" x14ac:dyDescent="0.25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5">
        <f t="shared" si="1"/>
        <v>0</v>
      </c>
      <c r="AC5" s="15">
        <f t="shared" si="1"/>
        <v>0</v>
      </c>
      <c r="AD5" s="15">
        <f t="shared" si="1"/>
        <v>0</v>
      </c>
      <c r="AE5" s="15">
        <f t="shared" si="1"/>
        <v>0</v>
      </c>
      <c r="AF5" s="15">
        <f t="shared" si="1"/>
        <v>0</v>
      </c>
      <c r="AG5" s="15">
        <f t="shared" si="1"/>
        <v>0</v>
      </c>
      <c r="AH5" s="15">
        <f t="shared" si="1"/>
        <v>0</v>
      </c>
      <c r="AI5" s="15">
        <f t="shared" si="1"/>
        <v>0</v>
      </c>
      <c r="AJ5" s="15">
        <f t="shared" si="1"/>
        <v>0</v>
      </c>
      <c r="AK5" s="15">
        <f t="shared" si="1"/>
        <v>0</v>
      </c>
    </row>
    <row r="6" spans="1:37" x14ac:dyDescent="0.2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5">
        <f t="shared" si="1"/>
        <v>0</v>
      </c>
      <c r="AC6" s="15">
        <f t="shared" si="1"/>
        <v>0</v>
      </c>
      <c r="AD6" s="15">
        <f t="shared" si="1"/>
        <v>0</v>
      </c>
      <c r="AE6" s="15">
        <f t="shared" si="1"/>
        <v>0</v>
      </c>
      <c r="AF6" s="15">
        <f t="shared" si="1"/>
        <v>0</v>
      </c>
      <c r="AG6" s="15">
        <f t="shared" si="1"/>
        <v>0</v>
      </c>
      <c r="AH6" s="15">
        <f t="shared" si="1"/>
        <v>0</v>
      </c>
      <c r="AI6" s="15">
        <f t="shared" si="1"/>
        <v>0</v>
      </c>
      <c r="AJ6" s="15">
        <f t="shared" si="1"/>
        <v>0</v>
      </c>
      <c r="AK6" s="15">
        <f t="shared" si="1"/>
        <v>0</v>
      </c>
    </row>
    <row r="7" spans="1:37" x14ac:dyDescent="0.25">
      <c r="A7" s="2" t="s">
        <v>20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5">
        <f t="shared" si="1"/>
        <v>0</v>
      </c>
      <c r="AC7" s="15">
        <f t="shared" si="1"/>
        <v>0</v>
      </c>
      <c r="AD7" s="15">
        <f t="shared" si="1"/>
        <v>0</v>
      </c>
      <c r="AE7" s="15">
        <f t="shared" si="1"/>
        <v>0</v>
      </c>
      <c r="AF7" s="15">
        <f t="shared" si="1"/>
        <v>0</v>
      </c>
      <c r="AG7" s="15">
        <f t="shared" si="1"/>
        <v>0</v>
      </c>
      <c r="AH7" s="15">
        <f t="shared" si="1"/>
        <v>0</v>
      </c>
      <c r="AI7" s="15">
        <f t="shared" si="1"/>
        <v>0</v>
      </c>
      <c r="AJ7" s="15">
        <f t="shared" si="1"/>
        <v>0</v>
      </c>
      <c r="AK7" s="15">
        <f t="shared" si="1"/>
        <v>0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  <c r="AH8" s="15">
        <f t="shared" si="1"/>
        <v>0</v>
      </c>
      <c r="AI8" s="15">
        <f t="shared" si="1"/>
        <v>0</v>
      </c>
      <c r="AJ8" s="15">
        <f t="shared" si="1"/>
        <v>0</v>
      </c>
      <c r="AK8" s="15">
        <f t="shared" si="1"/>
        <v>0</v>
      </c>
    </row>
  </sheetData>
  <pageMargins left="0.7" right="0.7" top="0.75" bottom="0.75" header="0.3" footer="0.3"/>
  <ignoredErrors>
    <ignoredError sqref="B3:AK3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5">
        <f>TREND($R2:$AA2,$R$1:$AA$1,AB$1)</f>
        <v>0</v>
      </c>
      <c r="AC2" s="15">
        <f t="shared" ref="AC2:AK2" si="0">TREND($R2:$AA2,$R$1:$AA$1,AC$1)</f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</row>
    <row r="3" spans="1:37" x14ac:dyDescent="0.25">
      <c r="A3" s="2" t="s">
        <v>2</v>
      </c>
      <c r="B3" s="10">
        <f>'Poland Fuel Price Data Annual'!B$41</f>
        <v>7.0782237072068454E-6</v>
      </c>
      <c r="C3" s="10">
        <f>'Poland Fuel Price Data Annual'!C$41</f>
        <v>7.0782237072068454E-6</v>
      </c>
      <c r="D3" s="10">
        <f>'Poland Fuel Price Data Annual'!D$41</f>
        <v>7.0782237072068454E-6</v>
      </c>
      <c r="E3" s="10">
        <f>'Poland Fuel Price Data Annual'!E$41</f>
        <v>7.0782237072068454E-6</v>
      </c>
      <c r="F3" s="10">
        <f>'Poland Fuel Price Data Annual'!F$41</f>
        <v>7.0782237072068454E-6</v>
      </c>
      <c r="G3" s="10">
        <f>'Poland Fuel Price Data Annual'!G$41</f>
        <v>7.0782237072068454E-6</v>
      </c>
      <c r="H3" s="10">
        <f>'Poland Fuel Price Data Annual'!H$41</f>
        <v>7.0782237072068454E-6</v>
      </c>
      <c r="I3" s="10">
        <f>'Poland Fuel Price Data Annual'!I$41</f>
        <v>7.0782237072068454E-6</v>
      </c>
      <c r="J3" s="10">
        <f>'Poland Fuel Price Data Annual'!J$41</f>
        <v>7.0782237072068454E-6</v>
      </c>
      <c r="K3" s="10">
        <f>'Poland Fuel Price Data Annual'!K$41</f>
        <v>7.0782237072068454E-6</v>
      </c>
      <c r="L3" s="10">
        <f>'Poland Fuel Price Data Annual'!L$41</f>
        <v>7.0782237072068454E-6</v>
      </c>
      <c r="M3" s="10">
        <f>'Poland Fuel Price Data Annual'!M$41</f>
        <v>7.0782237072068454E-6</v>
      </c>
      <c r="N3" s="10">
        <f>'Poland Fuel Price Data Annual'!N$41</f>
        <v>7.0782237072068454E-6</v>
      </c>
      <c r="O3" s="10">
        <f>'Poland Fuel Price Data Annual'!O$41</f>
        <v>7.0782237072068454E-6</v>
      </c>
      <c r="P3" s="10">
        <f>'Poland Fuel Price Data Annual'!P$41</f>
        <v>7.0782237072068454E-6</v>
      </c>
      <c r="Q3" s="10">
        <f>'Poland Fuel Price Data Annual'!Q$41</f>
        <v>7.0782237072068454E-6</v>
      </c>
      <c r="R3" s="10">
        <f>'Poland Fuel Price Data Annual'!R$41</f>
        <v>7.0782237072068454E-6</v>
      </c>
      <c r="S3" s="10">
        <f>'Poland Fuel Price Data Annual'!S$41</f>
        <v>7.0782237072068454E-6</v>
      </c>
      <c r="T3" s="10">
        <f>'Poland Fuel Price Data Annual'!T$41</f>
        <v>7.0782237072068454E-6</v>
      </c>
      <c r="U3" s="10">
        <f>'Poland Fuel Price Data Annual'!U$41</f>
        <v>7.0782237072068454E-6</v>
      </c>
      <c r="V3" s="10">
        <f>'Poland Fuel Price Data Annual'!V$41</f>
        <v>7.0782237072068454E-6</v>
      </c>
      <c r="W3" s="10">
        <f>'Poland Fuel Price Data Annual'!W$41</f>
        <v>7.0782237072068454E-6</v>
      </c>
      <c r="X3" s="10">
        <f>'Poland Fuel Price Data Annual'!X$41</f>
        <v>7.0782237072068454E-6</v>
      </c>
      <c r="Y3" s="10">
        <f>'Poland Fuel Price Data Annual'!Y$41</f>
        <v>7.0782237072068454E-6</v>
      </c>
      <c r="Z3" s="10">
        <f>'Poland Fuel Price Data Annual'!Z$41</f>
        <v>7.0782237072068454E-6</v>
      </c>
      <c r="AA3" s="10">
        <f>'Poland Fuel Price Data Annual'!AA$41</f>
        <v>7.0782237072068454E-6</v>
      </c>
      <c r="AB3" s="10">
        <f>'Poland Fuel Price Data Annual'!AB$41</f>
        <v>7.0782237072068454E-6</v>
      </c>
      <c r="AC3" s="10">
        <f>'Poland Fuel Price Data Annual'!AC$41</f>
        <v>7.0782237072068454E-6</v>
      </c>
      <c r="AD3" s="10">
        <f>'Poland Fuel Price Data Annual'!AD$41</f>
        <v>7.0782237072068454E-6</v>
      </c>
      <c r="AE3" s="10">
        <f>'Poland Fuel Price Data Annual'!AE$41</f>
        <v>7.0782237072068454E-6</v>
      </c>
      <c r="AF3" s="10">
        <f>'Poland Fuel Price Data Annual'!AF$41</f>
        <v>7.0782237072068454E-6</v>
      </c>
      <c r="AG3" s="10">
        <f>'Poland Fuel Price Data Annual'!AG$41</f>
        <v>7.0782237072068454E-6</v>
      </c>
      <c r="AH3" s="10">
        <f>'Poland Fuel Price Data Annual'!AH$41</f>
        <v>7.0782237072068454E-6</v>
      </c>
      <c r="AI3" s="10">
        <f>'Poland Fuel Price Data Annual'!AI$41</f>
        <v>7.0782237072068454E-6</v>
      </c>
      <c r="AJ3" s="10">
        <f>'Poland Fuel Price Data Annual'!AJ$41</f>
        <v>7.0782237072068454E-6</v>
      </c>
      <c r="AK3" s="10">
        <f>'Poland Fuel Price Data Annual'!AK$41</f>
        <v>7.0782237072068454E-6</v>
      </c>
    </row>
    <row r="4" spans="1:37" x14ac:dyDescent="0.25">
      <c r="A4" s="2" t="s">
        <v>4</v>
      </c>
      <c r="B4" s="10">
        <f>'Poland Fuel Price Data Annual'!B$41</f>
        <v>7.0782237072068454E-6</v>
      </c>
      <c r="C4" s="10">
        <f>'Poland Fuel Price Data Annual'!C$41</f>
        <v>7.0782237072068454E-6</v>
      </c>
      <c r="D4" s="10">
        <f>'Poland Fuel Price Data Annual'!D$41</f>
        <v>7.0782237072068454E-6</v>
      </c>
      <c r="E4" s="10">
        <f>'Poland Fuel Price Data Annual'!E$41</f>
        <v>7.0782237072068454E-6</v>
      </c>
      <c r="F4" s="10">
        <f>'Poland Fuel Price Data Annual'!F$41</f>
        <v>7.0782237072068454E-6</v>
      </c>
      <c r="G4" s="10">
        <f>'Poland Fuel Price Data Annual'!G$41</f>
        <v>7.0782237072068454E-6</v>
      </c>
      <c r="H4" s="10">
        <f>'Poland Fuel Price Data Annual'!H$41</f>
        <v>7.0782237072068454E-6</v>
      </c>
      <c r="I4" s="10">
        <f>'Poland Fuel Price Data Annual'!I$41</f>
        <v>7.0782237072068454E-6</v>
      </c>
      <c r="J4" s="10">
        <f>'Poland Fuel Price Data Annual'!J$41</f>
        <v>7.0782237072068454E-6</v>
      </c>
      <c r="K4" s="10">
        <f>'Poland Fuel Price Data Annual'!K$41</f>
        <v>7.0782237072068454E-6</v>
      </c>
      <c r="L4" s="10">
        <f>'Poland Fuel Price Data Annual'!L$41</f>
        <v>7.0782237072068454E-6</v>
      </c>
      <c r="M4" s="10">
        <f>'Poland Fuel Price Data Annual'!M$41</f>
        <v>7.0782237072068454E-6</v>
      </c>
      <c r="N4" s="10">
        <f>'Poland Fuel Price Data Annual'!N$41</f>
        <v>7.0782237072068454E-6</v>
      </c>
      <c r="O4" s="10">
        <f>'Poland Fuel Price Data Annual'!O$41</f>
        <v>7.0782237072068454E-6</v>
      </c>
      <c r="P4" s="10">
        <f>'Poland Fuel Price Data Annual'!P$41</f>
        <v>7.0782237072068454E-6</v>
      </c>
      <c r="Q4" s="10">
        <f>'Poland Fuel Price Data Annual'!Q$41</f>
        <v>7.0782237072068454E-6</v>
      </c>
      <c r="R4" s="10">
        <f>'Poland Fuel Price Data Annual'!R$41</f>
        <v>7.0782237072068454E-6</v>
      </c>
      <c r="S4" s="10">
        <f>'Poland Fuel Price Data Annual'!S$41</f>
        <v>7.0782237072068454E-6</v>
      </c>
      <c r="T4" s="10">
        <f>'Poland Fuel Price Data Annual'!T$41</f>
        <v>7.0782237072068454E-6</v>
      </c>
      <c r="U4" s="10">
        <f>'Poland Fuel Price Data Annual'!U$41</f>
        <v>7.0782237072068454E-6</v>
      </c>
      <c r="V4" s="10">
        <f>'Poland Fuel Price Data Annual'!V$41</f>
        <v>7.0782237072068454E-6</v>
      </c>
      <c r="W4" s="10">
        <f>'Poland Fuel Price Data Annual'!W$41</f>
        <v>7.0782237072068454E-6</v>
      </c>
      <c r="X4" s="10">
        <f>'Poland Fuel Price Data Annual'!X$41</f>
        <v>7.0782237072068454E-6</v>
      </c>
      <c r="Y4" s="10">
        <f>'Poland Fuel Price Data Annual'!Y$41</f>
        <v>7.0782237072068454E-6</v>
      </c>
      <c r="Z4" s="10">
        <f>'Poland Fuel Price Data Annual'!Z$41</f>
        <v>7.0782237072068454E-6</v>
      </c>
      <c r="AA4" s="10">
        <f>'Poland Fuel Price Data Annual'!AA$41</f>
        <v>7.0782237072068454E-6</v>
      </c>
      <c r="AB4" s="10">
        <f>'Poland Fuel Price Data Annual'!AB$41</f>
        <v>7.0782237072068454E-6</v>
      </c>
      <c r="AC4" s="10">
        <f>'Poland Fuel Price Data Annual'!AC$41</f>
        <v>7.0782237072068454E-6</v>
      </c>
      <c r="AD4" s="10">
        <f>'Poland Fuel Price Data Annual'!AD$41</f>
        <v>7.0782237072068454E-6</v>
      </c>
      <c r="AE4" s="10">
        <f>'Poland Fuel Price Data Annual'!AE$41</f>
        <v>7.0782237072068454E-6</v>
      </c>
      <c r="AF4" s="10">
        <f>'Poland Fuel Price Data Annual'!AF$41</f>
        <v>7.0782237072068454E-6</v>
      </c>
      <c r="AG4" s="10">
        <f>'Poland Fuel Price Data Annual'!AG$41</f>
        <v>7.0782237072068454E-6</v>
      </c>
      <c r="AH4" s="10">
        <f>'Poland Fuel Price Data Annual'!AH$41</f>
        <v>7.0782237072068454E-6</v>
      </c>
      <c r="AI4" s="10">
        <f>'Poland Fuel Price Data Annual'!AI$41</f>
        <v>7.0782237072068454E-6</v>
      </c>
      <c r="AJ4" s="10">
        <f>'Poland Fuel Price Data Annual'!AJ$41</f>
        <v>7.0782237072068454E-6</v>
      </c>
      <c r="AK4" s="10">
        <f>'Poland Fuel Price Data Annual'!AK$41</f>
        <v>7.0782237072068454E-6</v>
      </c>
    </row>
    <row r="5" spans="1:37" x14ac:dyDescent="0.25">
      <c r="A5" s="2" t="s">
        <v>5</v>
      </c>
      <c r="B5" s="10">
        <f>'Poland Fuel Price Data Annual'!B$41</f>
        <v>7.0782237072068454E-6</v>
      </c>
      <c r="C5" s="10">
        <f>'Poland Fuel Price Data Annual'!C$41</f>
        <v>7.0782237072068454E-6</v>
      </c>
      <c r="D5" s="10">
        <f>'Poland Fuel Price Data Annual'!D$41</f>
        <v>7.0782237072068454E-6</v>
      </c>
      <c r="E5" s="10">
        <f>'Poland Fuel Price Data Annual'!E$41</f>
        <v>7.0782237072068454E-6</v>
      </c>
      <c r="F5" s="10">
        <f>'Poland Fuel Price Data Annual'!F$41</f>
        <v>7.0782237072068454E-6</v>
      </c>
      <c r="G5" s="10">
        <f>'Poland Fuel Price Data Annual'!G$41</f>
        <v>7.0782237072068454E-6</v>
      </c>
      <c r="H5" s="10">
        <f>'Poland Fuel Price Data Annual'!H$41</f>
        <v>7.0782237072068454E-6</v>
      </c>
      <c r="I5" s="10">
        <f>'Poland Fuel Price Data Annual'!I$41</f>
        <v>7.0782237072068454E-6</v>
      </c>
      <c r="J5" s="10">
        <f>'Poland Fuel Price Data Annual'!J$41</f>
        <v>7.0782237072068454E-6</v>
      </c>
      <c r="K5" s="10">
        <f>'Poland Fuel Price Data Annual'!K$41</f>
        <v>7.0782237072068454E-6</v>
      </c>
      <c r="L5" s="10">
        <f>'Poland Fuel Price Data Annual'!L$41</f>
        <v>7.0782237072068454E-6</v>
      </c>
      <c r="M5" s="10">
        <f>'Poland Fuel Price Data Annual'!M$41</f>
        <v>7.0782237072068454E-6</v>
      </c>
      <c r="N5" s="10">
        <f>'Poland Fuel Price Data Annual'!N$41</f>
        <v>7.0782237072068454E-6</v>
      </c>
      <c r="O5" s="10">
        <f>'Poland Fuel Price Data Annual'!O$41</f>
        <v>7.0782237072068454E-6</v>
      </c>
      <c r="P5" s="10">
        <f>'Poland Fuel Price Data Annual'!P$41</f>
        <v>7.0782237072068454E-6</v>
      </c>
      <c r="Q5" s="10">
        <f>'Poland Fuel Price Data Annual'!Q$41</f>
        <v>7.0782237072068454E-6</v>
      </c>
      <c r="R5" s="10">
        <f>'Poland Fuel Price Data Annual'!R$41</f>
        <v>7.0782237072068454E-6</v>
      </c>
      <c r="S5" s="10">
        <f>'Poland Fuel Price Data Annual'!S$41</f>
        <v>7.0782237072068454E-6</v>
      </c>
      <c r="T5" s="10">
        <f>'Poland Fuel Price Data Annual'!T$41</f>
        <v>7.0782237072068454E-6</v>
      </c>
      <c r="U5" s="10">
        <f>'Poland Fuel Price Data Annual'!U$41</f>
        <v>7.0782237072068454E-6</v>
      </c>
      <c r="V5" s="10">
        <f>'Poland Fuel Price Data Annual'!V$41</f>
        <v>7.0782237072068454E-6</v>
      </c>
      <c r="W5" s="10">
        <f>'Poland Fuel Price Data Annual'!W$41</f>
        <v>7.0782237072068454E-6</v>
      </c>
      <c r="X5" s="10">
        <f>'Poland Fuel Price Data Annual'!X$41</f>
        <v>7.0782237072068454E-6</v>
      </c>
      <c r="Y5" s="10">
        <f>'Poland Fuel Price Data Annual'!Y$41</f>
        <v>7.0782237072068454E-6</v>
      </c>
      <c r="Z5" s="10">
        <f>'Poland Fuel Price Data Annual'!Z$41</f>
        <v>7.0782237072068454E-6</v>
      </c>
      <c r="AA5" s="10">
        <f>'Poland Fuel Price Data Annual'!AA$41</f>
        <v>7.0782237072068454E-6</v>
      </c>
      <c r="AB5" s="10">
        <f>'Poland Fuel Price Data Annual'!AB$41</f>
        <v>7.0782237072068454E-6</v>
      </c>
      <c r="AC5" s="10">
        <f>'Poland Fuel Price Data Annual'!AC$41</f>
        <v>7.0782237072068454E-6</v>
      </c>
      <c r="AD5" s="10">
        <f>'Poland Fuel Price Data Annual'!AD$41</f>
        <v>7.0782237072068454E-6</v>
      </c>
      <c r="AE5" s="10">
        <f>'Poland Fuel Price Data Annual'!AE$41</f>
        <v>7.0782237072068454E-6</v>
      </c>
      <c r="AF5" s="10">
        <f>'Poland Fuel Price Data Annual'!AF$41</f>
        <v>7.0782237072068454E-6</v>
      </c>
      <c r="AG5" s="10">
        <f>'Poland Fuel Price Data Annual'!AG$41</f>
        <v>7.0782237072068454E-6</v>
      </c>
      <c r="AH5" s="10">
        <f>'Poland Fuel Price Data Annual'!AH$41</f>
        <v>7.0782237072068454E-6</v>
      </c>
      <c r="AI5" s="10">
        <f>'Poland Fuel Price Data Annual'!AI$41</f>
        <v>7.0782237072068454E-6</v>
      </c>
      <c r="AJ5" s="10">
        <f>'Poland Fuel Price Data Annual'!AJ$41</f>
        <v>7.0782237072068454E-6</v>
      </c>
      <c r="AK5" s="10">
        <f>'Poland Fuel Price Data Annual'!AK$41</f>
        <v>7.0782237072068454E-6</v>
      </c>
    </row>
    <row r="6" spans="1:37" x14ac:dyDescent="0.25">
      <c r="A6" s="2" t="s">
        <v>3</v>
      </c>
      <c r="B6" s="10">
        <f>'Poland Fuel Price Data Annual'!B$41</f>
        <v>7.0782237072068454E-6</v>
      </c>
      <c r="C6" s="10">
        <f>'Poland Fuel Price Data Annual'!C$41</f>
        <v>7.0782237072068454E-6</v>
      </c>
      <c r="D6" s="10">
        <f>'Poland Fuel Price Data Annual'!D$41</f>
        <v>7.0782237072068454E-6</v>
      </c>
      <c r="E6" s="10">
        <f>'Poland Fuel Price Data Annual'!E$41</f>
        <v>7.0782237072068454E-6</v>
      </c>
      <c r="F6" s="10">
        <f>'Poland Fuel Price Data Annual'!F$41</f>
        <v>7.0782237072068454E-6</v>
      </c>
      <c r="G6" s="10">
        <f>'Poland Fuel Price Data Annual'!G$41</f>
        <v>7.0782237072068454E-6</v>
      </c>
      <c r="H6" s="10">
        <f>'Poland Fuel Price Data Annual'!H$41</f>
        <v>7.0782237072068454E-6</v>
      </c>
      <c r="I6" s="10">
        <f>'Poland Fuel Price Data Annual'!I$41</f>
        <v>7.0782237072068454E-6</v>
      </c>
      <c r="J6" s="10">
        <f>'Poland Fuel Price Data Annual'!J$41</f>
        <v>7.0782237072068454E-6</v>
      </c>
      <c r="K6" s="10">
        <f>'Poland Fuel Price Data Annual'!K$41</f>
        <v>7.0782237072068454E-6</v>
      </c>
      <c r="L6" s="10">
        <f>'Poland Fuel Price Data Annual'!L$41</f>
        <v>7.0782237072068454E-6</v>
      </c>
      <c r="M6" s="10">
        <f>'Poland Fuel Price Data Annual'!M$41</f>
        <v>7.0782237072068454E-6</v>
      </c>
      <c r="N6" s="10">
        <f>'Poland Fuel Price Data Annual'!N$41</f>
        <v>7.0782237072068454E-6</v>
      </c>
      <c r="O6" s="10">
        <f>'Poland Fuel Price Data Annual'!O$41</f>
        <v>7.0782237072068454E-6</v>
      </c>
      <c r="P6" s="10">
        <f>'Poland Fuel Price Data Annual'!P$41</f>
        <v>7.0782237072068454E-6</v>
      </c>
      <c r="Q6" s="10">
        <f>'Poland Fuel Price Data Annual'!Q$41</f>
        <v>7.0782237072068454E-6</v>
      </c>
      <c r="R6" s="10">
        <f>'Poland Fuel Price Data Annual'!R$41</f>
        <v>7.0782237072068454E-6</v>
      </c>
      <c r="S6" s="10">
        <f>'Poland Fuel Price Data Annual'!S$41</f>
        <v>7.0782237072068454E-6</v>
      </c>
      <c r="T6" s="10">
        <f>'Poland Fuel Price Data Annual'!T$41</f>
        <v>7.0782237072068454E-6</v>
      </c>
      <c r="U6" s="10">
        <f>'Poland Fuel Price Data Annual'!U$41</f>
        <v>7.0782237072068454E-6</v>
      </c>
      <c r="V6" s="10">
        <f>'Poland Fuel Price Data Annual'!V$41</f>
        <v>7.0782237072068454E-6</v>
      </c>
      <c r="W6" s="10">
        <f>'Poland Fuel Price Data Annual'!W$41</f>
        <v>7.0782237072068454E-6</v>
      </c>
      <c r="X6" s="10">
        <f>'Poland Fuel Price Data Annual'!X$41</f>
        <v>7.0782237072068454E-6</v>
      </c>
      <c r="Y6" s="10">
        <f>'Poland Fuel Price Data Annual'!Y$41</f>
        <v>7.0782237072068454E-6</v>
      </c>
      <c r="Z6" s="10">
        <f>'Poland Fuel Price Data Annual'!Z$41</f>
        <v>7.0782237072068454E-6</v>
      </c>
      <c r="AA6" s="10">
        <f>'Poland Fuel Price Data Annual'!AA$41</f>
        <v>7.0782237072068454E-6</v>
      </c>
      <c r="AB6" s="10">
        <f>'Poland Fuel Price Data Annual'!AB$41</f>
        <v>7.0782237072068454E-6</v>
      </c>
      <c r="AC6" s="10">
        <f>'Poland Fuel Price Data Annual'!AC$41</f>
        <v>7.0782237072068454E-6</v>
      </c>
      <c r="AD6" s="10">
        <f>'Poland Fuel Price Data Annual'!AD$41</f>
        <v>7.0782237072068454E-6</v>
      </c>
      <c r="AE6" s="10">
        <f>'Poland Fuel Price Data Annual'!AE$41</f>
        <v>7.0782237072068454E-6</v>
      </c>
      <c r="AF6" s="10">
        <f>'Poland Fuel Price Data Annual'!AF$41</f>
        <v>7.0782237072068454E-6</v>
      </c>
      <c r="AG6" s="10">
        <f>'Poland Fuel Price Data Annual'!AG$41</f>
        <v>7.0782237072068454E-6</v>
      </c>
      <c r="AH6" s="10">
        <f>'Poland Fuel Price Data Annual'!AH$41</f>
        <v>7.0782237072068454E-6</v>
      </c>
      <c r="AI6" s="10">
        <f>'Poland Fuel Price Data Annual'!AI$41</f>
        <v>7.0782237072068454E-6</v>
      </c>
      <c r="AJ6" s="10">
        <f>'Poland Fuel Price Data Annual'!AJ$41</f>
        <v>7.0782237072068454E-6</v>
      </c>
      <c r="AK6" s="10">
        <f>'Poland Fuel Price Data Annual'!AK$41</f>
        <v>7.0782237072068454E-6</v>
      </c>
    </row>
    <row r="7" spans="1:37" x14ac:dyDescent="0.25">
      <c r="A7" s="2" t="s">
        <v>20</v>
      </c>
      <c r="B7" s="10">
        <f>'Poland Fuel Price Data Annual'!B$41</f>
        <v>7.0782237072068454E-6</v>
      </c>
      <c r="C7" s="10">
        <f>'Poland Fuel Price Data Annual'!C$41</f>
        <v>7.0782237072068454E-6</v>
      </c>
      <c r="D7" s="10">
        <f>'Poland Fuel Price Data Annual'!D$41</f>
        <v>7.0782237072068454E-6</v>
      </c>
      <c r="E7" s="10">
        <f>'Poland Fuel Price Data Annual'!E$41</f>
        <v>7.0782237072068454E-6</v>
      </c>
      <c r="F7" s="10">
        <f>'Poland Fuel Price Data Annual'!F$41</f>
        <v>7.0782237072068454E-6</v>
      </c>
      <c r="G7" s="10">
        <f>'Poland Fuel Price Data Annual'!G$41</f>
        <v>7.0782237072068454E-6</v>
      </c>
      <c r="H7" s="10">
        <f>'Poland Fuel Price Data Annual'!H$41</f>
        <v>7.0782237072068454E-6</v>
      </c>
      <c r="I7" s="10">
        <f>'Poland Fuel Price Data Annual'!I$41</f>
        <v>7.0782237072068454E-6</v>
      </c>
      <c r="J7" s="10">
        <f>'Poland Fuel Price Data Annual'!J$41</f>
        <v>7.0782237072068454E-6</v>
      </c>
      <c r="K7" s="10">
        <f>'Poland Fuel Price Data Annual'!K$41</f>
        <v>7.0782237072068454E-6</v>
      </c>
      <c r="L7" s="10">
        <f>'Poland Fuel Price Data Annual'!L$41</f>
        <v>7.0782237072068454E-6</v>
      </c>
      <c r="M7" s="10">
        <f>'Poland Fuel Price Data Annual'!M$41</f>
        <v>7.0782237072068454E-6</v>
      </c>
      <c r="N7" s="10">
        <f>'Poland Fuel Price Data Annual'!N$41</f>
        <v>7.0782237072068454E-6</v>
      </c>
      <c r="O7" s="10">
        <f>'Poland Fuel Price Data Annual'!O$41</f>
        <v>7.0782237072068454E-6</v>
      </c>
      <c r="P7" s="10">
        <f>'Poland Fuel Price Data Annual'!P$41</f>
        <v>7.0782237072068454E-6</v>
      </c>
      <c r="Q7" s="10">
        <f>'Poland Fuel Price Data Annual'!Q$41</f>
        <v>7.0782237072068454E-6</v>
      </c>
      <c r="R7" s="10">
        <f>'Poland Fuel Price Data Annual'!R$41</f>
        <v>7.0782237072068454E-6</v>
      </c>
      <c r="S7" s="10">
        <f>'Poland Fuel Price Data Annual'!S$41</f>
        <v>7.0782237072068454E-6</v>
      </c>
      <c r="T7" s="10">
        <f>'Poland Fuel Price Data Annual'!T$41</f>
        <v>7.0782237072068454E-6</v>
      </c>
      <c r="U7" s="10">
        <f>'Poland Fuel Price Data Annual'!U$41</f>
        <v>7.0782237072068454E-6</v>
      </c>
      <c r="V7" s="10">
        <f>'Poland Fuel Price Data Annual'!V$41</f>
        <v>7.0782237072068454E-6</v>
      </c>
      <c r="W7" s="10">
        <f>'Poland Fuel Price Data Annual'!W$41</f>
        <v>7.0782237072068454E-6</v>
      </c>
      <c r="X7" s="10">
        <f>'Poland Fuel Price Data Annual'!X$41</f>
        <v>7.0782237072068454E-6</v>
      </c>
      <c r="Y7" s="10">
        <f>'Poland Fuel Price Data Annual'!Y$41</f>
        <v>7.0782237072068454E-6</v>
      </c>
      <c r="Z7" s="10">
        <f>'Poland Fuel Price Data Annual'!Z$41</f>
        <v>7.0782237072068454E-6</v>
      </c>
      <c r="AA7" s="10">
        <f>'Poland Fuel Price Data Annual'!AA$41</f>
        <v>7.0782237072068454E-6</v>
      </c>
      <c r="AB7" s="10">
        <f>'Poland Fuel Price Data Annual'!AB$41</f>
        <v>7.0782237072068454E-6</v>
      </c>
      <c r="AC7" s="10">
        <f>'Poland Fuel Price Data Annual'!AC$41</f>
        <v>7.0782237072068454E-6</v>
      </c>
      <c r="AD7" s="10">
        <f>'Poland Fuel Price Data Annual'!AD$41</f>
        <v>7.0782237072068454E-6</v>
      </c>
      <c r="AE7" s="10">
        <f>'Poland Fuel Price Data Annual'!AE$41</f>
        <v>7.0782237072068454E-6</v>
      </c>
      <c r="AF7" s="10">
        <f>'Poland Fuel Price Data Annual'!AF$41</f>
        <v>7.0782237072068454E-6</v>
      </c>
      <c r="AG7" s="10">
        <f>'Poland Fuel Price Data Annual'!AG$41</f>
        <v>7.0782237072068454E-6</v>
      </c>
      <c r="AH7" s="10">
        <f>'Poland Fuel Price Data Annual'!AH$41</f>
        <v>7.0782237072068454E-6</v>
      </c>
      <c r="AI7" s="10">
        <f>'Poland Fuel Price Data Annual'!AI$41</f>
        <v>7.0782237072068454E-6</v>
      </c>
      <c r="AJ7" s="10">
        <f>'Poland Fuel Price Data Annual'!AJ$41</f>
        <v>7.0782237072068454E-6</v>
      </c>
      <c r="AK7" s="10">
        <f>'Poland Fuel Price Data Annual'!AK$41</f>
        <v>7.0782237072068454E-6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ref="AB8:AK8" si="1">TREND($R8:$AA8,$R$1:$AA$1,AB$1)</f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  <c r="AH8" s="15">
        <f t="shared" si="1"/>
        <v>0</v>
      </c>
      <c r="AI8" s="15">
        <f t="shared" si="1"/>
        <v>0</v>
      </c>
      <c r="AJ8" s="15">
        <f t="shared" si="1"/>
        <v>0</v>
      </c>
      <c r="AK8" s="15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Annual'!B$32</f>
        <v>3.5306113938134308E-5</v>
      </c>
      <c r="C2" s="4">
        <f>'Poland Fuel Price Data Annual'!C$32</f>
        <v>3.5896148179220023E-5</v>
      </c>
      <c r="D2" s="4">
        <f>'Poland Fuel Price Data Annual'!D$32</f>
        <v>3.6486182420305738E-5</v>
      </c>
      <c r="E2" s="4">
        <f>'Poland Fuel Price Data Annual'!E$32</f>
        <v>3.7076216661391236E-5</v>
      </c>
      <c r="F2" s="4">
        <f>'Poland Fuel Price Data Annual'!F$32</f>
        <v>3.7666250902476951E-5</v>
      </c>
      <c r="G2" s="4">
        <f>'Poland Fuel Price Data Annual'!G$32</f>
        <v>3.8256285143562666E-5</v>
      </c>
      <c r="H2" s="4">
        <f>'Poland Fuel Price Data Annual'!H$32</f>
        <v>3.8611265093484043E-5</v>
      </c>
      <c r="I2" s="4">
        <f>'Poland Fuel Price Data Annual'!I$32</f>
        <v>3.8966245043405529E-5</v>
      </c>
      <c r="J2" s="4">
        <f>'Poland Fuel Price Data Annual'!J$32</f>
        <v>3.9321224993327007E-5</v>
      </c>
      <c r="K2" s="4">
        <f>'Poland Fuel Price Data Annual'!K$32</f>
        <v>3.9676204943248493E-5</v>
      </c>
      <c r="L2" s="4">
        <f>'Poland Fuel Price Data Annual'!L$32</f>
        <v>4.0031184893169965E-5</v>
      </c>
      <c r="M2" s="4">
        <f>'Poland Fuel Price Data Annual'!M$32</f>
        <v>4.0389043058901567E-5</v>
      </c>
      <c r="N2" s="4">
        <f>'Poland Fuel Price Data Annual'!N$32</f>
        <v>4.0746901224633162E-5</v>
      </c>
      <c r="O2" s="4">
        <f>'Poland Fuel Price Data Annual'!O$32</f>
        <v>4.1104759390364859E-5</v>
      </c>
      <c r="P2" s="4">
        <f>'Poland Fuel Price Data Annual'!P$32</f>
        <v>4.1462617556096454E-5</v>
      </c>
      <c r="Q2" s="4">
        <f>'Poland Fuel Price Data Annual'!Q$32</f>
        <v>4.1820475721828042E-5</v>
      </c>
      <c r="R2" s="4">
        <f>'Poland Fuel Price Data Annual'!R$32</f>
        <v>4.2212872477281856E-5</v>
      </c>
      <c r="S2" s="4">
        <f>'Poland Fuel Price Data Annual'!S$32</f>
        <v>4.2605269232735562E-5</v>
      </c>
      <c r="T2" s="4">
        <f>'Poland Fuel Price Data Annual'!T$32</f>
        <v>4.2997665988189261E-5</v>
      </c>
      <c r="U2" s="4">
        <f>'Poland Fuel Price Data Annual'!U$32</f>
        <v>4.3390062743643068E-5</v>
      </c>
      <c r="V2" s="4">
        <f>'Poland Fuel Price Data Annual'!V$32</f>
        <v>4.3782459499096767E-5</v>
      </c>
      <c r="W2" s="4">
        <f>'Poland Fuel Price Data Annual'!W$32</f>
        <v>4.4224745328593435E-5</v>
      </c>
      <c r="X2" s="4">
        <f>'Poland Fuel Price Data Annual'!X$32</f>
        <v>4.4667031158090205E-5</v>
      </c>
      <c r="Y2" s="4">
        <f>'Poland Fuel Price Data Annual'!Y$32</f>
        <v>4.5109316987586974E-5</v>
      </c>
      <c r="Z2" s="4">
        <f>'Poland Fuel Price Data Annual'!Z$32</f>
        <v>4.5551602817083731E-5</v>
      </c>
      <c r="AA2" s="4">
        <f>'Poland Fuel Price Data Annual'!AA$32</f>
        <v>4.5993888646580399E-5</v>
      </c>
      <c r="AB2" s="4">
        <f>'Poland Fuel Price Data Annual'!AB$32</f>
        <v>4.6404514102165175E-5</v>
      </c>
      <c r="AC2" s="4">
        <f>'Poland Fuel Price Data Annual'!AC$32</f>
        <v>4.6815139557749944E-5</v>
      </c>
      <c r="AD2" s="4">
        <f>'Poland Fuel Price Data Annual'!AD$32</f>
        <v>4.7225765013334828E-5</v>
      </c>
      <c r="AE2" s="4">
        <f>'Poland Fuel Price Data Annual'!AE$32</f>
        <v>4.7636390468919597E-5</v>
      </c>
      <c r="AF2" s="4">
        <f>'Poland Fuel Price Data Annual'!AF$32</f>
        <v>4.8047015924504488E-5</v>
      </c>
      <c r="AG2" s="4">
        <f>'Poland Fuel Price Data Annual'!AG$32</f>
        <v>4.8456681974819293E-5</v>
      </c>
      <c r="AH2" s="4">
        <f>'Poland Fuel Price Data Annual'!AH$32</f>
        <v>4.8866348025133996E-5</v>
      </c>
      <c r="AI2" s="4">
        <f>'Poland Fuel Price Data Annual'!AI$32</f>
        <v>4.9276014075448801E-5</v>
      </c>
      <c r="AJ2" s="4">
        <f>'Poland Fuel Price Data Annual'!AJ$32</f>
        <v>4.9685680125763613E-5</v>
      </c>
      <c r="AK2" s="4">
        <f>'Poland Fuel Price Data Annual'!AK$32</f>
        <v>5.0095346176078316E-5</v>
      </c>
    </row>
    <row r="3" spans="1:37" x14ac:dyDescent="0.25">
      <c r="A3" s="2" t="s">
        <v>2</v>
      </c>
      <c r="B3" s="15">
        <v>0</v>
      </c>
      <c r="C3" s="12">
        <v>0</v>
      </c>
      <c r="D3" s="1">
        <v>0</v>
      </c>
      <c r="E3" s="12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5">
        <f t="shared" ref="AB3:AK8" si="0">TREND($R3:$AA3,$R$1:$AA$1,AB$1)</f>
        <v>0</v>
      </c>
      <c r="AC3" s="15">
        <f t="shared" si="0"/>
        <v>0</v>
      </c>
      <c r="AD3" s="15">
        <f t="shared" si="0"/>
        <v>0</v>
      </c>
      <c r="AE3" s="15">
        <f t="shared" si="0"/>
        <v>0</v>
      </c>
      <c r="AF3" s="15">
        <f t="shared" si="0"/>
        <v>0</v>
      </c>
      <c r="AG3" s="15">
        <f t="shared" si="0"/>
        <v>0</v>
      </c>
      <c r="AH3" s="15">
        <f t="shared" si="0"/>
        <v>0</v>
      </c>
      <c r="AI3" s="15">
        <f t="shared" si="0"/>
        <v>0</v>
      </c>
      <c r="AJ3" s="15">
        <f t="shared" si="0"/>
        <v>0</v>
      </c>
      <c r="AK3" s="15">
        <f t="shared" si="0"/>
        <v>0</v>
      </c>
    </row>
    <row r="4" spans="1:37" x14ac:dyDescent="0.25">
      <c r="A4" s="2" t="s">
        <v>4</v>
      </c>
      <c r="B4" s="15">
        <v>0</v>
      </c>
      <c r="C4" s="12">
        <v>0</v>
      </c>
      <c r="D4" s="1">
        <v>0</v>
      </c>
      <c r="E4" s="12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5">
        <f t="shared" si="0"/>
        <v>0</v>
      </c>
      <c r="AC4" s="15">
        <f t="shared" si="0"/>
        <v>0</v>
      </c>
      <c r="AD4" s="15">
        <f t="shared" si="0"/>
        <v>0</v>
      </c>
      <c r="AE4" s="15">
        <f t="shared" si="0"/>
        <v>0</v>
      </c>
      <c r="AF4" s="15">
        <f t="shared" si="0"/>
        <v>0</v>
      </c>
      <c r="AG4" s="15">
        <f t="shared" si="0"/>
        <v>0</v>
      </c>
      <c r="AH4" s="15">
        <f t="shared" si="0"/>
        <v>0</v>
      </c>
      <c r="AI4" s="15">
        <f t="shared" si="0"/>
        <v>0</v>
      </c>
      <c r="AJ4" s="15">
        <f t="shared" si="0"/>
        <v>0</v>
      </c>
      <c r="AK4" s="15">
        <f t="shared" si="0"/>
        <v>0</v>
      </c>
    </row>
    <row r="5" spans="1:37" x14ac:dyDescent="0.25">
      <c r="A5" s="2" t="s">
        <v>5</v>
      </c>
      <c r="B5" s="15">
        <v>0</v>
      </c>
      <c r="C5" s="12">
        <v>0</v>
      </c>
      <c r="D5" s="1">
        <v>0</v>
      </c>
      <c r="E5" s="12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5">
        <f t="shared" si="0"/>
        <v>0</v>
      </c>
      <c r="AC5" s="15">
        <f t="shared" si="0"/>
        <v>0</v>
      </c>
      <c r="AD5" s="15">
        <f t="shared" si="0"/>
        <v>0</v>
      </c>
      <c r="AE5" s="15">
        <f t="shared" si="0"/>
        <v>0</v>
      </c>
      <c r="AF5" s="15">
        <f t="shared" si="0"/>
        <v>0</v>
      </c>
      <c r="AG5" s="15">
        <f t="shared" si="0"/>
        <v>0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0</v>
      </c>
    </row>
    <row r="6" spans="1:37" x14ac:dyDescent="0.25">
      <c r="A6" s="2" t="s">
        <v>3</v>
      </c>
      <c r="B6" s="15">
        <v>0</v>
      </c>
      <c r="C6" s="12">
        <v>0</v>
      </c>
      <c r="D6" s="1">
        <v>0</v>
      </c>
      <c r="E6" s="12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5">
        <f t="shared" si="0"/>
        <v>0</v>
      </c>
      <c r="AC6" s="15">
        <f t="shared" si="0"/>
        <v>0</v>
      </c>
      <c r="AD6" s="15">
        <f t="shared" si="0"/>
        <v>0</v>
      </c>
      <c r="AE6" s="15">
        <f t="shared" si="0"/>
        <v>0</v>
      </c>
      <c r="AF6" s="15">
        <f t="shared" si="0"/>
        <v>0</v>
      </c>
      <c r="AG6" s="15">
        <f t="shared" si="0"/>
        <v>0</v>
      </c>
      <c r="AH6" s="15">
        <f t="shared" si="0"/>
        <v>0</v>
      </c>
      <c r="AI6" s="15">
        <f t="shared" si="0"/>
        <v>0</v>
      </c>
      <c r="AJ6" s="15">
        <f t="shared" si="0"/>
        <v>0</v>
      </c>
      <c r="AK6" s="15">
        <f t="shared" si="0"/>
        <v>0</v>
      </c>
    </row>
    <row r="7" spans="1:37" x14ac:dyDescent="0.25">
      <c r="A7" s="2" t="s">
        <v>20</v>
      </c>
      <c r="B7" s="15">
        <f t="shared" ref="B7:C7" si="1">B3</f>
        <v>0</v>
      </c>
      <c r="C7" s="12">
        <f t="shared" si="1"/>
        <v>0</v>
      </c>
      <c r="D7" s="1">
        <f t="shared" ref="D7:AA7" si="2">D3</f>
        <v>0</v>
      </c>
      <c r="E7" s="12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5">
        <f t="shared" si="0"/>
        <v>0</v>
      </c>
      <c r="AC7" s="15">
        <f t="shared" si="0"/>
        <v>0</v>
      </c>
      <c r="AD7" s="15">
        <f t="shared" si="0"/>
        <v>0</v>
      </c>
      <c r="AE7" s="15">
        <f t="shared" si="0"/>
        <v>0</v>
      </c>
      <c r="AF7" s="15">
        <f t="shared" si="0"/>
        <v>0</v>
      </c>
      <c r="AG7" s="15">
        <f t="shared" si="0"/>
        <v>0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si="0"/>
        <v>0</v>
      </c>
    </row>
    <row r="8" spans="1:37" x14ac:dyDescent="0.25">
      <c r="A8" s="2" t="s">
        <v>22</v>
      </c>
      <c r="B8" s="15">
        <v>0</v>
      </c>
      <c r="C8" s="12">
        <v>0</v>
      </c>
      <c r="D8" s="1">
        <v>0</v>
      </c>
      <c r="E8" s="1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si="0"/>
        <v>0</v>
      </c>
      <c r="AC8" s="15">
        <f t="shared" si="0"/>
        <v>0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0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Annual'!B$33</f>
        <v>2.9983836514729607E-5</v>
      </c>
      <c r="C2" s="4">
        <f>'Poland Fuel Price Data Annual'!C$33</f>
        <v>3.0483904551133272E-5</v>
      </c>
      <c r="D2" s="4">
        <f>'Poland Fuel Price Data Annual'!D$33</f>
        <v>3.0983972587536933E-5</v>
      </c>
      <c r="E2" s="4">
        <f>'Poland Fuel Price Data Annual'!E$33</f>
        <v>3.1484040623940598E-5</v>
      </c>
      <c r="F2" s="4">
        <f>'Poland Fuel Price Data Annual'!F$33</f>
        <v>3.1984108660344263E-5</v>
      </c>
      <c r="G2" s="4">
        <f>'Poland Fuel Price Data Annual'!G$33</f>
        <v>3.2484176696747927E-5</v>
      </c>
      <c r="H2" s="4">
        <f>'Poland Fuel Price Data Annual'!H$33</f>
        <v>3.2785837172149196E-5</v>
      </c>
      <c r="I2" s="4">
        <f>'Poland Fuel Price Data Annual'!I$33</f>
        <v>3.3087497647550572E-5</v>
      </c>
      <c r="J2" s="4">
        <f>'Poland Fuel Price Data Annual'!J$33</f>
        <v>3.3389158122952071E-5</v>
      </c>
      <c r="K2" s="4">
        <f>'Poland Fuel Price Data Annual'!K$33</f>
        <v>3.3690818598353454E-5</v>
      </c>
      <c r="L2" s="4">
        <f>'Poland Fuel Price Data Annual'!L$33</f>
        <v>3.3992479073754838E-5</v>
      </c>
      <c r="M2" s="4">
        <f>'Poland Fuel Price Data Annual'!M$33</f>
        <v>3.4298188683054291E-5</v>
      </c>
      <c r="N2" s="4">
        <f>'Poland Fuel Price Data Annual'!N$33</f>
        <v>3.4603898292353737E-5</v>
      </c>
      <c r="O2" s="4">
        <f>'Poland Fuel Price Data Annual'!O$33</f>
        <v>3.4909607901653082E-5</v>
      </c>
      <c r="P2" s="4">
        <f>'Poland Fuel Price Data Annual'!P$33</f>
        <v>3.5215317510952528E-5</v>
      </c>
      <c r="Q2" s="4">
        <f>'Poland Fuel Price Data Annual'!Q$33</f>
        <v>3.5521027120251873E-5</v>
      </c>
      <c r="R2" s="4">
        <f>'Poland Fuel Price Data Annual'!R$33</f>
        <v>3.5853056099888322E-5</v>
      </c>
      <c r="S2" s="4">
        <f>'Poland Fuel Price Data Annual'!S$33</f>
        <v>3.6185085079524785E-5</v>
      </c>
      <c r="T2" s="4">
        <f>'Poland Fuel Price Data Annual'!T$33</f>
        <v>3.6517114059161241E-5</v>
      </c>
      <c r="U2" s="4">
        <f>'Poland Fuel Price Data Annual'!U$33</f>
        <v>3.6849143038797697E-5</v>
      </c>
      <c r="V2" s="4">
        <f>'Poland Fuel Price Data Annual'!V$33</f>
        <v>3.7181172018434038E-5</v>
      </c>
      <c r="W2" s="4">
        <f>'Poland Fuel Price Data Annual'!W$33</f>
        <v>3.7557741470948706E-5</v>
      </c>
      <c r="X2" s="4">
        <f>'Poland Fuel Price Data Annual'!X$33</f>
        <v>3.7934310923463143E-5</v>
      </c>
      <c r="Y2" s="4">
        <f>'Poland Fuel Price Data Annual'!Y$33</f>
        <v>3.8310880375977696E-5</v>
      </c>
      <c r="Z2" s="4">
        <f>'Poland Fuel Price Data Annual'!Z$33</f>
        <v>3.868744982849214E-5</v>
      </c>
      <c r="AA2" s="4">
        <f>'Poland Fuel Price Data Annual'!AA$33</f>
        <v>3.9064019281006686E-5</v>
      </c>
      <c r="AB2" s="4">
        <f>'Poland Fuel Price Data Annual'!AB$33</f>
        <v>3.9412244796234981E-5</v>
      </c>
      <c r="AC2" s="4">
        <f>'Poland Fuel Price Data Annual'!AC$33</f>
        <v>3.9760470311463486E-5</v>
      </c>
      <c r="AD2" s="4">
        <f>'Poland Fuel Price Data Annual'!AD$33</f>
        <v>4.0108695826691889E-5</v>
      </c>
      <c r="AE2" s="4">
        <f>'Poland Fuel Price Data Annual'!AE$33</f>
        <v>4.04569213419204E-5</v>
      </c>
      <c r="AF2" s="4">
        <f>'Poland Fuel Price Data Annual'!AF$33</f>
        <v>4.0805146857148797E-5</v>
      </c>
      <c r="AG2" s="4">
        <f>'Poland Fuel Price Data Annual'!AG$33</f>
        <v>4.1153372372377315E-5</v>
      </c>
      <c r="AH2" s="4">
        <f>'Poland Fuel Price Data Annual'!AH$33</f>
        <v>4.1501597887605711E-5</v>
      </c>
      <c r="AI2" s="4">
        <f>'Poland Fuel Price Data Annual'!AI$33</f>
        <v>4.1849823402834223E-5</v>
      </c>
      <c r="AJ2" s="4">
        <f>'Poland Fuel Price Data Annual'!AJ$33</f>
        <v>4.2198048918062734E-5</v>
      </c>
      <c r="AK2" s="4">
        <f>'Poland Fuel Price Data Annual'!AK$33</f>
        <v>4.2546274433291137E-5</v>
      </c>
    </row>
    <row r="3" spans="1:37" x14ac:dyDescent="0.25">
      <c r="A3" s="2" t="s">
        <v>2</v>
      </c>
      <c r="B3" s="4">
        <f>'Poland Fuel Price Data Annual'!B$33+'ETS Tax'!B35</f>
        <v>2.9983836514729607E-5</v>
      </c>
      <c r="C3" s="4">
        <f>'Poland Fuel Price Data Annual'!C$33+'ETS Tax'!C35</f>
        <v>3.0483904551133272E-5</v>
      </c>
      <c r="D3" s="4">
        <f>'Poland Fuel Price Data Annual'!D$33+'ETS Tax'!D35</f>
        <v>3.0983972587536933E-5</v>
      </c>
      <c r="E3" s="4">
        <f>'Poland Fuel Price Data Annual'!E$33+'ETS Tax'!E35</f>
        <v>3.1484040623940598E-5</v>
      </c>
      <c r="F3" s="4">
        <f>'Poland Fuel Price Data Annual'!F$33+'ETS Tax'!F35</f>
        <v>3.2162458621487753E-5</v>
      </c>
      <c r="G3" s="4">
        <f>'Poland Fuel Price Data Annual'!G$33+'ETS Tax'!G35</f>
        <v>3.2930051599606706E-5</v>
      </c>
      <c r="H3" s="4">
        <f>'Poland Fuel Price Data Annual'!H$33+'ETS Tax'!H35</f>
        <v>3.3499237016723263E-5</v>
      </c>
      <c r="I3" s="4">
        <f>'Poland Fuel Price Data Annual'!I$33+'ETS Tax'!I35</f>
        <v>3.4068422433839929E-5</v>
      </c>
      <c r="J3" s="4">
        <f>'Poland Fuel Price Data Annual'!J$33+'ETS Tax'!J35</f>
        <v>3.4637607850956717E-5</v>
      </c>
      <c r="K3" s="4">
        <f>'Poland Fuel Price Data Annual'!K$33+'ETS Tax'!K35</f>
        <v>3.5206793268073389E-5</v>
      </c>
      <c r="L3" s="4">
        <f>'Poland Fuel Price Data Annual'!L$33+'ETS Tax'!L35</f>
        <v>3.5775978685190061E-5</v>
      </c>
      <c r="M3" s="4">
        <f>'Poland Fuel Price Data Annual'!M$33+'ETS Tax'!M35</f>
        <v>3.6260038255633004E-5</v>
      </c>
      <c r="N3" s="4">
        <f>'Poland Fuel Price Data Annual'!N$33+'ETS Tax'!N35</f>
        <v>3.6744097826075995E-5</v>
      </c>
      <c r="O3" s="4">
        <f>'Poland Fuel Price Data Annual'!O$33+'ETS Tax'!O35</f>
        <v>3.7228157396518884E-5</v>
      </c>
      <c r="P3" s="4">
        <f>'Poland Fuel Price Data Annual'!P$33+'ETS Tax'!P35</f>
        <v>3.771221696696182E-5</v>
      </c>
      <c r="Q3" s="4">
        <f>'Poland Fuel Price Data Annual'!Q$33+'ETS Tax'!Q35</f>
        <v>3.8196276537404709E-5</v>
      </c>
      <c r="R3" s="4">
        <f>'Poland Fuel Price Data Annual'!R$33+'ETS Tax'!R35</f>
        <v>3.8706655478184648E-5</v>
      </c>
      <c r="S3" s="4">
        <f>'Poland Fuel Price Data Annual'!S$33+'ETS Tax'!S35</f>
        <v>3.9217034418964655E-5</v>
      </c>
      <c r="T3" s="4">
        <f>'Poland Fuel Price Data Annual'!T$33+'ETS Tax'!T35</f>
        <v>3.97274133597446E-5</v>
      </c>
      <c r="U3" s="4">
        <f>'Poland Fuel Price Data Annual'!U$33+'ETS Tax'!U35</f>
        <v>4.0237792300524601E-5</v>
      </c>
      <c r="V3" s="4">
        <f>'Poland Fuel Price Data Annual'!V$33+'ETS Tax'!V35</f>
        <v>4.0748171241304485E-5</v>
      </c>
      <c r="W3" s="4">
        <f>'Poland Fuel Price Data Annual'!W$33+'ETS Tax'!W35</f>
        <v>4.1219860673095699E-5</v>
      </c>
      <c r="X3" s="4">
        <f>'Poland Fuel Price Data Annual'!X$33+'ETS Tax'!X35</f>
        <v>4.1691550104886683E-5</v>
      </c>
      <c r="Y3" s="4">
        <f>'Poland Fuel Price Data Annual'!Y$33+'ETS Tax'!Y35</f>
        <v>4.2163239536677781E-5</v>
      </c>
      <c r="Z3" s="4">
        <f>'Poland Fuel Price Data Annual'!Z$33+'ETS Tax'!Z35</f>
        <v>4.2634928968468745E-5</v>
      </c>
      <c r="AA3" s="4">
        <f>'Poland Fuel Price Data Annual'!AA$33+'ETS Tax'!AA35</f>
        <v>4.3106618400259836E-5</v>
      </c>
      <c r="AB3" s="4">
        <f>'Poland Fuel Price Data Annual'!AB$33+'ETS Tax'!AB35</f>
        <v>4.3549963894764677E-5</v>
      </c>
      <c r="AC3" s="4">
        <f>'Poland Fuel Price Data Annual'!AC$33+'ETS Tax'!AC35</f>
        <v>4.3993309389269728E-5</v>
      </c>
      <c r="AD3" s="4">
        <f>'Poland Fuel Price Data Annual'!AD$33+'ETS Tax'!AD35</f>
        <v>4.4436654883774677E-5</v>
      </c>
      <c r="AE3" s="4">
        <f>'Poland Fuel Price Data Annual'!AE$33+'ETS Tax'!AE35</f>
        <v>4.4880000378279734E-5</v>
      </c>
      <c r="AF3" s="4">
        <f>'Poland Fuel Price Data Annual'!AF$33+'ETS Tax'!AF35</f>
        <v>4.5323345872784677E-5</v>
      </c>
      <c r="AG3" s="4">
        <f>'Poland Fuel Price Data Annual'!AG$33+'ETS Tax'!AG35</f>
        <v>4.5766691367289741E-5</v>
      </c>
      <c r="AH3" s="4">
        <f>'Poland Fuel Price Data Annual'!AH$33+'ETS Tax'!AH35</f>
        <v>4.6210036861794683E-5</v>
      </c>
      <c r="AI3" s="4">
        <f>'Poland Fuel Price Data Annual'!AI$33+'ETS Tax'!AI35</f>
        <v>4.6653382356299741E-5</v>
      </c>
      <c r="AJ3" s="4">
        <f>'Poland Fuel Price Data Annual'!AJ$33+'ETS Tax'!AJ35</f>
        <v>4.7096727850804798E-5</v>
      </c>
      <c r="AK3" s="4">
        <f>'Poland Fuel Price Data Annual'!AK$33+'ETS Tax'!AK35</f>
        <v>4.7540073345309747E-5</v>
      </c>
    </row>
    <row r="4" spans="1:37" x14ac:dyDescent="0.25">
      <c r="A4" s="2" t="s">
        <v>4</v>
      </c>
      <c r="B4" s="4">
        <f>'Poland Fuel Price Data Annual'!B$33</f>
        <v>2.9983836514729607E-5</v>
      </c>
      <c r="C4" s="4">
        <f>'Poland Fuel Price Data Annual'!C$33</f>
        <v>3.0483904551133272E-5</v>
      </c>
      <c r="D4" s="4">
        <f>'Poland Fuel Price Data Annual'!D$33</f>
        <v>3.0983972587536933E-5</v>
      </c>
      <c r="E4" s="4">
        <f>'Poland Fuel Price Data Annual'!E$33</f>
        <v>3.1484040623940598E-5</v>
      </c>
      <c r="F4" s="4">
        <f>'Poland Fuel Price Data Annual'!F$33</f>
        <v>3.1984108660344263E-5</v>
      </c>
      <c r="G4" s="4">
        <f>'Poland Fuel Price Data Annual'!G$33</f>
        <v>3.2484176696747927E-5</v>
      </c>
      <c r="H4" s="4">
        <f>'Poland Fuel Price Data Annual'!H$33</f>
        <v>3.2785837172149196E-5</v>
      </c>
      <c r="I4" s="4">
        <f>'Poland Fuel Price Data Annual'!I$33</f>
        <v>3.3087497647550572E-5</v>
      </c>
      <c r="J4" s="4">
        <f>'Poland Fuel Price Data Annual'!J$33</f>
        <v>3.3389158122952071E-5</v>
      </c>
      <c r="K4" s="4">
        <f>'Poland Fuel Price Data Annual'!K$33</f>
        <v>3.3690818598353454E-5</v>
      </c>
      <c r="L4" s="4">
        <f>'Poland Fuel Price Data Annual'!L$33</f>
        <v>3.3992479073754838E-5</v>
      </c>
      <c r="M4" s="4">
        <f>'Poland Fuel Price Data Annual'!M$33</f>
        <v>3.4298188683054291E-5</v>
      </c>
      <c r="N4" s="4">
        <f>'Poland Fuel Price Data Annual'!N$33</f>
        <v>3.4603898292353737E-5</v>
      </c>
      <c r="O4" s="4">
        <f>'Poland Fuel Price Data Annual'!O$33</f>
        <v>3.4909607901653082E-5</v>
      </c>
      <c r="P4" s="4">
        <f>'Poland Fuel Price Data Annual'!P$33</f>
        <v>3.5215317510952528E-5</v>
      </c>
      <c r="Q4" s="4">
        <f>'Poland Fuel Price Data Annual'!Q$33</f>
        <v>3.5521027120251873E-5</v>
      </c>
      <c r="R4" s="4">
        <f>'Poland Fuel Price Data Annual'!R$33</f>
        <v>3.5853056099888322E-5</v>
      </c>
      <c r="S4" s="4">
        <f>'Poland Fuel Price Data Annual'!S$33</f>
        <v>3.6185085079524785E-5</v>
      </c>
      <c r="T4" s="4">
        <f>'Poland Fuel Price Data Annual'!T$33</f>
        <v>3.6517114059161241E-5</v>
      </c>
      <c r="U4" s="4">
        <f>'Poland Fuel Price Data Annual'!U$33</f>
        <v>3.6849143038797697E-5</v>
      </c>
      <c r="V4" s="4">
        <f>'Poland Fuel Price Data Annual'!V$33</f>
        <v>3.7181172018434038E-5</v>
      </c>
      <c r="W4" s="4">
        <f>'Poland Fuel Price Data Annual'!W$33</f>
        <v>3.7557741470948706E-5</v>
      </c>
      <c r="X4" s="4">
        <f>'Poland Fuel Price Data Annual'!X$33</f>
        <v>3.7934310923463143E-5</v>
      </c>
      <c r="Y4" s="4">
        <f>'Poland Fuel Price Data Annual'!Y$33</f>
        <v>3.8310880375977696E-5</v>
      </c>
      <c r="Z4" s="4">
        <f>'Poland Fuel Price Data Annual'!Z$33</f>
        <v>3.868744982849214E-5</v>
      </c>
      <c r="AA4" s="4">
        <f>'Poland Fuel Price Data Annual'!AA$33</f>
        <v>3.9064019281006686E-5</v>
      </c>
      <c r="AB4" s="4">
        <f>'Poland Fuel Price Data Annual'!AB$33</f>
        <v>3.9412244796234981E-5</v>
      </c>
      <c r="AC4" s="4">
        <f>'Poland Fuel Price Data Annual'!AC$33</f>
        <v>3.9760470311463486E-5</v>
      </c>
      <c r="AD4" s="4">
        <f>'Poland Fuel Price Data Annual'!AD$33</f>
        <v>4.0108695826691889E-5</v>
      </c>
      <c r="AE4" s="4">
        <f>'Poland Fuel Price Data Annual'!AE$33</f>
        <v>4.04569213419204E-5</v>
      </c>
      <c r="AF4" s="4">
        <f>'Poland Fuel Price Data Annual'!AF$33</f>
        <v>4.0805146857148797E-5</v>
      </c>
      <c r="AG4" s="4">
        <f>'Poland Fuel Price Data Annual'!AG$33</f>
        <v>4.1153372372377315E-5</v>
      </c>
      <c r="AH4" s="4">
        <f>'Poland Fuel Price Data Annual'!AH$33</f>
        <v>4.1501597887605711E-5</v>
      </c>
      <c r="AI4" s="4">
        <f>'Poland Fuel Price Data Annual'!AI$33</f>
        <v>4.1849823402834223E-5</v>
      </c>
      <c r="AJ4" s="4">
        <f>'Poland Fuel Price Data Annual'!AJ$33</f>
        <v>4.2198048918062734E-5</v>
      </c>
      <c r="AK4" s="4">
        <f>'Poland Fuel Price Data Annual'!AK$33</f>
        <v>4.2546274433291137E-5</v>
      </c>
    </row>
    <row r="5" spans="1:37" x14ac:dyDescent="0.25">
      <c r="A5" s="2" t="s">
        <v>5</v>
      </c>
      <c r="B5" s="4">
        <f>'Poland Fuel Price Data Annual'!B$33</f>
        <v>2.9983836514729607E-5</v>
      </c>
      <c r="C5" s="4">
        <f>'Poland Fuel Price Data Annual'!C$33</f>
        <v>3.0483904551133272E-5</v>
      </c>
      <c r="D5" s="4">
        <f>'Poland Fuel Price Data Annual'!D$33</f>
        <v>3.0983972587536933E-5</v>
      </c>
      <c r="E5" s="4">
        <f>'Poland Fuel Price Data Annual'!E$33</f>
        <v>3.1484040623940598E-5</v>
      </c>
      <c r="F5" s="4">
        <f>'Poland Fuel Price Data Annual'!F$33</f>
        <v>3.1984108660344263E-5</v>
      </c>
      <c r="G5" s="4">
        <f>'Poland Fuel Price Data Annual'!G$33</f>
        <v>3.2484176696747927E-5</v>
      </c>
      <c r="H5" s="4">
        <f>'Poland Fuel Price Data Annual'!H$33</f>
        <v>3.2785837172149196E-5</v>
      </c>
      <c r="I5" s="4">
        <f>'Poland Fuel Price Data Annual'!I$33</f>
        <v>3.3087497647550572E-5</v>
      </c>
      <c r="J5" s="4">
        <f>'Poland Fuel Price Data Annual'!J$33</f>
        <v>3.3389158122952071E-5</v>
      </c>
      <c r="K5" s="4">
        <f>'Poland Fuel Price Data Annual'!K$33</f>
        <v>3.3690818598353454E-5</v>
      </c>
      <c r="L5" s="4">
        <f>'Poland Fuel Price Data Annual'!L$33</f>
        <v>3.3992479073754838E-5</v>
      </c>
      <c r="M5" s="4">
        <f>'Poland Fuel Price Data Annual'!M$33</f>
        <v>3.4298188683054291E-5</v>
      </c>
      <c r="N5" s="4">
        <f>'Poland Fuel Price Data Annual'!N$33</f>
        <v>3.4603898292353737E-5</v>
      </c>
      <c r="O5" s="4">
        <f>'Poland Fuel Price Data Annual'!O$33</f>
        <v>3.4909607901653082E-5</v>
      </c>
      <c r="P5" s="4">
        <f>'Poland Fuel Price Data Annual'!P$33</f>
        <v>3.5215317510952528E-5</v>
      </c>
      <c r="Q5" s="4">
        <f>'Poland Fuel Price Data Annual'!Q$33</f>
        <v>3.5521027120251873E-5</v>
      </c>
      <c r="R5" s="4">
        <f>'Poland Fuel Price Data Annual'!R$33</f>
        <v>3.5853056099888322E-5</v>
      </c>
      <c r="S5" s="4">
        <f>'Poland Fuel Price Data Annual'!S$33</f>
        <v>3.6185085079524785E-5</v>
      </c>
      <c r="T5" s="4">
        <f>'Poland Fuel Price Data Annual'!T$33</f>
        <v>3.6517114059161241E-5</v>
      </c>
      <c r="U5" s="4">
        <f>'Poland Fuel Price Data Annual'!U$33</f>
        <v>3.6849143038797697E-5</v>
      </c>
      <c r="V5" s="4">
        <f>'Poland Fuel Price Data Annual'!V$33</f>
        <v>3.7181172018434038E-5</v>
      </c>
      <c r="W5" s="4">
        <f>'Poland Fuel Price Data Annual'!W$33</f>
        <v>3.7557741470948706E-5</v>
      </c>
      <c r="X5" s="4">
        <f>'Poland Fuel Price Data Annual'!X$33</f>
        <v>3.7934310923463143E-5</v>
      </c>
      <c r="Y5" s="4">
        <f>'Poland Fuel Price Data Annual'!Y$33</f>
        <v>3.8310880375977696E-5</v>
      </c>
      <c r="Z5" s="4">
        <f>'Poland Fuel Price Data Annual'!Z$33</f>
        <v>3.868744982849214E-5</v>
      </c>
      <c r="AA5" s="4">
        <f>'Poland Fuel Price Data Annual'!AA$33</f>
        <v>3.9064019281006686E-5</v>
      </c>
      <c r="AB5" s="4">
        <f>'Poland Fuel Price Data Annual'!AB$33</f>
        <v>3.9412244796234981E-5</v>
      </c>
      <c r="AC5" s="4">
        <f>'Poland Fuel Price Data Annual'!AC$33</f>
        <v>3.9760470311463486E-5</v>
      </c>
      <c r="AD5" s="4">
        <f>'Poland Fuel Price Data Annual'!AD$33</f>
        <v>4.0108695826691889E-5</v>
      </c>
      <c r="AE5" s="4">
        <f>'Poland Fuel Price Data Annual'!AE$33</f>
        <v>4.04569213419204E-5</v>
      </c>
      <c r="AF5" s="4">
        <f>'Poland Fuel Price Data Annual'!AF$33</f>
        <v>4.0805146857148797E-5</v>
      </c>
      <c r="AG5" s="4">
        <f>'Poland Fuel Price Data Annual'!AG$33</f>
        <v>4.1153372372377315E-5</v>
      </c>
      <c r="AH5" s="4">
        <f>'Poland Fuel Price Data Annual'!AH$33</f>
        <v>4.1501597887605711E-5</v>
      </c>
      <c r="AI5" s="4">
        <f>'Poland Fuel Price Data Annual'!AI$33</f>
        <v>4.1849823402834223E-5</v>
      </c>
      <c r="AJ5" s="4">
        <f>'Poland Fuel Price Data Annual'!AJ$33</f>
        <v>4.2198048918062734E-5</v>
      </c>
      <c r="AK5" s="4">
        <f>'Poland Fuel Price Data Annual'!AK$33</f>
        <v>4.2546274433291137E-5</v>
      </c>
    </row>
    <row r="6" spans="1:37" x14ac:dyDescent="0.25">
      <c r="A6" s="2" t="s">
        <v>3</v>
      </c>
      <c r="B6" s="4">
        <f>'Poland Fuel Price Data Annual'!B$33</f>
        <v>2.9983836514729607E-5</v>
      </c>
      <c r="C6" s="4">
        <f>'Poland Fuel Price Data Annual'!C$33</f>
        <v>3.0483904551133272E-5</v>
      </c>
      <c r="D6" s="4">
        <f>'Poland Fuel Price Data Annual'!D$33</f>
        <v>3.0983972587536933E-5</v>
      </c>
      <c r="E6" s="4">
        <f>'Poland Fuel Price Data Annual'!E$33</f>
        <v>3.1484040623940598E-5</v>
      </c>
      <c r="F6" s="4">
        <f>'Poland Fuel Price Data Annual'!F$33</f>
        <v>3.1984108660344263E-5</v>
      </c>
      <c r="G6" s="4">
        <f>'Poland Fuel Price Data Annual'!G$33</f>
        <v>3.2484176696747927E-5</v>
      </c>
      <c r="H6" s="4">
        <f>'Poland Fuel Price Data Annual'!H$33</f>
        <v>3.2785837172149196E-5</v>
      </c>
      <c r="I6" s="4">
        <f>'Poland Fuel Price Data Annual'!I$33</f>
        <v>3.3087497647550572E-5</v>
      </c>
      <c r="J6" s="4">
        <f>'Poland Fuel Price Data Annual'!J$33</f>
        <v>3.3389158122952071E-5</v>
      </c>
      <c r="K6" s="4">
        <f>'Poland Fuel Price Data Annual'!K$33</f>
        <v>3.3690818598353454E-5</v>
      </c>
      <c r="L6" s="4">
        <f>'Poland Fuel Price Data Annual'!L$33</f>
        <v>3.3992479073754838E-5</v>
      </c>
      <c r="M6" s="4">
        <f>'Poland Fuel Price Data Annual'!M$33</f>
        <v>3.4298188683054291E-5</v>
      </c>
      <c r="N6" s="4">
        <f>'Poland Fuel Price Data Annual'!N$33</f>
        <v>3.4603898292353737E-5</v>
      </c>
      <c r="O6" s="4">
        <f>'Poland Fuel Price Data Annual'!O$33</f>
        <v>3.4909607901653082E-5</v>
      </c>
      <c r="P6" s="4">
        <f>'Poland Fuel Price Data Annual'!P$33</f>
        <v>3.5215317510952528E-5</v>
      </c>
      <c r="Q6" s="4">
        <f>'Poland Fuel Price Data Annual'!Q$33</f>
        <v>3.5521027120251873E-5</v>
      </c>
      <c r="R6" s="4">
        <f>'Poland Fuel Price Data Annual'!R$33</f>
        <v>3.5853056099888322E-5</v>
      </c>
      <c r="S6" s="4">
        <f>'Poland Fuel Price Data Annual'!S$33</f>
        <v>3.6185085079524785E-5</v>
      </c>
      <c r="T6" s="4">
        <f>'Poland Fuel Price Data Annual'!T$33</f>
        <v>3.6517114059161241E-5</v>
      </c>
      <c r="U6" s="4">
        <f>'Poland Fuel Price Data Annual'!U$33</f>
        <v>3.6849143038797697E-5</v>
      </c>
      <c r="V6" s="4">
        <f>'Poland Fuel Price Data Annual'!V$33</f>
        <v>3.7181172018434038E-5</v>
      </c>
      <c r="W6" s="4">
        <f>'Poland Fuel Price Data Annual'!W$33</f>
        <v>3.7557741470948706E-5</v>
      </c>
      <c r="X6" s="4">
        <f>'Poland Fuel Price Data Annual'!X$33</f>
        <v>3.7934310923463143E-5</v>
      </c>
      <c r="Y6" s="4">
        <f>'Poland Fuel Price Data Annual'!Y$33</f>
        <v>3.8310880375977696E-5</v>
      </c>
      <c r="Z6" s="4">
        <f>'Poland Fuel Price Data Annual'!Z$33</f>
        <v>3.868744982849214E-5</v>
      </c>
      <c r="AA6" s="4">
        <f>'Poland Fuel Price Data Annual'!AA$33</f>
        <v>3.9064019281006686E-5</v>
      </c>
      <c r="AB6" s="4">
        <f>'Poland Fuel Price Data Annual'!AB$33</f>
        <v>3.9412244796234981E-5</v>
      </c>
      <c r="AC6" s="4">
        <f>'Poland Fuel Price Data Annual'!AC$33</f>
        <v>3.9760470311463486E-5</v>
      </c>
      <c r="AD6" s="4">
        <f>'Poland Fuel Price Data Annual'!AD$33</f>
        <v>4.0108695826691889E-5</v>
      </c>
      <c r="AE6" s="4">
        <f>'Poland Fuel Price Data Annual'!AE$33</f>
        <v>4.04569213419204E-5</v>
      </c>
      <c r="AF6" s="4">
        <f>'Poland Fuel Price Data Annual'!AF$33</f>
        <v>4.0805146857148797E-5</v>
      </c>
      <c r="AG6" s="4">
        <f>'Poland Fuel Price Data Annual'!AG$33</f>
        <v>4.1153372372377315E-5</v>
      </c>
      <c r="AH6" s="4">
        <f>'Poland Fuel Price Data Annual'!AH$33</f>
        <v>4.1501597887605711E-5</v>
      </c>
      <c r="AI6" s="4">
        <f>'Poland Fuel Price Data Annual'!AI$33</f>
        <v>4.1849823402834223E-5</v>
      </c>
      <c r="AJ6" s="4">
        <f>'Poland Fuel Price Data Annual'!AJ$33</f>
        <v>4.2198048918062734E-5</v>
      </c>
      <c r="AK6" s="4">
        <f>'Poland Fuel Price Data Annual'!AK$33</f>
        <v>4.2546274433291137E-5</v>
      </c>
    </row>
    <row r="7" spans="1:37" x14ac:dyDescent="0.25">
      <c r="A7" s="2" t="s">
        <v>20</v>
      </c>
      <c r="B7" s="4">
        <f>'Poland Fuel Price Data Annual'!B$33</f>
        <v>2.9983836514729607E-5</v>
      </c>
      <c r="C7" s="4">
        <f>'Poland Fuel Price Data Annual'!C$33</f>
        <v>3.0483904551133272E-5</v>
      </c>
      <c r="D7" s="4">
        <f>'Poland Fuel Price Data Annual'!D$33</f>
        <v>3.0983972587536933E-5</v>
      </c>
      <c r="E7" s="4">
        <f>'Poland Fuel Price Data Annual'!E$33</f>
        <v>3.1484040623940598E-5</v>
      </c>
      <c r="F7" s="4">
        <f>'Poland Fuel Price Data Annual'!F$33</f>
        <v>3.1984108660344263E-5</v>
      </c>
      <c r="G7" s="4">
        <f>'Poland Fuel Price Data Annual'!G$33</f>
        <v>3.2484176696747927E-5</v>
      </c>
      <c r="H7" s="4">
        <f>'Poland Fuel Price Data Annual'!H$33</f>
        <v>3.2785837172149196E-5</v>
      </c>
      <c r="I7" s="4">
        <f>'Poland Fuel Price Data Annual'!I$33</f>
        <v>3.3087497647550572E-5</v>
      </c>
      <c r="J7" s="4">
        <f>'Poland Fuel Price Data Annual'!J$33</f>
        <v>3.3389158122952071E-5</v>
      </c>
      <c r="K7" s="4">
        <f>'Poland Fuel Price Data Annual'!K$33</f>
        <v>3.3690818598353454E-5</v>
      </c>
      <c r="L7" s="4">
        <f>'Poland Fuel Price Data Annual'!L$33</f>
        <v>3.3992479073754838E-5</v>
      </c>
      <c r="M7" s="4">
        <f>'Poland Fuel Price Data Annual'!M$33</f>
        <v>3.4298188683054291E-5</v>
      </c>
      <c r="N7" s="4">
        <f>'Poland Fuel Price Data Annual'!N$33</f>
        <v>3.4603898292353737E-5</v>
      </c>
      <c r="O7" s="4">
        <f>'Poland Fuel Price Data Annual'!O$33</f>
        <v>3.4909607901653082E-5</v>
      </c>
      <c r="P7" s="4">
        <f>'Poland Fuel Price Data Annual'!P$33</f>
        <v>3.5215317510952528E-5</v>
      </c>
      <c r="Q7" s="4">
        <f>'Poland Fuel Price Data Annual'!Q$33</f>
        <v>3.5521027120251873E-5</v>
      </c>
      <c r="R7" s="4">
        <f>'Poland Fuel Price Data Annual'!R$33</f>
        <v>3.5853056099888322E-5</v>
      </c>
      <c r="S7" s="4">
        <f>'Poland Fuel Price Data Annual'!S$33</f>
        <v>3.6185085079524785E-5</v>
      </c>
      <c r="T7" s="4">
        <f>'Poland Fuel Price Data Annual'!T$33</f>
        <v>3.6517114059161241E-5</v>
      </c>
      <c r="U7" s="4">
        <f>'Poland Fuel Price Data Annual'!U$33</f>
        <v>3.6849143038797697E-5</v>
      </c>
      <c r="V7" s="4">
        <f>'Poland Fuel Price Data Annual'!V$33</f>
        <v>3.7181172018434038E-5</v>
      </c>
      <c r="W7" s="4">
        <f>'Poland Fuel Price Data Annual'!W$33</f>
        <v>3.7557741470948706E-5</v>
      </c>
      <c r="X7" s="4">
        <f>'Poland Fuel Price Data Annual'!X$33</f>
        <v>3.7934310923463143E-5</v>
      </c>
      <c r="Y7" s="4">
        <f>'Poland Fuel Price Data Annual'!Y$33</f>
        <v>3.8310880375977696E-5</v>
      </c>
      <c r="Z7" s="4">
        <f>'Poland Fuel Price Data Annual'!Z$33</f>
        <v>3.868744982849214E-5</v>
      </c>
      <c r="AA7" s="4">
        <f>'Poland Fuel Price Data Annual'!AA$33</f>
        <v>3.9064019281006686E-5</v>
      </c>
      <c r="AB7" s="4">
        <f>'Poland Fuel Price Data Annual'!AB$33</f>
        <v>3.9412244796234981E-5</v>
      </c>
      <c r="AC7" s="4">
        <f>'Poland Fuel Price Data Annual'!AC$33</f>
        <v>3.9760470311463486E-5</v>
      </c>
      <c r="AD7" s="4">
        <f>'Poland Fuel Price Data Annual'!AD$33</f>
        <v>4.0108695826691889E-5</v>
      </c>
      <c r="AE7" s="4">
        <f>'Poland Fuel Price Data Annual'!AE$33</f>
        <v>4.04569213419204E-5</v>
      </c>
      <c r="AF7" s="4">
        <f>'Poland Fuel Price Data Annual'!AF$33</f>
        <v>4.0805146857148797E-5</v>
      </c>
      <c r="AG7" s="4">
        <f>'Poland Fuel Price Data Annual'!AG$33</f>
        <v>4.1153372372377315E-5</v>
      </c>
      <c r="AH7" s="4">
        <f>'Poland Fuel Price Data Annual'!AH$33</f>
        <v>4.1501597887605711E-5</v>
      </c>
      <c r="AI7" s="4">
        <f>'Poland Fuel Price Data Annual'!AI$33</f>
        <v>4.1849823402834223E-5</v>
      </c>
      <c r="AJ7" s="4">
        <f>'Poland Fuel Price Data Annual'!AJ$33</f>
        <v>4.2198048918062734E-5</v>
      </c>
      <c r="AK7" s="4">
        <f>'Poland Fuel Price Data Annual'!AK$33</f>
        <v>4.2546274433291137E-5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ref="AB8:AK8" si="0">TREND($R8:$AA8,$R$1:$AA$1,AB$1)</f>
        <v>0</v>
      </c>
      <c r="AC8" s="15">
        <f t="shared" si="0"/>
        <v>0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0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0</v>
      </c>
    </row>
  </sheetData>
  <pageMargins left="0.7" right="0.7" top="0.75" bottom="0.75" header="0.3" footer="0.3"/>
  <ignoredErrors>
    <ignoredError sqref="A3:AK3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1" sqref="E41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Annual'!B49</f>
        <v>2.4960999044058772E-5</v>
      </c>
      <c r="C2" s="4">
        <f>'Poland Fuel Price Data Annual'!C49</f>
        <v>2.7327246309726858E-5</v>
      </c>
      <c r="D2" s="4">
        <f>'Poland Fuel Price Data Annual'!D49</f>
        <v>2.9693493575394947E-5</v>
      </c>
      <c r="E2" s="4">
        <f>'Poland Fuel Price Data Annual'!E49</f>
        <v>3.2059740841063761E-5</v>
      </c>
      <c r="F2" s="4">
        <f>'Poland Fuel Price Data Annual'!F49</f>
        <v>3.4425988106731856E-5</v>
      </c>
      <c r="G2" s="4">
        <f>'Poland Fuel Price Data Annual'!G49</f>
        <v>3.6792235372399945E-5</v>
      </c>
      <c r="H2" s="4">
        <f>'Poland Fuel Price Data Annual'!H49</f>
        <v>3.9158482638068027E-5</v>
      </c>
      <c r="I2" s="4">
        <f>'Poland Fuel Price Data Annual'!I49</f>
        <v>4.1524729903736123E-5</v>
      </c>
      <c r="J2" s="4">
        <f>'Poland Fuel Price Data Annual'!J49</f>
        <v>4.3890977169404212E-5</v>
      </c>
      <c r="K2" s="4">
        <f>'Poland Fuel Price Data Annual'!K49</f>
        <v>4.6257224435072294E-5</v>
      </c>
      <c r="L2" s="4">
        <f>'Poland Fuel Price Data Annual'!L49</f>
        <v>4.862347170074039E-5</v>
      </c>
      <c r="M2" s="4">
        <f>'Poland Fuel Price Data Annual'!M49</f>
        <v>5.0989718966408472E-5</v>
      </c>
      <c r="N2" s="4">
        <f>'Poland Fuel Price Data Annual'!N49</f>
        <v>5.3355966232077293E-5</v>
      </c>
      <c r="O2" s="4">
        <f>'Poland Fuel Price Data Annual'!O49</f>
        <v>5.5722213497745381E-5</v>
      </c>
      <c r="P2" s="4">
        <f>'Poland Fuel Price Data Annual'!P49</f>
        <v>5.808846076341347E-5</v>
      </c>
      <c r="Q2" s="4">
        <f>'Poland Fuel Price Data Annual'!Q49</f>
        <v>6.0454708029081559E-5</v>
      </c>
      <c r="R2" s="4">
        <f>'Poland Fuel Price Data Annual'!R49</f>
        <v>6.2820955294749648E-5</v>
      </c>
      <c r="S2" s="4">
        <f>'Poland Fuel Price Data Annual'!S49</f>
        <v>6.5187202560417737E-5</v>
      </c>
      <c r="T2" s="4">
        <f>'Poland Fuel Price Data Annual'!T49</f>
        <v>6.7553449826085826E-5</v>
      </c>
      <c r="U2" s="4">
        <f>'Poland Fuel Price Data Annual'!U49</f>
        <v>6.9919697091753915E-5</v>
      </c>
      <c r="V2" s="4">
        <f>'Poland Fuel Price Data Annual'!V49</f>
        <v>7.2285944357422736E-5</v>
      </c>
      <c r="W2" s="4">
        <f>'Poland Fuel Price Data Annual'!W49</f>
        <v>7.4652191623090811E-5</v>
      </c>
      <c r="X2" s="4">
        <f>'Poland Fuel Price Data Annual'!X49</f>
        <v>7.70184388887589E-5</v>
      </c>
      <c r="Y2" s="4">
        <f>'Poland Fuel Price Data Annual'!Y49</f>
        <v>7.9384686154427002E-5</v>
      </c>
      <c r="Z2" s="4">
        <f>'Poland Fuel Price Data Annual'!Z49</f>
        <v>8.1750933420095091E-5</v>
      </c>
      <c r="AA2" s="4">
        <f>'Poland Fuel Price Data Annual'!AA49</f>
        <v>8.411718068576318E-5</v>
      </c>
      <c r="AB2" s="4">
        <f>'Poland Fuel Price Data Annual'!AB49</f>
        <v>8.6483427951431269E-5</v>
      </c>
      <c r="AC2" s="4">
        <f>'Poland Fuel Price Data Annual'!AC49</f>
        <v>8.8849675217099344E-5</v>
      </c>
      <c r="AD2" s="4">
        <f>'Poland Fuel Price Data Annual'!AD49</f>
        <v>9.1215922482767447E-5</v>
      </c>
      <c r="AE2" s="4">
        <f>'Poland Fuel Price Data Annual'!AE49</f>
        <v>9.3582169748436254E-5</v>
      </c>
      <c r="AF2" s="4">
        <f>'Poland Fuel Price Data Annual'!AF49</f>
        <v>9.5948417014104343E-5</v>
      </c>
      <c r="AG2" s="4">
        <f>'Poland Fuel Price Data Annual'!AG49</f>
        <v>9.8314664279772432E-5</v>
      </c>
      <c r="AH2" s="4">
        <f>'Poland Fuel Price Data Annual'!AH49</f>
        <v>1.0068091154544052E-4</v>
      </c>
      <c r="AI2" s="4">
        <f>'Poland Fuel Price Data Annual'!AI49</f>
        <v>1.0304715881110862E-4</v>
      </c>
      <c r="AJ2" s="4">
        <f>'Poland Fuel Price Data Annual'!AJ49</f>
        <v>1.0541340607677671E-4</v>
      </c>
      <c r="AK2" s="4">
        <f>'Poland Fuel Price Data Annual'!AK49</f>
        <v>1.0777965334244479E-4</v>
      </c>
    </row>
    <row r="3" spans="1:37" x14ac:dyDescent="0.25">
      <c r="A3" s="2" t="s">
        <v>2</v>
      </c>
      <c r="B3" s="15">
        <v>0</v>
      </c>
      <c r="C3" s="15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5">
        <f t="shared" ref="AB3:AK8" si="0">TREND($R3:$AA3,$R$1:$AA$1,AB$1)</f>
        <v>0</v>
      </c>
      <c r="AC3" s="15">
        <f t="shared" si="0"/>
        <v>0</v>
      </c>
      <c r="AD3" s="15">
        <f t="shared" si="0"/>
        <v>0</v>
      </c>
      <c r="AE3" s="15">
        <f t="shared" si="0"/>
        <v>0</v>
      </c>
      <c r="AF3" s="15">
        <f t="shared" si="0"/>
        <v>0</v>
      </c>
      <c r="AG3" s="15">
        <f t="shared" si="0"/>
        <v>0</v>
      </c>
      <c r="AH3" s="15">
        <f t="shared" si="0"/>
        <v>0</v>
      </c>
      <c r="AI3" s="15">
        <f t="shared" si="0"/>
        <v>0</v>
      </c>
      <c r="AJ3" s="15">
        <f t="shared" si="0"/>
        <v>0</v>
      </c>
      <c r="AK3" s="15">
        <f t="shared" si="0"/>
        <v>0</v>
      </c>
    </row>
    <row r="4" spans="1:37" x14ac:dyDescent="0.25">
      <c r="A4" s="2" t="s">
        <v>4</v>
      </c>
      <c r="B4" s="15">
        <v>0</v>
      </c>
      <c r="C4" s="15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5">
        <f t="shared" si="0"/>
        <v>0</v>
      </c>
      <c r="AC4" s="15">
        <f t="shared" si="0"/>
        <v>0</v>
      </c>
      <c r="AD4" s="15">
        <f t="shared" si="0"/>
        <v>0</v>
      </c>
      <c r="AE4" s="15">
        <f t="shared" si="0"/>
        <v>0</v>
      </c>
      <c r="AF4" s="15">
        <f t="shared" si="0"/>
        <v>0</v>
      </c>
      <c r="AG4" s="15">
        <f t="shared" si="0"/>
        <v>0</v>
      </c>
      <c r="AH4" s="15">
        <f t="shared" si="0"/>
        <v>0</v>
      </c>
      <c r="AI4" s="15">
        <f t="shared" si="0"/>
        <v>0</v>
      </c>
      <c r="AJ4" s="15">
        <f t="shared" si="0"/>
        <v>0</v>
      </c>
      <c r="AK4" s="15">
        <f t="shared" si="0"/>
        <v>0</v>
      </c>
    </row>
    <row r="5" spans="1:37" x14ac:dyDescent="0.25">
      <c r="A5" s="2" t="s">
        <v>5</v>
      </c>
      <c r="B5" s="15">
        <v>0</v>
      </c>
      <c r="C5" s="15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5">
        <f t="shared" si="0"/>
        <v>0</v>
      </c>
      <c r="AC5" s="15">
        <f t="shared" si="0"/>
        <v>0</v>
      </c>
      <c r="AD5" s="15">
        <f t="shared" si="0"/>
        <v>0</v>
      </c>
      <c r="AE5" s="15">
        <f t="shared" si="0"/>
        <v>0</v>
      </c>
      <c r="AF5" s="15">
        <f t="shared" si="0"/>
        <v>0</v>
      </c>
      <c r="AG5" s="15">
        <f t="shared" si="0"/>
        <v>0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0</v>
      </c>
    </row>
    <row r="6" spans="1:37" x14ac:dyDescent="0.25">
      <c r="A6" s="2" t="s">
        <v>3</v>
      </c>
      <c r="B6" s="15">
        <v>0</v>
      </c>
      <c r="C6" s="15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5">
        <f t="shared" si="0"/>
        <v>0</v>
      </c>
      <c r="AC6" s="15">
        <f t="shared" si="0"/>
        <v>0</v>
      </c>
      <c r="AD6" s="15">
        <f t="shared" si="0"/>
        <v>0</v>
      </c>
      <c r="AE6" s="15">
        <f t="shared" si="0"/>
        <v>0</v>
      </c>
      <c r="AF6" s="15">
        <f t="shared" si="0"/>
        <v>0</v>
      </c>
      <c r="AG6" s="15">
        <f t="shared" si="0"/>
        <v>0</v>
      </c>
      <c r="AH6" s="15">
        <f t="shared" si="0"/>
        <v>0</v>
      </c>
      <c r="AI6" s="15">
        <f t="shared" si="0"/>
        <v>0</v>
      </c>
      <c r="AJ6" s="15">
        <f t="shared" si="0"/>
        <v>0</v>
      </c>
      <c r="AK6" s="15">
        <f t="shared" si="0"/>
        <v>0</v>
      </c>
    </row>
    <row r="7" spans="1:37" x14ac:dyDescent="0.25">
      <c r="A7" s="2" t="s">
        <v>20</v>
      </c>
      <c r="B7" s="15">
        <f t="shared" ref="B7:C7" si="1">B3</f>
        <v>0</v>
      </c>
      <c r="C7" s="15">
        <f t="shared" si="1"/>
        <v>0</v>
      </c>
      <c r="D7" s="1">
        <f t="shared" ref="D7:AA7" si="2">D3</f>
        <v>0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5">
        <f t="shared" si="0"/>
        <v>0</v>
      </c>
      <c r="AC7" s="15">
        <f t="shared" si="0"/>
        <v>0</v>
      </c>
      <c r="AD7" s="15">
        <f t="shared" si="0"/>
        <v>0</v>
      </c>
      <c r="AE7" s="15">
        <f t="shared" si="0"/>
        <v>0</v>
      </c>
      <c r="AF7" s="15">
        <f t="shared" si="0"/>
        <v>0</v>
      </c>
      <c r="AG7" s="15">
        <f t="shared" si="0"/>
        <v>0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si="0"/>
        <v>0</v>
      </c>
    </row>
    <row r="8" spans="1:37" x14ac:dyDescent="0.25">
      <c r="A8" s="2" t="s">
        <v>22</v>
      </c>
      <c r="B8" s="15">
        <v>0</v>
      </c>
      <c r="C8" s="15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si="0"/>
        <v>0</v>
      </c>
      <c r="AC8" s="15">
        <f t="shared" si="0"/>
        <v>0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0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0" sqref="W10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Annual'!B45</f>
        <v>2.9752813869270665E-5</v>
      </c>
      <c r="C2" s="4">
        <f>'Poland Fuel Price Data Annual'!C45</f>
        <v>3.2573314536724941E-5</v>
      </c>
      <c r="D2" s="4">
        <f>'Poland Fuel Price Data Annual'!D45</f>
        <v>3.5393815204179217E-5</v>
      </c>
      <c r="E2" s="4">
        <f>'Poland Fuel Price Data Annual'!E45</f>
        <v>3.8214315871634361E-5</v>
      </c>
      <c r="F2" s="4">
        <f>'Poland Fuel Price Data Annual'!F45</f>
        <v>4.1034816539088637E-5</v>
      </c>
      <c r="G2" s="4">
        <f>'Poland Fuel Price Data Annual'!G45</f>
        <v>4.3855317206542913E-5</v>
      </c>
      <c r="H2" s="4">
        <f>'Poland Fuel Price Data Annual'!H45</f>
        <v>4.6675817873997189E-5</v>
      </c>
      <c r="I2" s="4">
        <f>'Poland Fuel Price Data Annual'!I45</f>
        <v>4.9496318541451464E-5</v>
      </c>
      <c r="J2" s="4">
        <f>'Poland Fuel Price Data Annual'!J45</f>
        <v>5.231681920890574E-5</v>
      </c>
      <c r="K2" s="4">
        <f>'Poland Fuel Price Data Annual'!K45</f>
        <v>5.5137319876360016E-5</v>
      </c>
      <c r="L2" s="4">
        <f>'Poland Fuel Price Data Annual'!L45</f>
        <v>5.7957820543814292E-5</v>
      </c>
      <c r="M2" s="4">
        <f>'Poland Fuel Price Data Annual'!M45</f>
        <v>6.0778321211268568E-5</v>
      </c>
      <c r="N2" s="4">
        <f>'Poland Fuel Price Data Annual'!N45</f>
        <v>6.3598821878723712E-5</v>
      </c>
      <c r="O2" s="4">
        <f>'Poland Fuel Price Data Annual'!O45</f>
        <v>6.6419322546177988E-5</v>
      </c>
      <c r="P2" s="4">
        <f>'Poland Fuel Price Data Annual'!P45</f>
        <v>6.9239823213632264E-5</v>
      </c>
      <c r="Q2" s="4">
        <f>'Poland Fuel Price Data Annual'!Q45</f>
        <v>7.206032388108654E-5</v>
      </c>
      <c r="R2" s="4">
        <f>'Poland Fuel Price Data Annual'!R45</f>
        <v>7.4880824548540816E-5</v>
      </c>
      <c r="S2" s="4">
        <f>'Poland Fuel Price Data Annual'!S45</f>
        <v>7.7701325215995092E-5</v>
      </c>
      <c r="T2" s="4">
        <f>'Poland Fuel Price Data Annual'!T45</f>
        <v>8.0521825883449367E-5</v>
      </c>
      <c r="U2" s="4">
        <f>'Poland Fuel Price Data Annual'!U45</f>
        <v>8.3342326550903643E-5</v>
      </c>
      <c r="V2" s="4">
        <f>'Poland Fuel Price Data Annual'!V45</f>
        <v>8.6162827218358787E-5</v>
      </c>
      <c r="W2" s="4">
        <f>'Poland Fuel Price Data Annual'!W45</f>
        <v>8.8983327885813063E-5</v>
      </c>
      <c r="X2" s="4">
        <f>'Poland Fuel Price Data Annual'!X45</f>
        <v>9.1803828553267339E-5</v>
      </c>
      <c r="Y2" s="4">
        <f>'Poland Fuel Price Data Annual'!Y45</f>
        <v>9.4624329220721615E-5</v>
      </c>
      <c r="Z2" s="4">
        <f>'Poland Fuel Price Data Annual'!Z45</f>
        <v>9.7444829888175891E-5</v>
      </c>
      <c r="AA2" s="4">
        <f>'Poland Fuel Price Data Annual'!AA45</f>
        <v>1.0026533055563017E-4</v>
      </c>
      <c r="AB2" s="4">
        <f>'Poland Fuel Price Data Annual'!AB45</f>
        <v>1.0308583122308444E-4</v>
      </c>
      <c r="AC2" s="4">
        <f>'Poland Fuel Price Data Annual'!AC45</f>
        <v>1.0590633189053872E-4</v>
      </c>
      <c r="AD2" s="4">
        <f>'Poland Fuel Price Data Annual'!AD45</f>
        <v>1.0872683255799299E-4</v>
      </c>
      <c r="AE2" s="4">
        <f>'Poland Fuel Price Data Annual'!AE45</f>
        <v>1.1154733322544814E-4</v>
      </c>
      <c r="AF2" s="4">
        <f>'Poland Fuel Price Data Annual'!AF45</f>
        <v>1.1436783389290241E-4</v>
      </c>
      <c r="AG2" s="4">
        <f>'Poland Fuel Price Data Annual'!AG45</f>
        <v>1.1718833456035669E-4</v>
      </c>
      <c r="AH2" s="4">
        <f>'Poland Fuel Price Data Annual'!AH45</f>
        <v>1.2000883522781097E-4</v>
      </c>
      <c r="AI2" s="4">
        <f>'Poland Fuel Price Data Annual'!AI45</f>
        <v>1.2282933589526524E-4</v>
      </c>
      <c r="AJ2" s="4">
        <f>'Poland Fuel Price Data Annual'!AJ45</f>
        <v>1.2564983656271952E-4</v>
      </c>
      <c r="AK2" s="4">
        <f>'Poland Fuel Price Data Annual'!AK45</f>
        <v>1.2847033723017379E-4</v>
      </c>
    </row>
    <row r="3" spans="1:37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</row>
    <row r="4" spans="1:37" x14ac:dyDescent="0.25">
      <c r="A4" s="2" t="s">
        <v>4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</row>
    <row r="5" spans="1:37" x14ac:dyDescent="0.25">
      <c r="A5" s="2" t="s">
        <v>5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</row>
    <row r="6" spans="1:37" x14ac:dyDescent="0.25">
      <c r="A6" s="2" t="s">
        <v>3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</row>
    <row r="7" spans="1:37" x14ac:dyDescent="0.25">
      <c r="A7" s="2" t="s">
        <v>20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</row>
    <row r="8" spans="1:37" x14ac:dyDescent="0.25">
      <c r="A8" s="2" t="s">
        <v>22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Annual'!B37</f>
        <v>1.4799385853043562E-5</v>
      </c>
      <c r="C2" s="4">
        <f>'Poland Fuel Price Data Annual'!C37</f>
        <v>1.5046712545968087E-5</v>
      </c>
      <c r="D2" s="4">
        <f>'Poland Fuel Price Data Annual'!D37</f>
        <v>1.5294039238892612E-5</v>
      </c>
      <c r="E2" s="4">
        <f>'Poland Fuel Price Data Annual'!E37</f>
        <v>1.5541365931817046E-5</v>
      </c>
      <c r="F2" s="4">
        <f>'Poland Fuel Price Data Annual'!F37</f>
        <v>1.5788692624741569E-5</v>
      </c>
      <c r="G2" s="4">
        <f>'Poland Fuel Price Data Annual'!G37</f>
        <v>1.6036019317666096E-5</v>
      </c>
      <c r="H2" s="4">
        <f>'Poland Fuel Price Data Annual'!H37</f>
        <v>1.6184817490645032E-5</v>
      </c>
      <c r="I2" s="4">
        <f>'Poland Fuel Price Data Annual'!I37</f>
        <v>1.6333615663624012E-5</v>
      </c>
      <c r="J2" s="4">
        <f>'Poland Fuel Price Data Annual'!J37</f>
        <v>1.6482413836602989E-5</v>
      </c>
      <c r="K2" s="4">
        <f>'Poland Fuel Price Data Annual'!K37</f>
        <v>1.6631212009581973E-5</v>
      </c>
      <c r="L2" s="4">
        <f>'Poland Fuel Price Data Annual'!L37</f>
        <v>1.6780010182560949E-5</v>
      </c>
      <c r="M2" s="4">
        <f>'Poland Fuel Price Data Annual'!M37</f>
        <v>1.6930014827212709E-5</v>
      </c>
      <c r="N2" s="4">
        <f>'Poland Fuel Price Data Annual'!N37</f>
        <v>1.7080019471864465E-5</v>
      </c>
      <c r="O2" s="4">
        <f>'Poland Fuel Price Data Annual'!O37</f>
        <v>1.7230024116516268E-5</v>
      </c>
      <c r="P2" s="4">
        <f>'Poland Fuel Price Data Annual'!P37</f>
        <v>1.7380028761168024E-5</v>
      </c>
      <c r="Q2" s="4">
        <f>'Poland Fuel Price Data Annual'!Q37</f>
        <v>1.753003340581978E-5</v>
      </c>
      <c r="R2" s="4">
        <f>'Poland Fuel Price Data Annual'!R37</f>
        <v>1.7694515710545222E-5</v>
      </c>
      <c r="S2" s="4">
        <f>'Poland Fuel Price Data Annual'!S37</f>
        <v>1.7858998015270616E-5</v>
      </c>
      <c r="T2" s="4">
        <f>'Poland Fuel Price Data Annual'!T37</f>
        <v>1.802348031999601E-5</v>
      </c>
      <c r="U2" s="4">
        <f>'Poland Fuel Price Data Annual'!U37</f>
        <v>1.8187962624721448E-5</v>
      </c>
      <c r="V2" s="4">
        <f>'Poland Fuel Price Data Annual'!V37</f>
        <v>1.8352444929446842E-5</v>
      </c>
      <c r="W2" s="4">
        <f>'Poland Fuel Price Data Annual'!W37</f>
        <v>1.8537839409834124E-5</v>
      </c>
      <c r="X2" s="4">
        <f>'Poland Fuel Price Data Annual'!X37</f>
        <v>1.872323389022145E-5</v>
      </c>
      <c r="Y2" s="4">
        <f>'Poland Fuel Price Data Annual'!Y37</f>
        <v>1.8908628370608773E-5</v>
      </c>
      <c r="Z2" s="4">
        <f>'Poland Fuel Price Data Annual'!Z37</f>
        <v>1.9094022850996096E-5</v>
      </c>
      <c r="AA2" s="4">
        <f>'Poland Fuel Price Data Annual'!AA37</f>
        <v>1.9279417331383379E-5</v>
      </c>
      <c r="AB2" s="4">
        <f>'Poland Fuel Price Data Annual'!AB37</f>
        <v>1.9451540623369843E-5</v>
      </c>
      <c r="AC2" s="4">
        <f>'Poland Fuel Price Data Annual'!AC37</f>
        <v>1.9623663915356307E-5</v>
      </c>
      <c r="AD2" s="4">
        <f>'Poland Fuel Price Data Annual'!AD37</f>
        <v>1.9795787207342819E-5</v>
      </c>
      <c r="AE2" s="4">
        <f>'Poland Fuel Price Data Annual'!AE37</f>
        <v>1.996791049932928E-5</v>
      </c>
      <c r="AF2" s="4">
        <f>'Poland Fuel Price Data Annual'!AF37</f>
        <v>2.0140033791315791E-5</v>
      </c>
      <c r="AG2" s="4">
        <f>'Poland Fuel Price Data Annual'!AG37</f>
        <v>2.0311754926078026E-5</v>
      </c>
      <c r="AH2" s="4">
        <f>'Poland Fuel Price Data Annual'!AH37</f>
        <v>2.0483476060840217E-5</v>
      </c>
      <c r="AI2" s="4">
        <f>'Poland Fuel Price Data Annual'!AI37</f>
        <v>2.0655197195602452E-5</v>
      </c>
      <c r="AJ2" s="4">
        <f>'Poland Fuel Price Data Annual'!AJ37</f>
        <v>2.0826918330364691E-5</v>
      </c>
      <c r="AK2" s="4">
        <f>'Poland Fuel Price Data Annual'!AK37</f>
        <v>2.0998639465126882E-5</v>
      </c>
    </row>
    <row r="3" spans="1:37" x14ac:dyDescent="0.25">
      <c r="A3" s="2" t="s">
        <v>2</v>
      </c>
      <c r="B3" s="15">
        <v>0</v>
      </c>
      <c r="C3" s="12">
        <v>0</v>
      </c>
      <c r="D3" s="15">
        <v>0</v>
      </c>
      <c r="E3" s="12">
        <v>0</v>
      </c>
      <c r="F3" s="15">
        <v>0</v>
      </c>
      <c r="G3" s="12">
        <v>0</v>
      </c>
      <c r="H3" s="15">
        <v>0</v>
      </c>
      <c r="I3" s="12">
        <v>0</v>
      </c>
      <c r="J3" s="15">
        <v>0</v>
      </c>
      <c r="K3" s="12">
        <v>0</v>
      </c>
      <c r="L3" s="15">
        <v>0</v>
      </c>
      <c r="M3" s="12">
        <v>0</v>
      </c>
      <c r="N3" s="15">
        <v>0</v>
      </c>
      <c r="O3" s="12">
        <v>0</v>
      </c>
      <c r="P3" s="15">
        <v>0</v>
      </c>
      <c r="Q3" s="12">
        <v>0</v>
      </c>
      <c r="R3" s="15">
        <v>0</v>
      </c>
      <c r="S3" s="12">
        <v>0</v>
      </c>
      <c r="T3" s="15">
        <v>0</v>
      </c>
      <c r="U3" s="12">
        <v>0</v>
      </c>
      <c r="V3" s="15">
        <v>0</v>
      </c>
      <c r="W3" s="12">
        <v>0</v>
      </c>
      <c r="X3" s="15">
        <v>0</v>
      </c>
      <c r="Y3" s="12">
        <v>0</v>
      </c>
      <c r="Z3" s="15">
        <v>0</v>
      </c>
      <c r="AA3" s="12">
        <v>0</v>
      </c>
      <c r="AB3" s="15">
        <v>0</v>
      </c>
      <c r="AC3" s="12">
        <v>0</v>
      </c>
      <c r="AD3" s="15">
        <v>0</v>
      </c>
      <c r="AE3" s="12">
        <v>0</v>
      </c>
      <c r="AF3" s="15">
        <v>0</v>
      </c>
      <c r="AG3" s="12">
        <v>0</v>
      </c>
      <c r="AH3" s="15">
        <v>0</v>
      </c>
      <c r="AI3" s="12">
        <v>0</v>
      </c>
      <c r="AJ3" s="15">
        <v>0</v>
      </c>
      <c r="AK3" s="12">
        <v>0</v>
      </c>
    </row>
    <row r="4" spans="1:37" x14ac:dyDescent="0.25">
      <c r="A4" s="2" t="s">
        <v>4</v>
      </c>
      <c r="B4" s="15">
        <v>0</v>
      </c>
      <c r="C4" s="12">
        <v>0</v>
      </c>
      <c r="D4" s="15">
        <v>0</v>
      </c>
      <c r="E4" s="12">
        <v>0</v>
      </c>
      <c r="F4" s="15">
        <v>0</v>
      </c>
      <c r="G4" s="12">
        <v>0</v>
      </c>
      <c r="H4" s="15">
        <v>0</v>
      </c>
      <c r="I4" s="12">
        <v>0</v>
      </c>
      <c r="J4" s="15">
        <v>0</v>
      </c>
      <c r="K4" s="12">
        <v>0</v>
      </c>
      <c r="L4" s="15">
        <v>0</v>
      </c>
      <c r="M4" s="12">
        <v>0</v>
      </c>
      <c r="N4" s="15">
        <v>0</v>
      </c>
      <c r="O4" s="12">
        <v>0</v>
      </c>
      <c r="P4" s="15">
        <v>0</v>
      </c>
      <c r="Q4" s="12">
        <v>0</v>
      </c>
      <c r="R4" s="15">
        <v>0</v>
      </c>
      <c r="S4" s="12">
        <v>0</v>
      </c>
      <c r="T4" s="15">
        <v>0</v>
      </c>
      <c r="U4" s="12">
        <v>0</v>
      </c>
      <c r="V4" s="15">
        <v>0</v>
      </c>
      <c r="W4" s="12">
        <v>0</v>
      </c>
      <c r="X4" s="15">
        <v>0</v>
      </c>
      <c r="Y4" s="12">
        <v>0</v>
      </c>
      <c r="Z4" s="15">
        <v>0</v>
      </c>
      <c r="AA4" s="12">
        <v>0</v>
      </c>
      <c r="AB4" s="15">
        <v>0</v>
      </c>
      <c r="AC4" s="12">
        <v>0</v>
      </c>
      <c r="AD4" s="15">
        <v>0</v>
      </c>
      <c r="AE4" s="12">
        <v>0</v>
      </c>
      <c r="AF4" s="15">
        <v>0</v>
      </c>
      <c r="AG4" s="12">
        <v>0</v>
      </c>
      <c r="AH4" s="15">
        <v>0</v>
      </c>
      <c r="AI4" s="12">
        <v>0</v>
      </c>
      <c r="AJ4" s="15">
        <v>0</v>
      </c>
      <c r="AK4" s="12">
        <v>0</v>
      </c>
    </row>
    <row r="5" spans="1:37" x14ac:dyDescent="0.25">
      <c r="A5" s="2" t="s">
        <v>5</v>
      </c>
      <c r="B5" s="15">
        <v>0</v>
      </c>
      <c r="C5" s="12">
        <v>0</v>
      </c>
      <c r="D5" s="15">
        <v>0</v>
      </c>
      <c r="E5" s="12">
        <v>0</v>
      </c>
      <c r="F5" s="15">
        <v>0</v>
      </c>
      <c r="G5" s="12">
        <v>0</v>
      </c>
      <c r="H5" s="15">
        <v>0</v>
      </c>
      <c r="I5" s="12">
        <v>0</v>
      </c>
      <c r="J5" s="15">
        <v>0</v>
      </c>
      <c r="K5" s="12">
        <v>0</v>
      </c>
      <c r="L5" s="15">
        <v>0</v>
      </c>
      <c r="M5" s="12">
        <v>0</v>
      </c>
      <c r="N5" s="15">
        <v>0</v>
      </c>
      <c r="O5" s="12">
        <v>0</v>
      </c>
      <c r="P5" s="15">
        <v>0</v>
      </c>
      <c r="Q5" s="12">
        <v>0</v>
      </c>
      <c r="R5" s="15">
        <v>0</v>
      </c>
      <c r="S5" s="12">
        <v>0</v>
      </c>
      <c r="T5" s="15">
        <v>0</v>
      </c>
      <c r="U5" s="12">
        <v>0</v>
      </c>
      <c r="V5" s="15">
        <v>0</v>
      </c>
      <c r="W5" s="12">
        <v>0</v>
      </c>
      <c r="X5" s="15">
        <v>0</v>
      </c>
      <c r="Y5" s="12">
        <v>0</v>
      </c>
      <c r="Z5" s="15">
        <v>0</v>
      </c>
      <c r="AA5" s="12">
        <v>0</v>
      </c>
      <c r="AB5" s="15">
        <v>0</v>
      </c>
      <c r="AC5" s="12">
        <v>0</v>
      </c>
      <c r="AD5" s="15">
        <v>0</v>
      </c>
      <c r="AE5" s="12">
        <v>0</v>
      </c>
      <c r="AF5" s="15">
        <v>0</v>
      </c>
      <c r="AG5" s="12">
        <v>0</v>
      </c>
      <c r="AH5" s="15">
        <v>0</v>
      </c>
      <c r="AI5" s="12">
        <v>0</v>
      </c>
      <c r="AJ5" s="15">
        <v>0</v>
      </c>
      <c r="AK5" s="12">
        <v>0</v>
      </c>
    </row>
    <row r="6" spans="1:37" x14ac:dyDescent="0.25">
      <c r="A6" s="2" t="s">
        <v>3</v>
      </c>
      <c r="B6" s="15">
        <v>0</v>
      </c>
      <c r="C6" s="12">
        <v>0</v>
      </c>
      <c r="D6" s="15">
        <v>0</v>
      </c>
      <c r="E6" s="12">
        <v>0</v>
      </c>
      <c r="F6" s="15">
        <v>0</v>
      </c>
      <c r="G6" s="12">
        <v>0</v>
      </c>
      <c r="H6" s="15">
        <v>0</v>
      </c>
      <c r="I6" s="12">
        <v>0</v>
      </c>
      <c r="J6" s="15">
        <v>0</v>
      </c>
      <c r="K6" s="12">
        <v>0</v>
      </c>
      <c r="L6" s="15">
        <v>0</v>
      </c>
      <c r="M6" s="12">
        <v>0</v>
      </c>
      <c r="N6" s="15">
        <v>0</v>
      </c>
      <c r="O6" s="12">
        <v>0</v>
      </c>
      <c r="P6" s="15">
        <v>0</v>
      </c>
      <c r="Q6" s="12">
        <v>0</v>
      </c>
      <c r="R6" s="15">
        <v>0</v>
      </c>
      <c r="S6" s="12">
        <v>0</v>
      </c>
      <c r="T6" s="15">
        <v>0</v>
      </c>
      <c r="U6" s="12">
        <v>0</v>
      </c>
      <c r="V6" s="15">
        <v>0</v>
      </c>
      <c r="W6" s="12">
        <v>0</v>
      </c>
      <c r="X6" s="15">
        <v>0</v>
      </c>
      <c r="Y6" s="12">
        <v>0</v>
      </c>
      <c r="Z6" s="15">
        <v>0</v>
      </c>
      <c r="AA6" s="12">
        <v>0</v>
      </c>
      <c r="AB6" s="15">
        <v>0</v>
      </c>
      <c r="AC6" s="12">
        <v>0</v>
      </c>
      <c r="AD6" s="15">
        <v>0</v>
      </c>
      <c r="AE6" s="12">
        <v>0</v>
      </c>
      <c r="AF6" s="15">
        <v>0</v>
      </c>
      <c r="AG6" s="12">
        <v>0</v>
      </c>
      <c r="AH6" s="15">
        <v>0</v>
      </c>
      <c r="AI6" s="12">
        <v>0</v>
      </c>
      <c r="AJ6" s="15">
        <v>0</v>
      </c>
      <c r="AK6" s="12">
        <v>0</v>
      </c>
    </row>
    <row r="7" spans="1:37" x14ac:dyDescent="0.25">
      <c r="A7" s="2" t="s">
        <v>20</v>
      </c>
      <c r="B7" s="15">
        <f t="shared" ref="B7:C7" si="0">B3</f>
        <v>0</v>
      </c>
      <c r="C7" s="12">
        <f t="shared" si="0"/>
        <v>0</v>
      </c>
      <c r="D7" s="15">
        <f t="shared" ref="D7:AK7" si="1">D3</f>
        <v>0</v>
      </c>
      <c r="E7" s="12">
        <f t="shared" si="1"/>
        <v>0</v>
      </c>
      <c r="F7" s="15">
        <f t="shared" si="1"/>
        <v>0</v>
      </c>
      <c r="G7" s="12">
        <f t="shared" si="1"/>
        <v>0</v>
      </c>
      <c r="H7" s="15">
        <f t="shared" si="1"/>
        <v>0</v>
      </c>
      <c r="I7" s="12">
        <f t="shared" si="1"/>
        <v>0</v>
      </c>
      <c r="J7" s="15">
        <f t="shared" si="1"/>
        <v>0</v>
      </c>
      <c r="K7" s="12">
        <f t="shared" si="1"/>
        <v>0</v>
      </c>
      <c r="L7" s="15">
        <f t="shared" si="1"/>
        <v>0</v>
      </c>
      <c r="M7" s="12">
        <f t="shared" si="1"/>
        <v>0</v>
      </c>
      <c r="N7" s="15">
        <f t="shared" si="1"/>
        <v>0</v>
      </c>
      <c r="O7" s="12">
        <f t="shared" si="1"/>
        <v>0</v>
      </c>
      <c r="P7" s="15">
        <f t="shared" si="1"/>
        <v>0</v>
      </c>
      <c r="Q7" s="12">
        <f t="shared" si="1"/>
        <v>0</v>
      </c>
      <c r="R7" s="15">
        <f t="shared" si="1"/>
        <v>0</v>
      </c>
      <c r="S7" s="12">
        <f t="shared" si="1"/>
        <v>0</v>
      </c>
      <c r="T7" s="15">
        <f t="shared" si="1"/>
        <v>0</v>
      </c>
      <c r="U7" s="12">
        <f t="shared" si="1"/>
        <v>0</v>
      </c>
      <c r="V7" s="15">
        <f t="shared" si="1"/>
        <v>0</v>
      </c>
      <c r="W7" s="12">
        <f t="shared" si="1"/>
        <v>0</v>
      </c>
      <c r="X7" s="15">
        <f t="shared" si="1"/>
        <v>0</v>
      </c>
      <c r="Y7" s="12">
        <f t="shared" si="1"/>
        <v>0</v>
      </c>
      <c r="Z7" s="15">
        <f t="shared" si="1"/>
        <v>0</v>
      </c>
      <c r="AA7" s="12">
        <f t="shared" si="1"/>
        <v>0</v>
      </c>
      <c r="AB7" s="15">
        <f t="shared" si="1"/>
        <v>0</v>
      </c>
      <c r="AC7" s="12">
        <f t="shared" si="1"/>
        <v>0</v>
      </c>
      <c r="AD7" s="15">
        <f t="shared" si="1"/>
        <v>0</v>
      </c>
      <c r="AE7" s="12">
        <f t="shared" si="1"/>
        <v>0</v>
      </c>
      <c r="AF7" s="15">
        <f t="shared" si="1"/>
        <v>0</v>
      </c>
      <c r="AG7" s="12">
        <f t="shared" si="1"/>
        <v>0</v>
      </c>
      <c r="AH7" s="15">
        <f t="shared" si="1"/>
        <v>0</v>
      </c>
      <c r="AI7" s="12">
        <f t="shared" si="1"/>
        <v>0</v>
      </c>
      <c r="AJ7" s="15">
        <f t="shared" si="1"/>
        <v>0</v>
      </c>
      <c r="AK7" s="12">
        <f t="shared" si="1"/>
        <v>0</v>
      </c>
    </row>
    <row r="8" spans="1:37" x14ac:dyDescent="0.25">
      <c r="A8" s="2" t="s">
        <v>22</v>
      </c>
      <c r="B8" s="15">
        <v>0</v>
      </c>
      <c r="C8" s="12">
        <v>0</v>
      </c>
      <c r="D8" s="15">
        <v>0</v>
      </c>
      <c r="E8" s="12">
        <v>0</v>
      </c>
      <c r="F8" s="15">
        <v>0</v>
      </c>
      <c r="G8" s="12">
        <v>0</v>
      </c>
      <c r="H8" s="15">
        <v>0</v>
      </c>
      <c r="I8" s="12">
        <v>0</v>
      </c>
      <c r="J8" s="15">
        <v>0</v>
      </c>
      <c r="K8" s="12">
        <v>0</v>
      </c>
      <c r="L8" s="15">
        <v>0</v>
      </c>
      <c r="M8" s="12">
        <v>0</v>
      </c>
      <c r="N8" s="15">
        <v>0</v>
      </c>
      <c r="O8" s="12">
        <v>0</v>
      </c>
      <c r="P8" s="15">
        <v>0</v>
      </c>
      <c r="Q8" s="12">
        <v>0</v>
      </c>
      <c r="R8" s="15">
        <v>0</v>
      </c>
      <c r="S8" s="12">
        <v>0</v>
      </c>
      <c r="T8" s="15">
        <v>0</v>
      </c>
      <c r="U8" s="12">
        <v>0</v>
      </c>
      <c r="V8" s="15">
        <v>0</v>
      </c>
      <c r="W8" s="12">
        <v>0</v>
      </c>
      <c r="X8" s="15">
        <v>0</v>
      </c>
      <c r="Y8" s="12">
        <v>0</v>
      </c>
      <c r="Z8" s="15">
        <v>0</v>
      </c>
      <c r="AA8" s="12">
        <v>0</v>
      </c>
      <c r="AB8" s="15">
        <v>0</v>
      </c>
      <c r="AC8" s="12">
        <v>0</v>
      </c>
      <c r="AD8" s="15">
        <v>0</v>
      </c>
      <c r="AE8" s="12">
        <v>0</v>
      </c>
      <c r="AF8" s="15">
        <v>0</v>
      </c>
      <c r="AG8" s="12">
        <v>0</v>
      </c>
      <c r="AH8" s="15">
        <v>0</v>
      </c>
      <c r="AI8" s="12">
        <v>0</v>
      </c>
      <c r="AJ8" s="15">
        <v>0</v>
      </c>
      <c r="AK8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B19" sqref="B19"/>
    </sheetView>
  </sheetViews>
  <sheetFormatPr defaultRowHeight="15" x14ac:dyDescent="0.25"/>
  <cols>
    <col min="1" max="1" width="25.28515625" customWidth="1"/>
    <col min="2" max="2" width="10.42578125" bestFit="1" customWidth="1"/>
    <col min="4" max="4" width="10.85546875" customWidth="1"/>
  </cols>
  <sheetData>
    <row r="1" spans="1:13" x14ac:dyDescent="0.25">
      <c r="A1" s="5" t="s">
        <v>50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6"/>
      <c r="B2" s="16">
        <v>2010</v>
      </c>
      <c r="C2" s="16">
        <v>2015</v>
      </c>
      <c r="D2" s="16">
        <v>2020</v>
      </c>
      <c r="E2" s="16">
        <v>2025</v>
      </c>
      <c r="F2" s="16">
        <v>2030</v>
      </c>
      <c r="G2" s="16">
        <v>2035</v>
      </c>
      <c r="H2" s="16">
        <v>2040</v>
      </c>
      <c r="I2" s="16">
        <v>2045</v>
      </c>
      <c r="J2" s="16">
        <v>2050</v>
      </c>
    </row>
    <row r="3" spans="1:13" x14ac:dyDescent="0.25">
      <c r="A3" t="s">
        <v>26</v>
      </c>
      <c r="B3">
        <v>545</v>
      </c>
      <c r="C3">
        <v>558</v>
      </c>
      <c r="D3">
        <v>650</v>
      </c>
      <c r="E3">
        <v>726</v>
      </c>
      <c r="F3">
        <v>823</v>
      </c>
      <c r="G3">
        <v>935</v>
      </c>
      <c r="H3">
        <v>1020</v>
      </c>
      <c r="I3">
        <v>1041</v>
      </c>
      <c r="J3">
        <v>1047</v>
      </c>
    </row>
    <row r="4" spans="1:13" x14ac:dyDescent="0.25">
      <c r="A4" t="s">
        <v>27</v>
      </c>
      <c r="B4">
        <v>377</v>
      </c>
      <c r="C4">
        <v>388</v>
      </c>
      <c r="D4">
        <v>458</v>
      </c>
      <c r="E4">
        <v>516</v>
      </c>
      <c r="F4">
        <v>589</v>
      </c>
      <c r="G4">
        <v>674</v>
      </c>
      <c r="H4">
        <v>739</v>
      </c>
      <c r="I4">
        <v>755</v>
      </c>
      <c r="J4">
        <v>760</v>
      </c>
    </row>
    <row r="6" spans="1:13" s="15" customFormat="1" x14ac:dyDescent="0.25">
      <c r="A6" s="5" t="s">
        <v>67</v>
      </c>
      <c r="B6" s="11"/>
      <c r="C6" s="11"/>
      <c r="D6" s="11"/>
      <c r="E6" s="11"/>
      <c r="F6" s="11"/>
      <c r="G6" s="11"/>
      <c r="H6" s="11"/>
      <c r="I6" s="11"/>
      <c r="J6" s="11"/>
    </row>
    <row r="7" spans="1:13" s="15" customFormat="1" x14ac:dyDescent="0.25">
      <c r="A7" s="16"/>
      <c r="B7" s="16">
        <v>2010</v>
      </c>
      <c r="C7" s="16">
        <v>2015</v>
      </c>
      <c r="D7" s="16">
        <v>2020</v>
      </c>
      <c r="E7" s="16">
        <v>2025</v>
      </c>
      <c r="F7" s="16">
        <v>2030</v>
      </c>
      <c r="G7" s="16">
        <v>2035</v>
      </c>
      <c r="H7" s="16">
        <v>2040</v>
      </c>
      <c r="I7" s="16">
        <v>2045</v>
      </c>
      <c r="J7" s="16">
        <v>2050</v>
      </c>
    </row>
    <row r="8" spans="1:13" s="15" customFormat="1" x14ac:dyDescent="0.25">
      <c r="A8" s="15" t="s">
        <v>68</v>
      </c>
      <c r="B8" s="15">
        <v>36.5</v>
      </c>
      <c r="C8" s="15">
        <v>34.200000000000003</v>
      </c>
      <c r="D8" s="15">
        <v>39.9</v>
      </c>
      <c r="E8" s="15">
        <v>46.2</v>
      </c>
      <c r="F8" s="15">
        <v>51</v>
      </c>
      <c r="G8" s="15">
        <v>55.9</v>
      </c>
      <c r="H8" s="15">
        <v>60</v>
      </c>
      <c r="I8" s="15">
        <v>63.2</v>
      </c>
      <c r="J8" s="15">
        <v>66.2</v>
      </c>
    </row>
    <row r="10" spans="1:13" x14ac:dyDescent="0.25">
      <c r="A10" s="5" t="s">
        <v>141</v>
      </c>
      <c r="B10" s="11"/>
      <c r="C10" s="11"/>
      <c r="D10" s="11"/>
      <c r="E10" s="11"/>
      <c r="F10" s="11"/>
      <c r="G10" s="11"/>
      <c r="H10" s="11"/>
      <c r="I10" s="11"/>
      <c r="J10" s="15"/>
    </row>
    <row r="11" spans="1:13" x14ac:dyDescent="0.25">
      <c r="B11" s="16">
        <v>2015</v>
      </c>
      <c r="C11" s="16">
        <v>2020</v>
      </c>
      <c r="D11" s="16">
        <v>2025</v>
      </c>
      <c r="E11" s="16">
        <v>2030</v>
      </c>
      <c r="F11" s="16">
        <v>2035</v>
      </c>
      <c r="G11" s="16">
        <v>2040</v>
      </c>
      <c r="H11" s="16">
        <v>2045</v>
      </c>
      <c r="I11" s="16">
        <v>2050</v>
      </c>
    </row>
    <row r="12" spans="1:13" x14ac:dyDescent="0.25">
      <c r="A12" s="22" t="s">
        <v>35</v>
      </c>
      <c r="B12">
        <v>3.54</v>
      </c>
      <c r="C12">
        <v>3.73</v>
      </c>
      <c r="D12">
        <v>3.94</v>
      </c>
      <c r="E12">
        <v>4.24</v>
      </c>
      <c r="F12">
        <v>4.58</v>
      </c>
      <c r="G12">
        <v>4.93</v>
      </c>
      <c r="H12">
        <v>5.31</v>
      </c>
      <c r="I12">
        <v>5.72</v>
      </c>
      <c r="K12" s="15"/>
      <c r="L12" s="15"/>
      <c r="M12" s="15"/>
    </row>
    <row r="13" spans="1:13" x14ac:dyDescent="0.25">
      <c r="A13" t="s">
        <v>27</v>
      </c>
      <c r="B13">
        <v>5.31</v>
      </c>
      <c r="C13">
        <v>5.6</v>
      </c>
      <c r="D13">
        <v>5.91</v>
      </c>
      <c r="E13">
        <v>6.36</v>
      </c>
      <c r="F13">
        <v>6.87</v>
      </c>
      <c r="G13">
        <v>7.4</v>
      </c>
      <c r="H13">
        <v>7.97</v>
      </c>
      <c r="I13">
        <v>8.58</v>
      </c>
    </row>
    <row r="14" spans="1:13" s="15" customFormat="1" x14ac:dyDescent="0.25"/>
    <row r="15" spans="1:13" s="15" customFormat="1" x14ac:dyDescent="0.25">
      <c r="A15" s="5" t="s">
        <v>142</v>
      </c>
      <c r="B15" s="11"/>
      <c r="C15" s="11"/>
      <c r="D15" s="11"/>
      <c r="E15" s="11"/>
      <c r="F15" s="11"/>
      <c r="G15" s="11"/>
      <c r="H15" s="11"/>
      <c r="I15" s="11"/>
    </row>
    <row r="16" spans="1:13" s="15" customFormat="1" x14ac:dyDescent="0.25">
      <c r="B16" s="16">
        <v>2015</v>
      </c>
      <c r="C16" s="16">
        <v>2020</v>
      </c>
      <c r="D16" s="16">
        <v>2025</v>
      </c>
      <c r="E16" s="16">
        <v>2030</v>
      </c>
      <c r="F16" s="16">
        <v>2035</v>
      </c>
      <c r="G16" s="16">
        <v>2040</v>
      </c>
      <c r="H16" s="16">
        <v>2045</v>
      </c>
      <c r="I16" s="16">
        <v>2050</v>
      </c>
    </row>
    <row r="17" spans="1:10" s="15" customFormat="1" x14ac:dyDescent="0.25">
      <c r="A17" s="22" t="s">
        <v>139</v>
      </c>
      <c r="B17" s="15">
        <f>Coal_to_lignite!F2</f>
        <v>10.500468603561387</v>
      </c>
      <c r="C17" s="15">
        <f>B17</f>
        <v>10.500468603561387</v>
      </c>
      <c r="D17" s="15">
        <f t="shared" ref="D17:I17" si="0">C17</f>
        <v>10.500468603561387</v>
      </c>
      <c r="E17" s="15">
        <f t="shared" si="0"/>
        <v>10.500468603561387</v>
      </c>
      <c r="F17" s="15">
        <f t="shared" si="0"/>
        <v>10.500468603561387</v>
      </c>
      <c r="G17" s="15">
        <f t="shared" si="0"/>
        <v>10.500468603561387</v>
      </c>
      <c r="H17" s="15">
        <f t="shared" si="0"/>
        <v>10.500468603561387</v>
      </c>
      <c r="I17" s="15">
        <f t="shared" si="0"/>
        <v>10.500468603561387</v>
      </c>
    </row>
    <row r="18" spans="1:10" s="15" customFormat="1" x14ac:dyDescent="0.25">
      <c r="A18" s="15" t="s">
        <v>140</v>
      </c>
      <c r="B18" s="15">
        <f>Coal_to_lignite!F3</f>
        <v>9.1506682867557707</v>
      </c>
      <c r="C18" s="15">
        <f>B18</f>
        <v>9.1506682867557707</v>
      </c>
      <c r="D18" s="15">
        <f t="shared" ref="D18:I18" si="1">C18</f>
        <v>9.1506682867557707</v>
      </c>
      <c r="E18" s="15">
        <f t="shared" si="1"/>
        <v>9.1506682867557707</v>
      </c>
      <c r="F18" s="15">
        <f t="shared" si="1"/>
        <v>9.1506682867557707</v>
      </c>
      <c r="G18" s="15">
        <f t="shared" si="1"/>
        <v>9.1506682867557707</v>
      </c>
      <c r="H18" s="15">
        <f t="shared" si="1"/>
        <v>9.1506682867557707</v>
      </c>
      <c r="I18" s="15">
        <f t="shared" si="1"/>
        <v>9.1506682867557707</v>
      </c>
    </row>
    <row r="19" spans="1:10" s="15" customFormat="1" x14ac:dyDescent="0.25"/>
    <row r="20" spans="1:10" s="15" customFormat="1" x14ac:dyDescent="0.25">
      <c r="A20" s="5" t="s">
        <v>33</v>
      </c>
      <c r="B20" s="11"/>
      <c r="C20" s="11"/>
      <c r="D20" s="11"/>
      <c r="E20" s="11"/>
      <c r="F20" s="11"/>
      <c r="G20" s="11"/>
      <c r="H20" s="11"/>
      <c r="I20" s="11"/>
    </row>
    <row r="21" spans="1:10" s="15" customFormat="1" x14ac:dyDescent="0.25">
      <c r="B21" s="16">
        <v>2015</v>
      </c>
      <c r="C21" s="16">
        <v>2020</v>
      </c>
      <c r="D21" s="16">
        <v>2025</v>
      </c>
      <c r="E21" s="16">
        <v>2030</v>
      </c>
      <c r="F21" s="16">
        <v>2035</v>
      </c>
      <c r="G21" s="16">
        <v>2040</v>
      </c>
      <c r="H21" s="16">
        <v>2045</v>
      </c>
      <c r="I21" s="16">
        <v>2050</v>
      </c>
    </row>
    <row r="22" spans="1:10" s="15" customFormat="1" x14ac:dyDescent="0.25">
      <c r="A22" s="22" t="s">
        <v>32</v>
      </c>
      <c r="B22" s="15">
        <v>34.270000000000003</v>
      </c>
      <c r="C22" s="15">
        <v>33.43</v>
      </c>
      <c r="D22" s="15">
        <v>32.31</v>
      </c>
      <c r="E22" s="15">
        <v>31.91</v>
      </c>
      <c r="F22" s="15">
        <v>31.11</v>
      </c>
      <c r="G22" s="15">
        <v>30.55</v>
      </c>
      <c r="H22" s="15">
        <v>30.21</v>
      </c>
      <c r="I22" s="15">
        <v>29.78</v>
      </c>
    </row>
    <row r="23" spans="1:10" s="15" customFormat="1" x14ac:dyDescent="0.25">
      <c r="A23" s="15" t="s">
        <v>27</v>
      </c>
      <c r="B23" s="15">
        <v>51.41</v>
      </c>
      <c r="C23" s="15">
        <v>50.15</v>
      </c>
      <c r="D23" s="15">
        <v>48.47</v>
      </c>
      <c r="E23" s="15">
        <v>47.87</v>
      </c>
      <c r="F23" s="15">
        <v>46.67</v>
      </c>
      <c r="G23" s="15">
        <v>45.83</v>
      </c>
      <c r="H23" s="15">
        <v>45.32</v>
      </c>
      <c r="I23" s="15">
        <v>44.67</v>
      </c>
    </row>
    <row r="25" spans="1:10" x14ac:dyDescent="0.25">
      <c r="A25" s="24" t="s">
        <v>36</v>
      </c>
      <c r="B25" s="25"/>
      <c r="C25" s="25"/>
      <c r="D25" s="25"/>
      <c r="E25" s="25"/>
      <c r="F25" s="25"/>
      <c r="G25" s="25"/>
      <c r="H25" s="25"/>
      <c r="I25" s="25"/>
      <c r="J25" s="25"/>
    </row>
    <row r="26" spans="1:10" x14ac:dyDescent="0.25">
      <c r="A26" s="15"/>
      <c r="B26" s="16">
        <v>2011</v>
      </c>
      <c r="C26" s="16">
        <v>2015</v>
      </c>
      <c r="D26" s="16">
        <v>2020</v>
      </c>
      <c r="E26" s="16">
        <v>2025</v>
      </c>
      <c r="F26" s="16">
        <v>2030</v>
      </c>
      <c r="G26" s="16">
        <v>2035</v>
      </c>
      <c r="H26" s="16">
        <v>2040</v>
      </c>
      <c r="I26" s="16">
        <v>2045</v>
      </c>
      <c r="J26" s="16">
        <v>2050</v>
      </c>
    </row>
    <row r="27" spans="1:10" x14ac:dyDescent="0.25">
      <c r="A27" s="22" t="s">
        <v>37</v>
      </c>
      <c r="B27" s="22">
        <v>68.11</v>
      </c>
      <c r="C27" s="15">
        <v>73.599999999999994</v>
      </c>
      <c r="D27" s="15">
        <v>79.75</v>
      </c>
      <c r="E27" s="15">
        <v>83.45</v>
      </c>
      <c r="F27" s="15">
        <v>87.18</v>
      </c>
      <c r="G27" s="15">
        <v>91.27</v>
      </c>
      <c r="H27" s="15">
        <v>95.88</v>
      </c>
      <c r="I27" s="15">
        <v>100.16</v>
      </c>
      <c r="J27" s="15">
        <v>104.43</v>
      </c>
    </row>
    <row r="28" spans="1:10" x14ac:dyDescent="0.25">
      <c r="A28" s="15" t="s">
        <v>38</v>
      </c>
      <c r="B28" s="15">
        <v>26.9</v>
      </c>
      <c r="C28" s="15">
        <v>29.62</v>
      </c>
      <c r="D28" s="15">
        <v>32.090000000000003</v>
      </c>
      <c r="E28" s="15">
        <v>33.58</v>
      </c>
      <c r="F28" s="15">
        <v>35.090000000000003</v>
      </c>
      <c r="G28" s="15">
        <v>36.729999999999997</v>
      </c>
      <c r="H28" s="15">
        <v>38.590000000000003</v>
      </c>
      <c r="I28" s="15">
        <v>40.31</v>
      </c>
      <c r="J28" s="15">
        <v>42.03</v>
      </c>
    </row>
    <row r="30" spans="1:10" x14ac:dyDescent="0.25">
      <c r="A30" s="5" t="s">
        <v>44</v>
      </c>
      <c r="B30" s="11"/>
    </row>
    <row r="31" spans="1:10" x14ac:dyDescent="0.25">
      <c r="B31" s="23">
        <v>42688</v>
      </c>
    </row>
    <row r="32" spans="1:10" x14ac:dyDescent="0.25">
      <c r="A32" t="s">
        <v>42</v>
      </c>
      <c r="B32">
        <v>4.51</v>
      </c>
    </row>
    <row r="33" spans="1:5" x14ac:dyDescent="0.25">
      <c r="A33" t="s">
        <v>43</v>
      </c>
      <c r="B33">
        <v>4.37</v>
      </c>
    </row>
    <row r="35" spans="1:5" x14ac:dyDescent="0.25">
      <c r="A35" s="5" t="s">
        <v>45</v>
      </c>
      <c r="B35" s="11"/>
    </row>
    <row r="36" spans="1:5" x14ac:dyDescent="0.25">
      <c r="B36" s="23">
        <v>42682</v>
      </c>
    </row>
    <row r="37" spans="1:5" x14ac:dyDescent="0.25">
      <c r="A37" t="s">
        <v>23</v>
      </c>
      <c r="B37">
        <v>2160</v>
      </c>
    </row>
    <row r="39" spans="1:5" x14ac:dyDescent="0.25">
      <c r="A39" s="5" t="s">
        <v>57</v>
      </c>
      <c r="B39" s="11"/>
    </row>
    <row r="40" spans="1:5" x14ac:dyDescent="0.25">
      <c r="B40" s="16">
        <v>2013</v>
      </c>
    </row>
    <row r="41" spans="1:5" x14ac:dyDescent="0.25">
      <c r="A41" t="s">
        <v>59</v>
      </c>
      <c r="B41">
        <f>AVERAGE(25,26,28.5)</f>
        <v>26.5</v>
      </c>
    </row>
    <row r="43" spans="1:5" x14ac:dyDescent="0.25">
      <c r="A43" s="5" t="s">
        <v>80</v>
      </c>
      <c r="B43" s="11"/>
      <c r="D43" s="5" t="s">
        <v>98</v>
      </c>
      <c r="E43" s="11"/>
    </row>
    <row r="44" spans="1:5" x14ac:dyDescent="0.25">
      <c r="B44" s="23">
        <v>42688</v>
      </c>
      <c r="E44" s="16">
        <v>2030</v>
      </c>
    </row>
    <row r="45" spans="1:5" x14ac:dyDescent="0.25">
      <c r="A45" t="s">
        <v>82</v>
      </c>
      <c r="B45">
        <v>3297</v>
      </c>
      <c r="D45" t="s">
        <v>81</v>
      </c>
      <c r="E45">
        <v>68.3</v>
      </c>
    </row>
    <row r="46" spans="1:5" x14ac:dyDescent="0.25">
      <c r="A46" t="s">
        <v>83</v>
      </c>
      <c r="B46">
        <v>3370</v>
      </c>
    </row>
    <row r="47" spans="1:5" x14ac:dyDescent="0.25">
      <c r="A47" t="s">
        <v>84</v>
      </c>
      <c r="B47" s="27">
        <f>4.11*liters_per_gal*gal_per_cubic_meter</f>
        <v>4109.9972484372011</v>
      </c>
    </row>
    <row r="48" spans="1:5" x14ac:dyDescent="0.25">
      <c r="A48" t="s">
        <v>85</v>
      </c>
      <c r="B48" s="27">
        <f>B45*(B47/B46)</f>
        <v>4020.9676344502827</v>
      </c>
    </row>
    <row r="50" spans="1:2" x14ac:dyDescent="0.25">
      <c r="A50" s="5" t="s">
        <v>105</v>
      </c>
      <c r="B50" s="11"/>
    </row>
    <row r="51" spans="1:2" x14ac:dyDescent="0.25">
      <c r="B51" s="16">
        <v>2030</v>
      </c>
    </row>
    <row r="52" spans="1:2" x14ac:dyDescent="0.25">
      <c r="A52" t="s">
        <v>104</v>
      </c>
      <c r="B52">
        <v>57.3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5">
        <f>TREND($R2:$AA2,$R$1:$AA$1,AB$1)</f>
        <v>0</v>
      </c>
      <c r="AC2" s="15">
        <f t="shared" ref="AC2:AK2" si="0">TREND($R2:$AA2,$R$1:$AA$1,AC$1)</f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</row>
    <row r="3" spans="1:37" x14ac:dyDescent="0.2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5">
        <f t="shared" ref="AB3:AK8" si="1">TREND($R3:$AA3,$R$1:$AA$1,AB$1)</f>
        <v>0</v>
      </c>
      <c r="AC3" s="15">
        <f t="shared" si="1"/>
        <v>0</v>
      </c>
      <c r="AD3" s="15">
        <f t="shared" si="1"/>
        <v>0</v>
      </c>
      <c r="AE3" s="15">
        <f t="shared" si="1"/>
        <v>0</v>
      </c>
      <c r="AF3" s="15">
        <f t="shared" si="1"/>
        <v>0</v>
      </c>
      <c r="AG3" s="15">
        <f t="shared" si="1"/>
        <v>0</v>
      </c>
      <c r="AH3" s="15">
        <f t="shared" si="1"/>
        <v>0</v>
      </c>
      <c r="AI3" s="15">
        <f t="shared" si="1"/>
        <v>0</v>
      </c>
      <c r="AJ3" s="15">
        <f t="shared" si="1"/>
        <v>0</v>
      </c>
      <c r="AK3" s="15">
        <f t="shared" si="1"/>
        <v>0</v>
      </c>
    </row>
    <row r="4" spans="1:37" x14ac:dyDescent="0.25">
      <c r="A4" s="2" t="s">
        <v>4</v>
      </c>
      <c r="B4" s="10">
        <f>'Poland Fuel Price Data Annual'!B$8</f>
        <v>9.6373354558388366E-6</v>
      </c>
      <c r="C4" s="10">
        <f>'Poland Fuel Price Data Annual'!C$8</f>
        <v>9.9585799710334537E-6</v>
      </c>
      <c r="D4" s="10">
        <f>'Poland Fuel Price Data Annual'!D$8</f>
        <v>1.0279824486228071E-5</v>
      </c>
      <c r="E4" s="10">
        <f>'Poland Fuel Price Data Annual'!E$8</f>
        <v>1.0601069001422796E-5</v>
      </c>
      <c r="F4" s="10">
        <f>'Poland Fuel Price Data Annual'!F$8</f>
        <v>1.0922313516617413E-5</v>
      </c>
      <c r="G4" s="10">
        <f>'Poland Fuel Price Data Annual'!G$8</f>
        <v>1.124355803181203E-5</v>
      </c>
      <c r="H4" s="10">
        <f>'Poland Fuel Price Data Annual'!H$8</f>
        <v>1.1598617759132402E-5</v>
      </c>
      <c r="I4" s="10">
        <f>'Poland Fuel Price Data Annual'!I$8</f>
        <v>1.1953677486452774E-5</v>
      </c>
      <c r="J4" s="10">
        <f>'Poland Fuel Price Data Annual'!J$8</f>
        <v>1.2308737213773146E-5</v>
      </c>
      <c r="K4" s="10">
        <f>'Poland Fuel Price Data Annual'!K$8</f>
        <v>1.2663796941093518E-5</v>
      </c>
      <c r="L4" s="10">
        <f>'Poland Fuel Price Data Annual'!L$8</f>
        <v>1.301885666841389E-5</v>
      </c>
      <c r="M4" s="10">
        <f>'Poland Fuel Price Data Annual'!M$8</f>
        <v>1.328937836541982E-5</v>
      </c>
      <c r="N4" s="10">
        <f>'Poland Fuel Price Data Annual'!N$8</f>
        <v>1.3559900062425859E-5</v>
      </c>
      <c r="O4" s="10">
        <f>'Poland Fuel Price Data Annual'!O$8</f>
        <v>1.3830421759431898E-5</v>
      </c>
      <c r="P4" s="10">
        <f>'Poland Fuel Price Data Annual'!P$8</f>
        <v>1.4100943456437829E-5</v>
      </c>
      <c r="Q4" s="10">
        <f>'Poland Fuel Price Data Annual'!Q$8</f>
        <v>1.4371465153443868E-5</v>
      </c>
      <c r="R4" s="10">
        <f>'Poland Fuel Price Data Annual'!R$8</f>
        <v>1.4647622719137659E-5</v>
      </c>
      <c r="S4" s="10">
        <f>'Poland Fuel Price Data Annual'!S$8</f>
        <v>1.4923780284831233E-5</v>
      </c>
      <c r="T4" s="10">
        <f>'Poland Fuel Price Data Annual'!T$8</f>
        <v>1.5199937850524916E-5</v>
      </c>
      <c r="U4" s="10">
        <f>'Poland Fuel Price Data Annual'!U$8</f>
        <v>1.5476095416218491E-5</v>
      </c>
      <c r="V4" s="10">
        <f>'Poland Fuel Price Data Annual'!V$8</f>
        <v>1.5752252981912174E-5</v>
      </c>
      <c r="W4" s="10">
        <f>'Poland Fuel Price Data Annual'!W$8</f>
        <v>1.598332359810476E-5</v>
      </c>
      <c r="X4" s="10">
        <f>'Poland Fuel Price Data Annual'!X$8</f>
        <v>1.6214394214297346E-5</v>
      </c>
      <c r="Y4" s="10">
        <f>'Poland Fuel Price Data Annual'!Y$8</f>
        <v>1.6445464830489986E-5</v>
      </c>
      <c r="Z4" s="10">
        <f>'Poland Fuel Price Data Annual'!Z$8</f>
        <v>1.6676535446682626E-5</v>
      </c>
      <c r="AA4" s="10">
        <f>'Poland Fuel Price Data Annual'!AA$8</f>
        <v>1.6907606062875266E-5</v>
      </c>
      <c r="AB4" s="10">
        <f>'Poland Fuel Price Data Annual'!AB$8</f>
        <v>1.708795386087922E-5</v>
      </c>
      <c r="AC4" s="10">
        <f>'Poland Fuel Price Data Annual'!AC$8</f>
        <v>1.7268301658883228E-5</v>
      </c>
      <c r="AD4" s="10">
        <f>'Poland Fuel Price Data Annual'!AD$8</f>
        <v>1.7448649456887236E-5</v>
      </c>
      <c r="AE4" s="10">
        <f>'Poland Fuel Price Data Annual'!AE$8</f>
        <v>1.7628997254891189E-5</v>
      </c>
      <c r="AF4" s="10">
        <f>'Poland Fuel Price Data Annual'!AF$8</f>
        <v>1.7809345052895197E-5</v>
      </c>
      <c r="AG4" s="10">
        <f>'Poland Fuel Price Data Annual'!AG$8</f>
        <v>1.7978421113524026E-5</v>
      </c>
      <c r="AH4" s="10">
        <f>'Poland Fuel Price Data Annual'!AH$8</f>
        <v>1.8147497174152746E-5</v>
      </c>
      <c r="AI4" s="10">
        <f>'Poland Fuel Price Data Annual'!AI$8</f>
        <v>1.831657323478152E-5</v>
      </c>
      <c r="AJ4" s="10">
        <f>'Poland Fuel Price Data Annual'!AJ$8</f>
        <v>1.8485649295410295E-5</v>
      </c>
      <c r="AK4" s="10">
        <f>'Poland Fuel Price Data Annual'!AK$8</f>
        <v>1.8654725356039015E-5</v>
      </c>
    </row>
    <row r="5" spans="1:37" x14ac:dyDescent="0.25">
      <c r="A5" s="2" t="s">
        <v>5</v>
      </c>
      <c r="B5" s="10">
        <f>'Poland Fuel Price Data Annual'!B$8</f>
        <v>9.6373354558388366E-6</v>
      </c>
      <c r="C5" s="10">
        <f>'Poland Fuel Price Data Annual'!C$8</f>
        <v>9.9585799710334537E-6</v>
      </c>
      <c r="D5" s="10">
        <f>'Poland Fuel Price Data Annual'!D$8</f>
        <v>1.0279824486228071E-5</v>
      </c>
      <c r="E5" s="10">
        <f>'Poland Fuel Price Data Annual'!E$8</f>
        <v>1.0601069001422796E-5</v>
      </c>
      <c r="F5" s="10">
        <f>'Poland Fuel Price Data Annual'!F$8</f>
        <v>1.0922313516617413E-5</v>
      </c>
      <c r="G5" s="10">
        <f>'Poland Fuel Price Data Annual'!G$8</f>
        <v>1.124355803181203E-5</v>
      </c>
      <c r="H5" s="10">
        <f>'Poland Fuel Price Data Annual'!H$8</f>
        <v>1.1598617759132402E-5</v>
      </c>
      <c r="I5" s="10">
        <f>'Poland Fuel Price Data Annual'!I$8</f>
        <v>1.1953677486452774E-5</v>
      </c>
      <c r="J5" s="10">
        <f>'Poland Fuel Price Data Annual'!J$8</f>
        <v>1.2308737213773146E-5</v>
      </c>
      <c r="K5" s="10">
        <f>'Poland Fuel Price Data Annual'!K$8</f>
        <v>1.2663796941093518E-5</v>
      </c>
      <c r="L5" s="10">
        <f>'Poland Fuel Price Data Annual'!L$8</f>
        <v>1.301885666841389E-5</v>
      </c>
      <c r="M5" s="10">
        <f>'Poland Fuel Price Data Annual'!M$8</f>
        <v>1.328937836541982E-5</v>
      </c>
      <c r="N5" s="10">
        <f>'Poland Fuel Price Data Annual'!N$8</f>
        <v>1.3559900062425859E-5</v>
      </c>
      <c r="O5" s="10">
        <f>'Poland Fuel Price Data Annual'!O$8</f>
        <v>1.3830421759431898E-5</v>
      </c>
      <c r="P5" s="10">
        <f>'Poland Fuel Price Data Annual'!P$8</f>
        <v>1.4100943456437829E-5</v>
      </c>
      <c r="Q5" s="10">
        <f>'Poland Fuel Price Data Annual'!Q$8</f>
        <v>1.4371465153443868E-5</v>
      </c>
      <c r="R5" s="10">
        <f>'Poland Fuel Price Data Annual'!R$8</f>
        <v>1.4647622719137659E-5</v>
      </c>
      <c r="S5" s="10">
        <f>'Poland Fuel Price Data Annual'!S$8</f>
        <v>1.4923780284831233E-5</v>
      </c>
      <c r="T5" s="10">
        <f>'Poland Fuel Price Data Annual'!T$8</f>
        <v>1.5199937850524916E-5</v>
      </c>
      <c r="U5" s="10">
        <f>'Poland Fuel Price Data Annual'!U$8</f>
        <v>1.5476095416218491E-5</v>
      </c>
      <c r="V5" s="10">
        <f>'Poland Fuel Price Data Annual'!V$8</f>
        <v>1.5752252981912174E-5</v>
      </c>
      <c r="W5" s="10">
        <f>'Poland Fuel Price Data Annual'!W$8</f>
        <v>1.598332359810476E-5</v>
      </c>
      <c r="X5" s="10">
        <f>'Poland Fuel Price Data Annual'!X$8</f>
        <v>1.6214394214297346E-5</v>
      </c>
      <c r="Y5" s="10">
        <f>'Poland Fuel Price Data Annual'!Y$8</f>
        <v>1.6445464830489986E-5</v>
      </c>
      <c r="Z5" s="10">
        <f>'Poland Fuel Price Data Annual'!Z$8</f>
        <v>1.6676535446682626E-5</v>
      </c>
      <c r="AA5" s="10">
        <f>'Poland Fuel Price Data Annual'!AA$8</f>
        <v>1.6907606062875266E-5</v>
      </c>
      <c r="AB5" s="10">
        <f>'Poland Fuel Price Data Annual'!AB$8</f>
        <v>1.708795386087922E-5</v>
      </c>
      <c r="AC5" s="10">
        <f>'Poland Fuel Price Data Annual'!AC$8</f>
        <v>1.7268301658883228E-5</v>
      </c>
      <c r="AD5" s="10">
        <f>'Poland Fuel Price Data Annual'!AD$8</f>
        <v>1.7448649456887236E-5</v>
      </c>
      <c r="AE5" s="10">
        <f>'Poland Fuel Price Data Annual'!AE$8</f>
        <v>1.7628997254891189E-5</v>
      </c>
      <c r="AF5" s="10">
        <f>'Poland Fuel Price Data Annual'!AF$8</f>
        <v>1.7809345052895197E-5</v>
      </c>
      <c r="AG5" s="10">
        <f>'Poland Fuel Price Data Annual'!AG$8</f>
        <v>1.7978421113524026E-5</v>
      </c>
      <c r="AH5" s="10">
        <f>'Poland Fuel Price Data Annual'!AH$8</f>
        <v>1.8147497174152746E-5</v>
      </c>
      <c r="AI5" s="10">
        <f>'Poland Fuel Price Data Annual'!AI$8</f>
        <v>1.831657323478152E-5</v>
      </c>
      <c r="AJ5" s="10">
        <f>'Poland Fuel Price Data Annual'!AJ$8</f>
        <v>1.8485649295410295E-5</v>
      </c>
      <c r="AK5" s="10">
        <f>'Poland Fuel Price Data Annual'!AK$8</f>
        <v>1.8654725356039015E-5</v>
      </c>
    </row>
    <row r="6" spans="1:37" x14ac:dyDescent="0.25">
      <c r="A6" s="2" t="s">
        <v>3</v>
      </c>
      <c r="B6" s="10">
        <f>'Poland Fuel Price Data Annual'!B$8</f>
        <v>9.6373354558388366E-6</v>
      </c>
      <c r="C6" s="10">
        <f>'Poland Fuel Price Data Annual'!C$8</f>
        <v>9.9585799710334537E-6</v>
      </c>
      <c r="D6" s="10">
        <f>'Poland Fuel Price Data Annual'!D$8</f>
        <v>1.0279824486228071E-5</v>
      </c>
      <c r="E6" s="10">
        <f>'Poland Fuel Price Data Annual'!E$8</f>
        <v>1.0601069001422796E-5</v>
      </c>
      <c r="F6" s="10">
        <f>'Poland Fuel Price Data Annual'!F$8</f>
        <v>1.0922313516617413E-5</v>
      </c>
      <c r="G6" s="10">
        <f>'Poland Fuel Price Data Annual'!G$8</f>
        <v>1.124355803181203E-5</v>
      </c>
      <c r="H6" s="10">
        <f>'Poland Fuel Price Data Annual'!H$8</f>
        <v>1.1598617759132402E-5</v>
      </c>
      <c r="I6" s="10">
        <f>'Poland Fuel Price Data Annual'!I$8</f>
        <v>1.1953677486452774E-5</v>
      </c>
      <c r="J6" s="10">
        <f>'Poland Fuel Price Data Annual'!J$8</f>
        <v>1.2308737213773146E-5</v>
      </c>
      <c r="K6" s="10">
        <f>'Poland Fuel Price Data Annual'!K$8</f>
        <v>1.2663796941093518E-5</v>
      </c>
      <c r="L6" s="10">
        <f>'Poland Fuel Price Data Annual'!L$8</f>
        <v>1.301885666841389E-5</v>
      </c>
      <c r="M6" s="10">
        <f>'Poland Fuel Price Data Annual'!M$8</f>
        <v>1.328937836541982E-5</v>
      </c>
      <c r="N6" s="10">
        <f>'Poland Fuel Price Data Annual'!N$8</f>
        <v>1.3559900062425859E-5</v>
      </c>
      <c r="O6" s="10">
        <f>'Poland Fuel Price Data Annual'!O$8</f>
        <v>1.3830421759431898E-5</v>
      </c>
      <c r="P6" s="10">
        <f>'Poland Fuel Price Data Annual'!P$8</f>
        <v>1.4100943456437829E-5</v>
      </c>
      <c r="Q6" s="10">
        <f>'Poland Fuel Price Data Annual'!Q$8</f>
        <v>1.4371465153443868E-5</v>
      </c>
      <c r="R6" s="10">
        <f>'Poland Fuel Price Data Annual'!R$8</f>
        <v>1.4647622719137659E-5</v>
      </c>
      <c r="S6" s="10">
        <f>'Poland Fuel Price Data Annual'!S$8</f>
        <v>1.4923780284831233E-5</v>
      </c>
      <c r="T6" s="10">
        <f>'Poland Fuel Price Data Annual'!T$8</f>
        <v>1.5199937850524916E-5</v>
      </c>
      <c r="U6" s="10">
        <f>'Poland Fuel Price Data Annual'!U$8</f>
        <v>1.5476095416218491E-5</v>
      </c>
      <c r="V6" s="10">
        <f>'Poland Fuel Price Data Annual'!V$8</f>
        <v>1.5752252981912174E-5</v>
      </c>
      <c r="W6" s="10">
        <f>'Poland Fuel Price Data Annual'!W$8</f>
        <v>1.598332359810476E-5</v>
      </c>
      <c r="X6" s="10">
        <f>'Poland Fuel Price Data Annual'!X$8</f>
        <v>1.6214394214297346E-5</v>
      </c>
      <c r="Y6" s="10">
        <f>'Poland Fuel Price Data Annual'!Y$8</f>
        <v>1.6445464830489986E-5</v>
      </c>
      <c r="Z6" s="10">
        <f>'Poland Fuel Price Data Annual'!Z$8</f>
        <v>1.6676535446682626E-5</v>
      </c>
      <c r="AA6" s="10">
        <f>'Poland Fuel Price Data Annual'!AA$8</f>
        <v>1.6907606062875266E-5</v>
      </c>
      <c r="AB6" s="10">
        <f>'Poland Fuel Price Data Annual'!AB$8</f>
        <v>1.708795386087922E-5</v>
      </c>
      <c r="AC6" s="10">
        <f>'Poland Fuel Price Data Annual'!AC$8</f>
        <v>1.7268301658883228E-5</v>
      </c>
      <c r="AD6" s="10">
        <f>'Poland Fuel Price Data Annual'!AD$8</f>
        <v>1.7448649456887236E-5</v>
      </c>
      <c r="AE6" s="10">
        <f>'Poland Fuel Price Data Annual'!AE$8</f>
        <v>1.7628997254891189E-5</v>
      </c>
      <c r="AF6" s="10">
        <f>'Poland Fuel Price Data Annual'!AF$8</f>
        <v>1.7809345052895197E-5</v>
      </c>
      <c r="AG6" s="10">
        <f>'Poland Fuel Price Data Annual'!AG$8</f>
        <v>1.7978421113524026E-5</v>
      </c>
      <c r="AH6" s="10">
        <f>'Poland Fuel Price Data Annual'!AH$8</f>
        <v>1.8147497174152746E-5</v>
      </c>
      <c r="AI6" s="10">
        <f>'Poland Fuel Price Data Annual'!AI$8</f>
        <v>1.831657323478152E-5</v>
      </c>
      <c r="AJ6" s="10">
        <f>'Poland Fuel Price Data Annual'!AJ$8</f>
        <v>1.8485649295410295E-5</v>
      </c>
      <c r="AK6" s="10">
        <f>'Poland Fuel Price Data Annual'!AK$8</f>
        <v>1.8654725356039015E-5</v>
      </c>
    </row>
    <row r="7" spans="1:37" x14ac:dyDescent="0.25">
      <c r="A7" s="2" t="s">
        <v>20</v>
      </c>
      <c r="B7" s="1">
        <v>0</v>
      </c>
      <c r="C7" s="1">
        <v>0</v>
      </c>
      <c r="D7" s="1">
        <f t="shared" ref="D7:AA7" si="2">D3</f>
        <v>0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5">
        <f t="shared" si="1"/>
        <v>0</v>
      </c>
      <c r="AC7" s="15">
        <f t="shared" si="1"/>
        <v>0</v>
      </c>
      <c r="AD7" s="15">
        <f t="shared" si="1"/>
        <v>0</v>
      </c>
      <c r="AE7" s="15">
        <f t="shared" si="1"/>
        <v>0</v>
      </c>
      <c r="AF7" s="15">
        <f t="shared" si="1"/>
        <v>0</v>
      </c>
      <c r="AG7" s="15">
        <f t="shared" si="1"/>
        <v>0</v>
      </c>
      <c r="AH7" s="15">
        <f t="shared" si="1"/>
        <v>0</v>
      </c>
      <c r="AI7" s="15">
        <f t="shared" si="1"/>
        <v>0</v>
      </c>
      <c r="AJ7" s="15">
        <f t="shared" si="1"/>
        <v>0</v>
      </c>
      <c r="AK7" s="15">
        <f t="shared" si="1"/>
        <v>0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  <c r="AH8" s="15">
        <f t="shared" si="1"/>
        <v>0</v>
      </c>
      <c r="AI8" s="15">
        <f t="shared" si="1"/>
        <v>0</v>
      </c>
      <c r="AJ8" s="15">
        <f t="shared" si="1"/>
        <v>0</v>
      </c>
      <c r="AK8" s="1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23" sqref="H23"/>
    </sheetView>
  </sheetViews>
  <sheetFormatPr defaultRowHeight="15" x14ac:dyDescent="0.25"/>
  <cols>
    <col min="2" max="2" width="21.85546875" customWidth="1"/>
  </cols>
  <sheetData>
    <row r="1" spans="1:6" x14ac:dyDescent="0.25">
      <c r="B1" t="s">
        <v>151</v>
      </c>
      <c r="C1" t="s">
        <v>148</v>
      </c>
      <c r="D1" t="s">
        <v>149</v>
      </c>
      <c r="E1" t="s">
        <v>148</v>
      </c>
      <c r="F1" t="s">
        <v>150</v>
      </c>
    </row>
    <row r="2" spans="1:6" x14ac:dyDescent="0.25">
      <c r="A2" t="s">
        <v>147</v>
      </c>
      <c r="B2">
        <v>224.08</v>
      </c>
      <c r="C2" t="s">
        <v>63</v>
      </c>
      <c r="D2" s="15">
        <v>21.34</v>
      </c>
      <c r="E2" t="s">
        <v>63</v>
      </c>
      <c r="F2">
        <f>B2/D2</f>
        <v>10.500468603561387</v>
      </c>
    </row>
    <row r="3" spans="1:6" x14ac:dyDescent="0.25">
      <c r="A3" t="s">
        <v>146</v>
      </c>
      <c r="B3" s="31">
        <f>17*zloty_per_euro</f>
        <v>75.31</v>
      </c>
      <c r="C3" t="s">
        <v>145</v>
      </c>
      <c r="D3" s="15">
        <v>8.23</v>
      </c>
      <c r="E3" t="s">
        <v>63</v>
      </c>
      <c r="F3" s="15">
        <f>B3/D3</f>
        <v>9.1506682867557707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18" sqref="C18"/>
    </sheetView>
  </sheetViews>
  <sheetFormatPr defaultColWidth="8.7109375" defaultRowHeight="15" x14ac:dyDescent="0.25"/>
  <cols>
    <col min="1" max="1" width="25.28515625" style="15" customWidth="1"/>
    <col min="2" max="2" width="10.28515625" style="15" customWidth="1"/>
    <col min="3" max="3" width="10.5703125" style="15" customWidth="1"/>
    <col min="4" max="4" width="8.7109375" style="15"/>
    <col min="5" max="5" width="11.85546875" style="15" bestFit="1" customWidth="1"/>
    <col min="6" max="16384" width="8.7109375" style="15"/>
  </cols>
  <sheetData>
    <row r="1" spans="1:10" x14ac:dyDescent="0.25">
      <c r="A1" s="5" t="s">
        <v>89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6"/>
      <c r="B2" s="16">
        <v>2010</v>
      </c>
      <c r="C2" s="16">
        <v>2015</v>
      </c>
      <c r="D2" s="16">
        <v>2020</v>
      </c>
      <c r="E2" s="16">
        <v>2025</v>
      </c>
      <c r="F2" s="16">
        <v>2030</v>
      </c>
      <c r="G2" s="16">
        <v>2035</v>
      </c>
      <c r="H2" s="16">
        <v>2040</v>
      </c>
      <c r="I2" s="16">
        <v>2045</v>
      </c>
      <c r="J2" s="16">
        <v>2050</v>
      </c>
    </row>
    <row r="3" spans="1:10" x14ac:dyDescent="0.25">
      <c r="A3" s="15" t="s">
        <v>26</v>
      </c>
      <c r="B3" s="15">
        <f>'Poland Fuel Price Data'!B3/BTU_per_MWh/zloty_per_usd*year_2012_per_2010_usd</f>
        <v>4.2662160357338945E-5</v>
      </c>
      <c r="C3" s="15">
        <f>'Poland Fuel Price Data'!C3/BTU_per_MWh/zloty_per_usd*year_2012_per_2010_usd</f>
        <v>4.3679789870449788E-5</v>
      </c>
      <c r="D3" s="15">
        <f>'Poland Fuel Price Data'!D3/BTU_per_MWh/zloty_per_usd*year_2012_per_2010_usd</f>
        <v>5.0881475655541867E-5</v>
      </c>
      <c r="E3" s="15">
        <f>'Poland Fuel Price Data'!E3/BTU_per_MWh/zloty_per_usd*year_2012_per_2010_usd</f>
        <v>5.6830694347574456E-5</v>
      </c>
      <c r="F3" s="15">
        <f>'Poland Fuel Price Data'!F3/BTU_per_MWh/zloty_per_usd*year_2012_per_2010_usd</f>
        <v>6.4423776099247615E-5</v>
      </c>
      <c r="G3" s="15">
        <f>'Poland Fuel Price Data'!G3/BTU_per_MWh/zloty_per_usd*year_2012_per_2010_usd</f>
        <v>7.3191045750664065E-5</v>
      </c>
      <c r="H3" s="15">
        <f>'Poland Fuel Price Data'!H3/BTU_per_MWh/zloty_per_usd*year_2012_per_2010_usd</f>
        <v>7.9844777182542622E-5</v>
      </c>
      <c r="I3" s="15">
        <f>'Poland Fuel Price Data'!I3/BTU_per_MWh/zloty_per_usd*year_2012_per_2010_usd</f>
        <v>8.1488640242183207E-5</v>
      </c>
      <c r="J3" s="15">
        <f>'Poland Fuel Price Data'!J3/BTU_per_MWh/zloty_per_usd*year_2012_per_2010_usd</f>
        <v>8.1958315402080501E-5</v>
      </c>
    </row>
    <row r="4" spans="1:10" x14ac:dyDescent="0.25">
      <c r="A4" s="15" t="s">
        <v>27</v>
      </c>
      <c r="B4" s="15">
        <f>'Poland Fuel Price Data'!B4/BTU_per_MWh/zloty_per_usd*year_2012_per_2010_usd</f>
        <v>2.9511255880214281E-5</v>
      </c>
      <c r="C4" s="15">
        <f>'Poland Fuel Price Data'!C4/BTU_per_MWh/zloty_per_usd*year_2012_per_2010_usd</f>
        <v>3.0372327006692679E-5</v>
      </c>
      <c r="D4" s="15">
        <f>'Poland Fuel Price Data'!D4/BTU_per_MWh/zloty_per_usd*year_2012_per_2010_usd</f>
        <v>3.5851870538827954E-5</v>
      </c>
      <c r="E4" s="15">
        <f>'Poland Fuel Price Data'!E4/BTU_per_MWh/zloty_per_usd*year_2012_per_2010_usd</f>
        <v>4.0392063751168619E-5</v>
      </c>
      <c r="F4" s="15">
        <f>'Poland Fuel Price Data'!F4/BTU_per_MWh/zloty_per_usd*year_2012_per_2010_usd</f>
        <v>4.6106444863252554E-5</v>
      </c>
      <c r="G4" s="15">
        <f>'Poland Fuel Price Data'!G4/BTU_per_MWh/zloty_per_usd*year_2012_per_2010_usd</f>
        <v>5.2760176295131105E-5</v>
      </c>
      <c r="H4" s="15">
        <f>'Poland Fuel Price Data'!H4/BTU_per_MWh/zloty_per_usd*year_2012_per_2010_usd</f>
        <v>5.7848323860685291E-5</v>
      </c>
      <c r="I4" s="15">
        <f>'Poland Fuel Price Data'!I4/BTU_per_MWh/zloty_per_usd*year_2012_per_2010_usd</f>
        <v>5.9100790953744788E-5</v>
      </c>
      <c r="J4" s="15">
        <f>'Poland Fuel Price Data'!J4/BTU_per_MWh/zloty_per_usd*year_2012_per_2010_usd</f>
        <v>5.9492186920325869E-5</v>
      </c>
    </row>
    <row r="6" spans="1:10" x14ac:dyDescent="0.25">
      <c r="A6" s="5" t="s">
        <v>91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5">
      <c r="A7" s="16"/>
      <c r="B7" s="16">
        <v>2010</v>
      </c>
      <c r="C7" s="16">
        <v>2015</v>
      </c>
      <c r="D7" s="16">
        <v>2020</v>
      </c>
      <c r="E7" s="16">
        <v>2025</v>
      </c>
      <c r="F7" s="16">
        <v>2030</v>
      </c>
      <c r="G7" s="16">
        <v>2035</v>
      </c>
      <c r="H7" s="16">
        <v>2040</v>
      </c>
      <c r="I7" s="16">
        <v>2045</v>
      </c>
      <c r="J7" s="16">
        <v>2050</v>
      </c>
    </row>
    <row r="8" spans="1:10" x14ac:dyDescent="0.25">
      <c r="A8" s="15" t="s">
        <v>68</v>
      </c>
      <c r="B8" s="15">
        <f>'Poland Fuel Price Data'!B8/BTU_per_GJ/zloty_per_usd*year_2012_per_2010_usd</f>
        <v>1.0285460354915759E-5</v>
      </c>
      <c r="C8" s="15">
        <f>'Poland Fuel Price Data'!C8/BTU_per_GJ/zloty_per_usd*year_2012_per_2010_usd</f>
        <v>9.6373354558388739E-6</v>
      </c>
      <c r="D8" s="15">
        <f>'Poland Fuel Price Data'!D8/BTU_per_GJ/zloty_per_usd*year_2012_per_2010_usd</f>
        <v>1.124355803181202E-5</v>
      </c>
      <c r="E8" s="15">
        <f>'Poland Fuel Price Data'!E8/BTU_per_GJ/zloty_per_usd*year_2012_per_2010_usd</f>
        <v>1.3018856668413919E-5</v>
      </c>
      <c r="F8" s="15">
        <f>'Poland Fuel Price Data'!F8/BTU_per_GJ/zloty_per_usd*year_2012_per_2010_usd</f>
        <v>1.4371465153443934E-5</v>
      </c>
      <c r="G8" s="15">
        <f>'Poland Fuel Price Data'!G8/BTU_per_GJ/zloty_per_usd*year_2012_per_2010_usd</f>
        <v>1.5752252981912075E-5</v>
      </c>
      <c r="H8" s="15">
        <f>'Poland Fuel Price Data'!H8/BTU_per_GJ/zloty_per_usd*year_2012_per_2010_usd</f>
        <v>1.6907606062875219E-5</v>
      </c>
      <c r="I8" s="15">
        <f>'Poland Fuel Price Data'!I8/BTU_per_GJ/zloty_per_usd*year_2012_per_2010_usd</f>
        <v>1.7809345052895231E-5</v>
      </c>
      <c r="J8" s="15">
        <f>'Poland Fuel Price Data'!J8/BTU_per_GJ/zloty_per_usd*year_2012_per_2010_usd</f>
        <v>1.8654725356038994E-5</v>
      </c>
    </row>
    <row r="10" spans="1:10" x14ac:dyDescent="0.25">
      <c r="A10" s="5" t="s">
        <v>144</v>
      </c>
      <c r="B10" s="11"/>
      <c r="C10" s="11"/>
      <c r="D10" s="11"/>
      <c r="E10" s="11"/>
      <c r="F10" s="11"/>
      <c r="G10" s="11"/>
      <c r="H10" s="11"/>
      <c r="I10" s="11"/>
    </row>
    <row r="11" spans="1:10" x14ac:dyDescent="0.25">
      <c r="B11" s="16">
        <v>2015</v>
      </c>
      <c r="C11" s="16">
        <v>2020</v>
      </c>
      <c r="D11" s="16">
        <v>2025</v>
      </c>
      <c r="E11" s="16">
        <v>2030</v>
      </c>
      <c r="F11" s="16">
        <v>2035</v>
      </c>
      <c r="G11" s="16">
        <v>2040</v>
      </c>
      <c r="H11" s="16">
        <v>2045</v>
      </c>
      <c r="I11" s="16">
        <v>2050</v>
      </c>
    </row>
    <row r="12" spans="1:10" x14ac:dyDescent="0.25">
      <c r="A12" s="22" t="s">
        <v>35</v>
      </c>
      <c r="B12" s="15">
        <f>'Poland Fuel Price Data'!B12/BTU_per_GJ</f>
        <v>3.7348981923725783E-6</v>
      </c>
      <c r="C12" s="15">
        <f>'Poland Fuel Price Data'!C12/BTU_per_GJ</f>
        <v>3.9353588298163044E-6</v>
      </c>
      <c r="D12" s="15">
        <f>'Poland Fuel Price Data'!D12/BTU_per_GJ</f>
        <v>4.1569205869909488E-6</v>
      </c>
      <c r="E12" s="15">
        <f>'Poland Fuel Price Data'!E12/BTU_per_GJ</f>
        <v>4.4734373829547269E-6</v>
      </c>
      <c r="F12" s="15">
        <f>'Poland Fuel Price Data'!F12/BTU_per_GJ</f>
        <v>4.8321564183803417E-6</v>
      </c>
      <c r="G12" s="15">
        <f>'Poland Fuel Price Data'!G12/BTU_per_GJ</f>
        <v>5.2014260136714152E-6</v>
      </c>
      <c r="H12" s="15">
        <f>'Poland Fuel Price Data'!H12/BTU_per_GJ</f>
        <v>5.6023472885588666E-6</v>
      </c>
      <c r="I12" s="15">
        <f>'Poland Fuel Price Data'!I12/BTU_per_GJ</f>
        <v>6.0349202430426967E-6</v>
      </c>
    </row>
    <row r="13" spans="1:10" x14ac:dyDescent="0.25">
      <c r="A13" s="15" t="s">
        <v>27</v>
      </c>
      <c r="B13" s="15">
        <f>'Poland Fuel Price Data'!B13/BTU_per_GJ</f>
        <v>5.6023472885588666E-6</v>
      </c>
      <c r="C13" s="15">
        <f>'Poland Fuel Price Data'!C13/BTU_per_GJ</f>
        <v>5.9083135246571859E-6</v>
      </c>
      <c r="D13" s="15">
        <f>'Poland Fuel Price Data'!D13/BTU_per_GJ</f>
        <v>6.2353808804864228E-6</v>
      </c>
      <c r="E13" s="15">
        <f>'Poland Fuel Price Data'!E13/BTU_per_GJ</f>
        <v>6.7101560744320904E-6</v>
      </c>
      <c r="F13" s="15">
        <f>'Poland Fuel Price Data'!F13/BTU_per_GJ</f>
        <v>7.2482346275705121E-6</v>
      </c>
      <c r="G13" s="15">
        <f>'Poland Fuel Price Data'!G13/BTU_per_GJ</f>
        <v>7.807414300439853E-6</v>
      </c>
      <c r="H13" s="15">
        <f>'Poland Fuel Price Data'!H13/BTU_per_GJ</f>
        <v>8.4087962127710296E-6</v>
      </c>
      <c r="I13" s="15">
        <f>'Poland Fuel Price Data'!I13/BTU_per_GJ</f>
        <v>9.0523803645640463E-6</v>
      </c>
    </row>
    <row r="15" spans="1:10" x14ac:dyDescent="0.25">
      <c r="A15" s="5" t="s">
        <v>143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B16" s="16">
        <v>2015</v>
      </c>
      <c r="C16" s="16">
        <v>2020</v>
      </c>
      <c r="D16" s="16">
        <v>2025</v>
      </c>
      <c r="E16" s="16">
        <v>2030</v>
      </c>
      <c r="F16" s="16">
        <v>2035</v>
      </c>
      <c r="G16" s="16">
        <v>2040</v>
      </c>
      <c r="H16" s="16">
        <v>2045</v>
      </c>
      <c r="I16" s="16">
        <v>2050</v>
      </c>
    </row>
    <row r="17" spans="1:10" x14ac:dyDescent="0.25">
      <c r="A17" s="22" t="s">
        <v>139</v>
      </c>
      <c r="B17" s="15">
        <f>'Poland Fuel Price Data'!B17/BTU_per_GJ/zloty_per_usd</f>
        <v>2.804704370056957E-6</v>
      </c>
      <c r="C17" s="15">
        <f>'Poland Fuel Price Data'!C17/BTU_per_GJ/zloty_per_usd</f>
        <v>2.804704370056957E-6</v>
      </c>
      <c r="D17" s="15">
        <f>'Poland Fuel Price Data'!D17/BTU_per_GJ/zloty_per_usd</f>
        <v>2.804704370056957E-6</v>
      </c>
      <c r="E17" s="15">
        <f>'Poland Fuel Price Data'!E17/BTU_per_GJ/zloty_per_usd</f>
        <v>2.804704370056957E-6</v>
      </c>
      <c r="F17" s="15">
        <f>'Poland Fuel Price Data'!F17/BTU_per_GJ/zloty_per_usd</f>
        <v>2.804704370056957E-6</v>
      </c>
      <c r="G17" s="15">
        <f>'Poland Fuel Price Data'!G17/BTU_per_GJ/zloty_per_usd</f>
        <v>2.804704370056957E-6</v>
      </c>
      <c r="H17" s="15">
        <f>'Poland Fuel Price Data'!H17/BTU_per_GJ/zloty_per_usd</f>
        <v>2.804704370056957E-6</v>
      </c>
      <c r="I17" s="15">
        <f>'Poland Fuel Price Data'!I17/BTU_per_GJ/zloty_per_usd</f>
        <v>2.804704370056957E-6</v>
      </c>
    </row>
    <row r="18" spans="1:10" x14ac:dyDescent="0.25">
      <c r="A18" s="15" t="s">
        <v>140</v>
      </c>
      <c r="B18" s="15">
        <f>'Poland Fuel Price Data'!B18/BTU_per_GJ/zloty_per_usd</f>
        <v>2.4441689510981338E-6</v>
      </c>
      <c r="C18" s="15">
        <f>'Poland Fuel Price Data'!C18/BTU_per_GJ/zloty_per_usd</f>
        <v>2.4441689510981338E-6</v>
      </c>
      <c r="D18" s="15">
        <f>'Poland Fuel Price Data'!D18/BTU_per_GJ/zloty_per_usd</f>
        <v>2.4441689510981338E-6</v>
      </c>
      <c r="E18" s="15">
        <f>'Poland Fuel Price Data'!E18/BTU_per_GJ/zloty_per_usd</f>
        <v>2.4441689510981338E-6</v>
      </c>
      <c r="F18" s="15">
        <f>'Poland Fuel Price Data'!F18/BTU_per_GJ/zloty_per_usd</f>
        <v>2.4441689510981338E-6</v>
      </c>
      <c r="G18" s="15">
        <f>'Poland Fuel Price Data'!G18/BTU_per_GJ/zloty_per_usd</f>
        <v>2.4441689510981338E-6</v>
      </c>
      <c r="H18" s="15">
        <f>'Poland Fuel Price Data'!H18/BTU_per_GJ/zloty_per_usd</f>
        <v>2.4441689510981338E-6</v>
      </c>
      <c r="I18" s="15">
        <f>'Poland Fuel Price Data'!I18/BTU_per_GJ/zloty_per_usd</f>
        <v>2.4441689510981338E-6</v>
      </c>
    </row>
    <row r="20" spans="1:10" x14ac:dyDescent="0.25">
      <c r="A20" s="5" t="s">
        <v>92</v>
      </c>
      <c r="B20" s="11"/>
      <c r="C20" s="11"/>
      <c r="D20" s="11"/>
      <c r="E20" s="11"/>
      <c r="F20" s="11"/>
      <c r="G20" s="11"/>
      <c r="H20" s="11"/>
      <c r="I20" s="11"/>
    </row>
    <row r="21" spans="1:10" x14ac:dyDescent="0.25">
      <c r="B21" s="16">
        <v>2015</v>
      </c>
      <c r="C21" s="16">
        <v>2020</v>
      </c>
      <c r="D21" s="16">
        <v>2025</v>
      </c>
      <c r="E21" s="16">
        <v>2030</v>
      </c>
      <c r="F21" s="16">
        <v>2035</v>
      </c>
      <c r="G21" s="16">
        <v>2040</v>
      </c>
      <c r="H21" s="16">
        <v>2045</v>
      </c>
      <c r="I21" s="16">
        <v>2050</v>
      </c>
    </row>
    <row r="22" spans="1:10" x14ac:dyDescent="0.25">
      <c r="A22" s="22" t="s">
        <v>32</v>
      </c>
      <c r="B22" s="15">
        <f>'Poland Fuel Price Data'!B22/BTU_per_GJ/zloty_per_usd</f>
        <v>9.1536123187161747E-6</v>
      </c>
      <c r="C22" s="15">
        <f>'Poland Fuel Price Data'!C22/BTU_per_GJ/zloty_per_usd</f>
        <v>8.9292459823367864E-6</v>
      </c>
      <c r="D22" s="15">
        <f>'Poland Fuel Price Data'!D22/BTU_per_GJ/zloty_per_usd</f>
        <v>8.6300908671642725E-6</v>
      </c>
      <c r="E22" s="15">
        <f>'Poland Fuel Price Data'!E22/BTU_per_GJ/zloty_per_usd</f>
        <v>8.5232497546026578E-6</v>
      </c>
      <c r="F22" s="15">
        <f>'Poland Fuel Price Data'!F22/BTU_per_GJ/zloty_per_usd</f>
        <v>8.309567529479432E-6</v>
      </c>
      <c r="G22" s="15">
        <f>'Poland Fuel Price Data'!G22/BTU_per_GJ/zloty_per_usd</f>
        <v>8.1599899718931759E-6</v>
      </c>
      <c r="H22" s="15">
        <f>'Poland Fuel Price Data'!H22/BTU_per_GJ/zloty_per_usd</f>
        <v>8.0691750262158041E-6</v>
      </c>
      <c r="I22" s="15">
        <f>'Poland Fuel Price Data'!I22/BTU_per_GJ/zloty_per_usd</f>
        <v>7.9543208302120697E-6</v>
      </c>
    </row>
    <row r="23" spans="1:10" x14ac:dyDescent="0.25">
      <c r="A23" s="15" t="s">
        <v>27</v>
      </c>
      <c r="B23" s="15">
        <f>'Poland Fuel Price Data'!B23/BTU_per_GJ/zloty_per_usd</f>
        <v>1.373175399198128E-5</v>
      </c>
      <c r="C23" s="15">
        <f>'Poland Fuel Price Data'!C23/BTU_per_GJ/zloty_per_usd</f>
        <v>1.33952044874122E-5</v>
      </c>
      <c r="D23" s="15">
        <f>'Poland Fuel Price Data'!D23/BTU_per_GJ/zloty_per_usd</f>
        <v>1.2946471814653427E-5</v>
      </c>
      <c r="E23" s="15">
        <f>'Poland Fuel Price Data'!E23/BTU_per_GJ/zloty_per_usd</f>
        <v>1.2786210145811006E-5</v>
      </c>
      <c r="F23" s="15">
        <f>'Poland Fuel Price Data'!F23/BTU_per_GJ/zloty_per_usd</f>
        <v>1.2465686808126169E-5</v>
      </c>
      <c r="G23" s="15">
        <f>'Poland Fuel Price Data'!G23/BTU_per_GJ/zloty_per_usd</f>
        <v>1.2241320471746781E-5</v>
      </c>
      <c r="H23" s="15">
        <f>'Poland Fuel Price Data'!H23/BTU_per_GJ/zloty_per_usd</f>
        <v>1.2105098053230725E-5</v>
      </c>
      <c r="I23" s="15">
        <f>'Poland Fuel Price Data'!I23/BTU_per_GJ/zloty_per_usd</f>
        <v>1.1931481245318105E-5</v>
      </c>
    </row>
    <row r="25" spans="1:10" x14ac:dyDescent="0.25">
      <c r="A25" s="24" t="s">
        <v>93</v>
      </c>
      <c r="B25" s="25"/>
      <c r="C25" s="25"/>
      <c r="D25" s="25"/>
      <c r="E25" s="25"/>
      <c r="F25" s="25"/>
      <c r="G25" s="25"/>
      <c r="H25" s="25"/>
      <c r="I25" s="25"/>
      <c r="J25" s="25"/>
    </row>
    <row r="26" spans="1:10" x14ac:dyDescent="0.25">
      <c r="B26" s="16">
        <v>2011</v>
      </c>
      <c r="C26" s="16">
        <v>2015</v>
      </c>
      <c r="D26" s="16">
        <v>2020</v>
      </c>
      <c r="E26" s="16">
        <v>2025</v>
      </c>
      <c r="F26" s="16">
        <v>2030</v>
      </c>
      <c r="G26" s="16">
        <v>2035</v>
      </c>
      <c r="H26" s="16">
        <v>2040</v>
      </c>
      <c r="I26" s="16">
        <v>2045</v>
      </c>
      <c r="J26" s="16">
        <v>2050</v>
      </c>
    </row>
    <row r="27" spans="1:10" x14ac:dyDescent="0.25">
      <c r="A27" s="22" t="s">
        <v>37</v>
      </c>
      <c r="B27" s="26">
        <f>'Poland Fuel Price Data'!B27/zloty_per_usd</f>
        <v>17.243037974683542</v>
      </c>
      <c r="C27" s="26">
        <f>'Poland Fuel Price Data'!C27/zloty_per_usd</f>
        <v>18.63291139240506</v>
      </c>
      <c r="D27" s="26">
        <f>'Poland Fuel Price Data'!D27/zloty_per_usd</f>
        <v>20.189873417721518</v>
      </c>
      <c r="E27" s="26">
        <f>'Poland Fuel Price Data'!E27/zloty_per_usd</f>
        <v>21.126582278481013</v>
      </c>
      <c r="F27" s="26">
        <f>'Poland Fuel Price Data'!F27/zloty_per_usd</f>
        <v>22.070886075949367</v>
      </c>
      <c r="G27" s="26">
        <f>'Poland Fuel Price Data'!G27/zloty_per_usd</f>
        <v>23.106329113924048</v>
      </c>
      <c r="H27" s="26">
        <f>'Poland Fuel Price Data'!H27/zloty_per_usd</f>
        <v>24.273417721518985</v>
      </c>
      <c r="I27" s="26">
        <f>'Poland Fuel Price Data'!I27/zloty_per_usd</f>
        <v>25.356962025316452</v>
      </c>
      <c r="J27" s="26">
        <f>'Poland Fuel Price Data'!J27/zloty_per_usd</f>
        <v>26.437974683544304</v>
      </c>
    </row>
    <row r="28" spans="1:10" x14ac:dyDescent="0.25">
      <c r="A28" s="15" t="s">
        <v>38</v>
      </c>
      <c r="B28" s="26">
        <f>'Poland Fuel Price Data'!B28/zloty_per_usd</f>
        <v>6.81012658227848</v>
      </c>
      <c r="C28" s="26">
        <f>'Poland Fuel Price Data'!C28/zloty_per_usd</f>
        <v>7.4987341772151899</v>
      </c>
      <c r="D28" s="26">
        <f>'Poland Fuel Price Data'!D28/zloty_per_usd</f>
        <v>8.1240506329113931</v>
      </c>
      <c r="E28" s="26">
        <f>'Poland Fuel Price Data'!E28/zloty_per_usd</f>
        <v>8.5012658227848092</v>
      </c>
      <c r="F28" s="26">
        <f>'Poland Fuel Price Data'!F28/zloty_per_usd</f>
        <v>8.8835443037974695</v>
      </c>
      <c r="G28" s="26">
        <f>'Poland Fuel Price Data'!G28/zloty_per_usd</f>
        <v>9.2987341772151879</v>
      </c>
      <c r="H28" s="26">
        <f>'Poland Fuel Price Data'!H28/zloty_per_usd</f>
        <v>9.7696202531645575</v>
      </c>
      <c r="I28" s="26">
        <f>'Poland Fuel Price Data'!I28/zloty_per_usd</f>
        <v>10.20506329113924</v>
      </c>
      <c r="J28" s="26">
        <f>'Poland Fuel Price Data'!J28/zloty_per_usd</f>
        <v>10.640506329113924</v>
      </c>
    </row>
    <row r="30" spans="1:10" x14ac:dyDescent="0.25">
      <c r="A30" s="5" t="s">
        <v>94</v>
      </c>
      <c r="B30" s="11"/>
    </row>
    <row r="31" spans="1:10" x14ac:dyDescent="0.25">
      <c r="B31" s="23">
        <v>42688</v>
      </c>
    </row>
    <row r="32" spans="1:10" x14ac:dyDescent="0.25">
      <c r="A32" s="15" t="s">
        <v>42</v>
      </c>
      <c r="B32" s="4">
        <f>'Poland Fuel Price Data'!B32/zloty_per_usd*liters_per_gal/BTU_per_gal_gasoline</f>
        <v>3.5896148179220023E-5</v>
      </c>
    </row>
    <row r="33" spans="1:5" x14ac:dyDescent="0.25">
      <c r="A33" s="15" t="s">
        <v>43</v>
      </c>
      <c r="B33" s="4">
        <f>'Poland Fuel Price Data'!B33/zloty_per_usd*liters_per_gal/BTU_per_gal_diesel</f>
        <v>3.0483904551133272E-5</v>
      </c>
    </row>
    <row r="35" spans="1:5" x14ac:dyDescent="0.25">
      <c r="A35" s="5" t="s">
        <v>94</v>
      </c>
      <c r="B35" s="11"/>
    </row>
    <row r="36" spans="1:5" x14ac:dyDescent="0.25">
      <c r="B36" s="23">
        <v>42682</v>
      </c>
    </row>
    <row r="37" spans="1:5" x14ac:dyDescent="0.25">
      <c r="A37" s="15" t="s">
        <v>23</v>
      </c>
      <c r="B37" s="15">
        <f>'Poland Fuel Price Data'!B37/zloty_per_usd/gal_per_cubic_meter*gal_per_barrel/BTU_per_barrel_jet_fuel</f>
        <v>1.5046712545968087E-5</v>
      </c>
    </row>
    <row r="39" spans="1:5" x14ac:dyDescent="0.25">
      <c r="A39" s="5" t="s">
        <v>95</v>
      </c>
      <c r="B39" s="11"/>
    </row>
    <row r="40" spans="1:5" x14ac:dyDescent="0.25">
      <c r="B40" s="16">
        <v>2013</v>
      </c>
    </row>
    <row r="41" spans="1:5" x14ac:dyDescent="0.25">
      <c r="A41" s="15" t="s">
        <v>59</v>
      </c>
      <c r="B41" s="15">
        <f>'Poland Fuel Price Data'!B41/zloty_per_usd/BTU_per_GJ</f>
        <v>7.0782237072068454E-6</v>
      </c>
    </row>
    <row r="42" spans="1:5" x14ac:dyDescent="0.25">
      <c r="D42" s="12"/>
      <c r="E42" s="12"/>
    </row>
    <row r="43" spans="1:5" x14ac:dyDescent="0.25">
      <c r="A43" s="5" t="s">
        <v>96</v>
      </c>
      <c r="B43" s="11"/>
      <c r="C43" s="11"/>
      <c r="D43" s="17"/>
      <c r="E43" s="12"/>
    </row>
    <row r="44" spans="1:5" x14ac:dyDescent="0.25">
      <c r="B44" s="29">
        <v>2016</v>
      </c>
      <c r="C44" s="16">
        <v>2030</v>
      </c>
      <c r="D44" s="12"/>
      <c r="E44" s="12"/>
    </row>
    <row r="45" spans="1:5" x14ac:dyDescent="0.25">
      <c r="A45" s="15" t="s">
        <v>85</v>
      </c>
      <c r="B45" s="10">
        <f>'Poland Fuel Price Data'!B48/zloty_per_usd/gal_per_cubic_meter/BTU_per_gal_biodiesel</f>
        <v>3.257331453672549E-5</v>
      </c>
      <c r="C45" s="10">
        <f>'Poland Fuel Price Data'!E45/BTU_per_GJ</f>
        <v>7.2060323881086743E-5</v>
      </c>
      <c r="D45" s="12"/>
      <c r="E45" s="12"/>
    </row>
    <row r="47" spans="1:5" x14ac:dyDescent="0.25">
      <c r="A47" s="5" t="s">
        <v>106</v>
      </c>
      <c r="B47" s="11"/>
    </row>
    <row r="48" spans="1:5" x14ac:dyDescent="0.25">
      <c r="B48" s="16">
        <v>2030</v>
      </c>
    </row>
    <row r="49" spans="1:2" x14ac:dyDescent="0.25">
      <c r="A49" s="15" t="s">
        <v>104</v>
      </c>
      <c r="B49" s="15">
        <f>'Poland Fuel Price Data'!B52/BTU_per_GJ</f>
        <v>6.0454708029081559E-5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workbookViewId="0">
      <selection activeCell="B17" sqref="B17"/>
    </sheetView>
  </sheetViews>
  <sheetFormatPr defaultColWidth="8.7109375" defaultRowHeight="15" x14ac:dyDescent="0.25"/>
  <cols>
    <col min="1" max="1" width="25.28515625" style="15" customWidth="1"/>
    <col min="2" max="37" width="10.85546875" style="15" customWidth="1"/>
    <col min="38" max="16384" width="8.7109375" style="15"/>
  </cols>
  <sheetData>
    <row r="1" spans="1:37" x14ac:dyDescent="0.25">
      <c r="A1" s="5" t="s">
        <v>89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x14ac:dyDescent="0.25">
      <c r="A2" s="16"/>
      <c r="B2" s="16">
        <v>2015</v>
      </c>
      <c r="C2" s="16">
        <v>2016</v>
      </c>
      <c r="D2" s="16">
        <v>2017</v>
      </c>
      <c r="E2" s="16">
        <v>2018</v>
      </c>
      <c r="F2" s="16">
        <v>2019</v>
      </c>
      <c r="G2" s="16">
        <v>2020</v>
      </c>
      <c r="H2" s="16">
        <v>2021</v>
      </c>
      <c r="I2" s="16">
        <v>2022</v>
      </c>
      <c r="J2" s="16">
        <v>2023</v>
      </c>
      <c r="K2" s="16">
        <v>2024</v>
      </c>
      <c r="L2" s="16">
        <v>2025</v>
      </c>
      <c r="M2" s="16">
        <v>2026</v>
      </c>
      <c r="N2" s="16">
        <v>2027</v>
      </c>
      <c r="O2" s="16">
        <v>2028</v>
      </c>
      <c r="P2" s="16">
        <v>2029</v>
      </c>
      <c r="Q2" s="16">
        <v>2030</v>
      </c>
      <c r="R2" s="16">
        <v>2031</v>
      </c>
      <c r="S2" s="16">
        <v>2032</v>
      </c>
      <c r="T2" s="16">
        <v>2033</v>
      </c>
      <c r="U2" s="16">
        <v>2034</v>
      </c>
      <c r="V2" s="16">
        <v>2035</v>
      </c>
      <c r="W2" s="16">
        <v>2036</v>
      </c>
      <c r="X2" s="16">
        <v>2037</v>
      </c>
      <c r="Y2" s="16">
        <v>2038</v>
      </c>
      <c r="Z2" s="16">
        <v>2039</v>
      </c>
      <c r="AA2" s="16">
        <v>2040</v>
      </c>
      <c r="AB2" s="16">
        <v>2041</v>
      </c>
      <c r="AC2" s="16">
        <v>2042</v>
      </c>
      <c r="AD2" s="16">
        <v>2043</v>
      </c>
      <c r="AE2" s="16">
        <v>2044</v>
      </c>
      <c r="AF2" s="16">
        <v>2045</v>
      </c>
      <c r="AG2" s="16">
        <v>2046</v>
      </c>
      <c r="AH2" s="16">
        <v>2047</v>
      </c>
      <c r="AI2" s="16">
        <v>2048</v>
      </c>
      <c r="AJ2" s="16">
        <v>2049</v>
      </c>
      <c r="AK2" s="16">
        <v>2050</v>
      </c>
    </row>
    <row r="3" spans="1:37" x14ac:dyDescent="0.25">
      <c r="A3" s="15" t="s">
        <v>26</v>
      </c>
      <c r="B3" s="15">
        <f>TREND('Poland Fuel Price Data Conv'!$C3:$D3,'Poland Fuel Price Data Conv'!$C$2:$D$2,B$2)</f>
        <v>4.3679789870449889E-5</v>
      </c>
      <c r="C3" s="15">
        <f>TREND('Poland Fuel Price Data Conv'!$C3:$D3,'Poland Fuel Price Data Conv'!$C$2:$D$2,C$2)</f>
        <v>4.5120127027468461E-5</v>
      </c>
      <c r="D3" s="15">
        <f>TREND('Poland Fuel Price Data Conv'!$C3:$D3,'Poland Fuel Price Data Conv'!$C$2:$D$2,D$2)</f>
        <v>4.6560464184486599E-5</v>
      </c>
      <c r="E3" s="15">
        <f>TREND('Poland Fuel Price Data Conv'!$C3:$D3,'Poland Fuel Price Data Conv'!$C$2:$D$2,E$2)</f>
        <v>4.8000801341505171E-5</v>
      </c>
      <c r="F3" s="15">
        <f>TREND('Poland Fuel Price Data Conv'!$C3:$D3,'Poland Fuel Price Data Conv'!$C$2:$D$2,F$2)</f>
        <v>4.9441138498523308E-5</v>
      </c>
      <c r="G3" s="15">
        <f>TREND('Poland Fuel Price Data Conv'!$C3:$D3,'Poland Fuel Price Data Conv'!$C$2:$D$2,G$2)</f>
        <v>5.088147565554188E-5</v>
      </c>
      <c r="H3" s="15">
        <f>TREND('Poland Fuel Price Data Conv'!$D3:$E3,'Poland Fuel Price Data Conv'!$D$2:$E$2,H$2)</f>
        <v>5.2071319393948243E-5</v>
      </c>
      <c r="I3" s="15">
        <f>TREND('Poland Fuel Price Data Conv'!$D3:$E3,'Poland Fuel Price Data Conv'!$D$2:$E$2,I$2)</f>
        <v>5.326116313235504E-5</v>
      </c>
      <c r="J3" s="15">
        <f>TREND('Poland Fuel Price Data Conv'!$D3:$E3,'Poland Fuel Price Data Conv'!$D$2:$E$2,J$2)</f>
        <v>5.4451006870761404E-5</v>
      </c>
      <c r="K3" s="15">
        <f>TREND('Poland Fuel Price Data Conv'!$D3:$E3,'Poland Fuel Price Data Conv'!$D$2:$E$2,K$2)</f>
        <v>5.5640850609167767E-5</v>
      </c>
      <c r="L3" s="15">
        <f>TREND('Poland Fuel Price Data Conv'!$D3:$E3,'Poland Fuel Price Data Conv'!$D$2:$E$2,L$2)</f>
        <v>5.6830694347574564E-5</v>
      </c>
      <c r="M3" s="15">
        <f>TREND('Poland Fuel Price Data Conv'!$E3:$F3,'Poland Fuel Price Data Conv'!$E$2:$F$2,M$2)</f>
        <v>5.8349310697909315E-5</v>
      </c>
      <c r="N3" s="15">
        <f>TREND('Poland Fuel Price Data Conv'!$E3:$F3,'Poland Fuel Price Data Conv'!$E$2:$F$2,N$2)</f>
        <v>5.9867927048244066E-5</v>
      </c>
      <c r="O3" s="15">
        <f>TREND('Poland Fuel Price Data Conv'!$E3:$F3,'Poland Fuel Price Data Conv'!$E$2:$F$2,O$2)</f>
        <v>6.1386543398578818E-5</v>
      </c>
      <c r="P3" s="15">
        <f>TREND('Poland Fuel Price Data Conv'!$E3:$F3,'Poland Fuel Price Data Conv'!$E$2:$F$2,P$2)</f>
        <v>6.2905159748913135E-5</v>
      </c>
      <c r="Q3" s="15">
        <f>TREND('Poland Fuel Price Data Conv'!$E3:$F3,'Poland Fuel Price Data Conv'!$E$2:$F$2,Q$2)</f>
        <v>6.4423776099247886E-5</v>
      </c>
      <c r="R3" s="15">
        <f>TREND('Poland Fuel Price Data Conv'!$F3:$G3,'Poland Fuel Price Data Conv'!$F$2:$G$2,R$2)</f>
        <v>6.6177230029530743E-5</v>
      </c>
      <c r="S3" s="15">
        <f>TREND('Poland Fuel Price Data Conv'!$F3:$G3,'Poland Fuel Price Data Conv'!$F$2:$G$2,S$2)</f>
        <v>6.7930683959814032E-5</v>
      </c>
      <c r="T3" s="15">
        <f>TREND('Poland Fuel Price Data Conv'!$F3:$G3,'Poland Fuel Price Data Conv'!$F$2:$G$2,T$2)</f>
        <v>6.9684137890097322E-5</v>
      </c>
      <c r="U3" s="15">
        <f>TREND('Poland Fuel Price Data Conv'!$F3:$G3,'Poland Fuel Price Data Conv'!$F$2:$G$2,U$2)</f>
        <v>7.1437591820380612E-5</v>
      </c>
      <c r="V3" s="15">
        <f>TREND('Poland Fuel Price Data Conv'!$F3:$G3,'Poland Fuel Price Data Conv'!$F$2:$G$2,V$2)</f>
        <v>7.3191045750663902E-5</v>
      </c>
      <c r="W3" s="15">
        <f>TREND('Poland Fuel Price Data Conv'!$G3:$H3,'Poland Fuel Price Data Conv'!$G$2:$H$2,W$2)</f>
        <v>7.4521792037039822E-5</v>
      </c>
      <c r="X3" s="15">
        <f>TREND('Poland Fuel Price Data Conv'!$G3:$H3,'Poland Fuel Price Data Conv'!$G$2:$H$2,X$2)</f>
        <v>7.5852538323415309E-5</v>
      </c>
      <c r="Y3" s="15">
        <f>TREND('Poland Fuel Price Data Conv'!$G3:$H3,'Poland Fuel Price Data Conv'!$G$2:$H$2,Y$2)</f>
        <v>7.7183284609791229E-5</v>
      </c>
      <c r="Z3" s="15">
        <f>TREND('Poland Fuel Price Data Conv'!$G3:$H3,'Poland Fuel Price Data Conv'!$G$2:$H$2,Z$2)</f>
        <v>7.8514030896166716E-5</v>
      </c>
      <c r="AA3" s="15">
        <f>TREND('Poland Fuel Price Data Conv'!$G3:$H3,'Poland Fuel Price Data Conv'!$G$2:$H$2,AA$2)</f>
        <v>7.9844777182542636E-5</v>
      </c>
      <c r="AB3" s="15">
        <f>TREND('Poland Fuel Price Data Conv'!$H3:$I3,'Poland Fuel Price Data Conv'!$H$2:$I$2,AB$2)</f>
        <v>8.0173549794470807E-5</v>
      </c>
      <c r="AC3" s="15">
        <f>TREND('Poland Fuel Price Data Conv'!$H3:$I3,'Poland Fuel Price Data Conv'!$H$2:$I$2,AC$2)</f>
        <v>8.050232240639887E-5</v>
      </c>
      <c r="AD3" s="15">
        <f>TREND('Poland Fuel Price Data Conv'!$H3:$I3,'Poland Fuel Price Data Conv'!$H$2:$I$2,AD$2)</f>
        <v>8.0831095018327041E-5</v>
      </c>
      <c r="AE3" s="15">
        <f>TREND('Poland Fuel Price Data Conv'!$H3:$I3,'Poland Fuel Price Data Conv'!$H$2:$I$2,AE$2)</f>
        <v>8.1159867630255103E-5</v>
      </c>
      <c r="AF3" s="15">
        <f>TREND('Poland Fuel Price Data Conv'!$H3:$I3,'Poland Fuel Price Data Conv'!$H$2:$I$2,AF$2)</f>
        <v>8.1488640242183275E-5</v>
      </c>
      <c r="AG3" s="15">
        <f>TREND('Poland Fuel Price Data Conv'!$I3:$J3,'Poland Fuel Price Data Conv'!$I$2:$J$2,AG$2)</f>
        <v>8.1582575274162676E-5</v>
      </c>
      <c r="AH3" s="15">
        <f>TREND('Poland Fuel Price Data Conv'!$I3:$J3,'Poland Fuel Price Data Conv'!$I$2:$J$2,AH$2)</f>
        <v>8.1676510306142119E-5</v>
      </c>
      <c r="AI3" s="15">
        <f>TREND('Poland Fuel Price Data Conv'!$I3:$J3,'Poland Fuel Price Data Conv'!$I$2:$J$2,AI$2)</f>
        <v>8.1770445338121589E-5</v>
      </c>
      <c r="AJ3" s="15">
        <f>TREND('Poland Fuel Price Data Conv'!$I3:$J3,'Poland Fuel Price Data Conv'!$I$2:$J$2,AJ$2)</f>
        <v>8.1864380370101058E-5</v>
      </c>
      <c r="AK3" s="15">
        <f>TREND('Poland Fuel Price Data Conv'!$I3:$J3,'Poland Fuel Price Data Conv'!$I$2:$J$2,AK$2)</f>
        <v>8.1958315402080501E-5</v>
      </c>
    </row>
    <row r="4" spans="1:37" x14ac:dyDescent="0.25">
      <c r="A4" s="15" t="s">
        <v>27</v>
      </c>
      <c r="B4" s="15">
        <f>TREND('Poland Fuel Price Data Conv'!$C4:$D4,'Poland Fuel Price Data Conv'!$C$2:$D$2,B$2)</f>
        <v>3.0372327006692856E-5</v>
      </c>
      <c r="C4" s="15">
        <f>TREND('Poland Fuel Price Data Conv'!$C4:$D4,'Poland Fuel Price Data Conv'!$C$2:$D$2,C$2)</f>
        <v>3.1468235713119803E-5</v>
      </c>
      <c r="D4" s="15">
        <f>TREND('Poland Fuel Price Data Conv'!$C4:$D4,'Poland Fuel Price Data Conv'!$C$2:$D$2,D$2)</f>
        <v>3.2564144419546751E-5</v>
      </c>
      <c r="E4" s="15">
        <f>TREND('Poland Fuel Price Data Conv'!$C4:$D4,'Poland Fuel Price Data Conv'!$C$2:$D$2,E$2)</f>
        <v>3.3660053125974133E-5</v>
      </c>
      <c r="F4" s="15">
        <f>TREND('Poland Fuel Price Data Conv'!$C4:$D4,'Poland Fuel Price Data Conv'!$C$2:$D$2,F$2)</f>
        <v>3.4755961832401081E-5</v>
      </c>
      <c r="G4" s="15">
        <f>TREND('Poland Fuel Price Data Conv'!$C4:$D4,'Poland Fuel Price Data Conv'!$C$2:$D$2,G$2)</f>
        <v>3.5851870538828028E-5</v>
      </c>
      <c r="H4" s="15">
        <f>TREND('Poland Fuel Price Data Conv'!$D4:$E4,'Poland Fuel Price Data Conv'!$D$2:$E$2,H$2)</f>
        <v>3.6759909181296145E-5</v>
      </c>
      <c r="I4" s="15">
        <f>TREND('Poland Fuel Price Data Conv'!$D4:$E4,'Poland Fuel Price Data Conv'!$D$2:$E$2,I$2)</f>
        <v>3.7667947823764262E-5</v>
      </c>
      <c r="J4" s="15">
        <f>TREND('Poland Fuel Price Data Conv'!$D4:$E4,'Poland Fuel Price Data Conv'!$D$2:$E$2,J$2)</f>
        <v>3.8575986466232379E-5</v>
      </c>
      <c r="K4" s="15">
        <f>TREND('Poland Fuel Price Data Conv'!$D4:$E4,'Poland Fuel Price Data Conv'!$D$2:$E$2,K$2)</f>
        <v>3.9484025108700496E-5</v>
      </c>
      <c r="L4" s="15">
        <f>TREND('Poland Fuel Price Data Conv'!$D4:$E4,'Poland Fuel Price Data Conv'!$D$2:$E$2,L$2)</f>
        <v>4.0392063751168612E-5</v>
      </c>
      <c r="M4" s="15">
        <f>TREND('Poland Fuel Price Data Conv'!$E4:$F4,'Poland Fuel Price Data Conv'!$E$2:$F$2,M$2)</f>
        <v>4.1534939973585268E-5</v>
      </c>
      <c r="N4" s="15">
        <f>TREND('Poland Fuel Price Data Conv'!$E4:$F4,'Poland Fuel Price Data Conv'!$E$2:$F$2,N$2)</f>
        <v>4.2677816196002357E-5</v>
      </c>
      <c r="O4" s="15">
        <f>TREND('Poland Fuel Price Data Conv'!$E4:$F4,'Poland Fuel Price Data Conv'!$E$2:$F$2,O$2)</f>
        <v>4.3820692418419013E-5</v>
      </c>
      <c r="P4" s="15">
        <f>TREND('Poland Fuel Price Data Conv'!$E4:$F4,'Poland Fuel Price Data Conv'!$E$2:$F$2,P$2)</f>
        <v>4.4963568640835668E-5</v>
      </c>
      <c r="Q4" s="15">
        <f>TREND('Poland Fuel Price Data Conv'!$E4:$F4,'Poland Fuel Price Data Conv'!$E$2:$F$2,Q$2)</f>
        <v>4.6106444863252757E-5</v>
      </c>
      <c r="R4" s="15">
        <f>TREND('Poland Fuel Price Data Conv'!$F4:$G4,'Poland Fuel Price Data Conv'!$F$2:$G$2,R$2)</f>
        <v>4.7437191149628244E-5</v>
      </c>
      <c r="S4" s="15">
        <f>TREND('Poland Fuel Price Data Conv'!$F4:$G4,'Poland Fuel Price Data Conv'!$F$2:$G$2,S$2)</f>
        <v>4.8767937436004164E-5</v>
      </c>
      <c r="T4" s="15">
        <f>TREND('Poland Fuel Price Data Conv'!$F4:$G4,'Poland Fuel Price Data Conv'!$F$2:$G$2,T$2)</f>
        <v>5.0098683722379651E-5</v>
      </c>
      <c r="U4" s="15">
        <f>TREND('Poland Fuel Price Data Conv'!$F4:$G4,'Poland Fuel Price Data Conv'!$F$2:$G$2,U$2)</f>
        <v>5.1429430008755571E-5</v>
      </c>
      <c r="V4" s="15">
        <f>TREND('Poland Fuel Price Data Conv'!$F4:$G4,'Poland Fuel Price Data Conv'!$F$2:$G$2,V$2)</f>
        <v>5.2760176295131057E-5</v>
      </c>
      <c r="W4" s="15">
        <f>TREND('Poland Fuel Price Data Conv'!$G4:$H4,'Poland Fuel Price Data Conv'!$G$2:$H$2,W$2)</f>
        <v>5.3777805808241826E-5</v>
      </c>
      <c r="X4" s="15">
        <f>TREND('Poland Fuel Price Data Conv'!$G4:$H4,'Poland Fuel Price Data Conv'!$G$2:$H$2,X$2)</f>
        <v>5.4795435321352594E-5</v>
      </c>
      <c r="Y4" s="15">
        <f>TREND('Poland Fuel Price Data Conv'!$G4:$H4,'Poland Fuel Price Data Conv'!$G$2:$H$2,Y$2)</f>
        <v>5.5813064834463362E-5</v>
      </c>
      <c r="Z4" s="15">
        <f>TREND('Poland Fuel Price Data Conv'!$G4:$H4,'Poland Fuel Price Data Conv'!$G$2:$H$2,Z$2)</f>
        <v>5.6830694347574564E-5</v>
      </c>
      <c r="AA4" s="15">
        <f>TREND('Poland Fuel Price Data Conv'!$G4:$H4,'Poland Fuel Price Data Conv'!$G$2:$H$2,AA$2)</f>
        <v>5.7848323860685332E-5</v>
      </c>
      <c r="AB4" s="15">
        <f>TREND('Poland Fuel Price Data Conv'!$H4:$I4,'Poland Fuel Price Data Conv'!$H$2:$I$2,AB$2)</f>
        <v>5.8098817279297161E-5</v>
      </c>
      <c r="AC4" s="15">
        <f>TREND('Poland Fuel Price Data Conv'!$H4:$I4,'Poland Fuel Price Data Conv'!$H$2:$I$2,AC$2)</f>
        <v>5.8349310697909044E-5</v>
      </c>
      <c r="AD4" s="15">
        <f>TREND('Poland Fuel Price Data Conv'!$H4:$I4,'Poland Fuel Price Data Conv'!$H$2:$I$2,AD$2)</f>
        <v>5.8599804116520927E-5</v>
      </c>
      <c r="AE4" s="15">
        <f>TREND('Poland Fuel Price Data Conv'!$H4:$I4,'Poland Fuel Price Data Conv'!$H$2:$I$2,AE$2)</f>
        <v>5.885029753513281E-5</v>
      </c>
      <c r="AF4" s="15">
        <f>TREND('Poland Fuel Price Data Conv'!$H4:$I4,'Poland Fuel Price Data Conv'!$H$2:$I$2,AF$2)</f>
        <v>5.9100790953744802E-5</v>
      </c>
      <c r="AG4" s="15">
        <f>TREND('Poland Fuel Price Data Conv'!$I4:$J4,'Poland Fuel Price Data Conv'!$I$2:$J$2,AG$2)</f>
        <v>5.9179070147061008E-5</v>
      </c>
      <c r="AH4" s="15">
        <f>TREND('Poland Fuel Price Data Conv'!$I4:$J4,'Poland Fuel Price Data Conv'!$I$2:$J$2,AH$2)</f>
        <v>5.9257349340377242E-5</v>
      </c>
      <c r="AI4" s="15">
        <f>TREND('Poland Fuel Price Data Conv'!$I4:$J4,'Poland Fuel Price Data Conv'!$I$2:$J$2,AI$2)</f>
        <v>5.9335628533693449E-5</v>
      </c>
      <c r="AJ4" s="15">
        <f>TREND('Poland Fuel Price Data Conv'!$I4:$J4,'Poland Fuel Price Data Conv'!$I$2:$J$2,AJ$2)</f>
        <v>5.9413907727009656E-5</v>
      </c>
      <c r="AK4" s="15">
        <f>TREND('Poland Fuel Price Data Conv'!$I4:$J4,'Poland Fuel Price Data Conv'!$I$2:$J$2,AK$2)</f>
        <v>5.9492186920325889E-5</v>
      </c>
    </row>
    <row r="6" spans="1:37" x14ac:dyDescent="0.25">
      <c r="A6" s="5" t="s">
        <v>91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x14ac:dyDescent="0.25">
      <c r="A7" s="16"/>
      <c r="B7" s="16">
        <v>2015</v>
      </c>
      <c r="C7" s="16">
        <v>2016</v>
      </c>
      <c r="D7" s="16">
        <v>2017</v>
      </c>
      <c r="E7" s="16">
        <v>2018</v>
      </c>
      <c r="F7" s="16">
        <v>2019</v>
      </c>
      <c r="G7" s="16">
        <v>2020</v>
      </c>
      <c r="H7" s="16">
        <v>2021</v>
      </c>
      <c r="I7" s="16">
        <v>2022</v>
      </c>
      <c r="J7" s="16">
        <v>2023</v>
      </c>
      <c r="K7" s="16">
        <v>2024</v>
      </c>
      <c r="L7" s="16">
        <v>2025</v>
      </c>
      <c r="M7" s="16">
        <v>2026</v>
      </c>
      <c r="N7" s="16">
        <v>2027</v>
      </c>
      <c r="O7" s="16">
        <v>2028</v>
      </c>
      <c r="P7" s="16">
        <v>2029</v>
      </c>
      <c r="Q7" s="16">
        <v>2030</v>
      </c>
      <c r="R7" s="16">
        <v>2031</v>
      </c>
      <c r="S7" s="16">
        <v>2032</v>
      </c>
      <c r="T7" s="16">
        <v>2033</v>
      </c>
      <c r="U7" s="16">
        <v>2034</v>
      </c>
      <c r="V7" s="16">
        <v>2035</v>
      </c>
      <c r="W7" s="16">
        <v>2036</v>
      </c>
      <c r="X7" s="16">
        <v>2037</v>
      </c>
      <c r="Y7" s="16">
        <v>2038</v>
      </c>
      <c r="Z7" s="16">
        <v>2039</v>
      </c>
      <c r="AA7" s="16">
        <v>2040</v>
      </c>
      <c r="AB7" s="16">
        <v>2041</v>
      </c>
      <c r="AC7" s="16">
        <v>2042</v>
      </c>
      <c r="AD7" s="16">
        <v>2043</v>
      </c>
      <c r="AE7" s="16">
        <v>2044</v>
      </c>
      <c r="AF7" s="16">
        <v>2045</v>
      </c>
      <c r="AG7" s="16">
        <v>2046</v>
      </c>
      <c r="AH7" s="16">
        <v>2047</v>
      </c>
      <c r="AI7" s="16">
        <v>2048</v>
      </c>
      <c r="AJ7" s="16">
        <v>2049</v>
      </c>
      <c r="AK7" s="16">
        <v>2050</v>
      </c>
    </row>
    <row r="8" spans="1:37" x14ac:dyDescent="0.25">
      <c r="A8" s="15" t="s">
        <v>68</v>
      </c>
      <c r="B8" s="15">
        <f>TREND('Poland Fuel Price Data Conv'!$C8:$D8,'Poland Fuel Price Data Conv'!$C$7:$D$7,B$7)</f>
        <v>9.6373354558388366E-6</v>
      </c>
      <c r="C8" s="15">
        <f>TREND('Poland Fuel Price Data Conv'!$C8:$D8,'Poland Fuel Price Data Conv'!$C$7:$D$7,C$7)</f>
        <v>9.9585799710334537E-6</v>
      </c>
      <c r="D8" s="15">
        <f>TREND('Poland Fuel Price Data Conv'!$C8:$D8,'Poland Fuel Price Data Conv'!$C$7:$D$7,D$7)</f>
        <v>1.0279824486228071E-5</v>
      </c>
      <c r="E8" s="15">
        <f>TREND('Poland Fuel Price Data Conv'!$C8:$D8,'Poland Fuel Price Data Conv'!$C$7:$D$7,E$7)</f>
        <v>1.0601069001422796E-5</v>
      </c>
      <c r="F8" s="15">
        <f>TREND('Poland Fuel Price Data Conv'!$C8:$D8,'Poland Fuel Price Data Conv'!$C$7:$D$7,F$7)</f>
        <v>1.0922313516617413E-5</v>
      </c>
      <c r="G8" s="15">
        <f>TREND('Poland Fuel Price Data Conv'!$C8:$D8,'Poland Fuel Price Data Conv'!$C$7:$D$7,G$7)</f>
        <v>1.124355803181203E-5</v>
      </c>
      <c r="H8" s="15">
        <f>TREND('Poland Fuel Price Data Conv'!$D8:$E8,'Poland Fuel Price Data Conv'!$D$7:$E$7,H$7)</f>
        <v>1.1598617759132402E-5</v>
      </c>
      <c r="I8" s="15">
        <f>TREND('Poland Fuel Price Data Conv'!$D8:$E8,'Poland Fuel Price Data Conv'!$D$7:$E$7,I$7)</f>
        <v>1.1953677486452774E-5</v>
      </c>
      <c r="J8" s="15">
        <f>TREND('Poland Fuel Price Data Conv'!$D8:$E8,'Poland Fuel Price Data Conv'!$D$7:$E$7,J$7)</f>
        <v>1.2308737213773146E-5</v>
      </c>
      <c r="K8" s="15">
        <f>TREND('Poland Fuel Price Data Conv'!$D8:$E8,'Poland Fuel Price Data Conv'!$D$7:$E$7,K$7)</f>
        <v>1.2663796941093518E-5</v>
      </c>
      <c r="L8" s="15">
        <f>TREND('Poland Fuel Price Data Conv'!$D8:$E8,'Poland Fuel Price Data Conv'!$D$7:$E$7,L$7)</f>
        <v>1.301885666841389E-5</v>
      </c>
      <c r="M8" s="15">
        <f>TREND('Poland Fuel Price Data Conv'!$E8:$F8,'Poland Fuel Price Data Conv'!$E$7:$F$7,M$7)</f>
        <v>1.328937836541982E-5</v>
      </c>
      <c r="N8" s="15">
        <f>TREND('Poland Fuel Price Data Conv'!$E8:$F8,'Poland Fuel Price Data Conv'!$E$7:$F$7,N$7)</f>
        <v>1.3559900062425859E-5</v>
      </c>
      <c r="O8" s="15">
        <f>TREND('Poland Fuel Price Data Conv'!$E8:$F8,'Poland Fuel Price Data Conv'!$E$7:$F$7,O$7)</f>
        <v>1.3830421759431898E-5</v>
      </c>
      <c r="P8" s="15">
        <f>TREND('Poland Fuel Price Data Conv'!$E8:$F8,'Poland Fuel Price Data Conv'!$E$7:$F$7,P$7)</f>
        <v>1.4100943456437829E-5</v>
      </c>
      <c r="Q8" s="15">
        <f>TREND('Poland Fuel Price Data Conv'!$E8:$F8,'Poland Fuel Price Data Conv'!$E$7:$F$7,Q$7)</f>
        <v>1.4371465153443868E-5</v>
      </c>
      <c r="R8" s="15">
        <f>TREND('Poland Fuel Price Data Conv'!$F8:$G8,'Poland Fuel Price Data Conv'!$F$7:$G$7,R$7)</f>
        <v>1.4647622719137659E-5</v>
      </c>
      <c r="S8" s="15">
        <f>TREND('Poland Fuel Price Data Conv'!$F8:$G8,'Poland Fuel Price Data Conv'!$F$7:$G$7,S$7)</f>
        <v>1.4923780284831233E-5</v>
      </c>
      <c r="T8" s="15">
        <f>TREND('Poland Fuel Price Data Conv'!$F8:$G8,'Poland Fuel Price Data Conv'!$F$7:$G$7,T$7)</f>
        <v>1.5199937850524916E-5</v>
      </c>
      <c r="U8" s="15">
        <f>TREND('Poland Fuel Price Data Conv'!$F8:$G8,'Poland Fuel Price Data Conv'!$F$7:$G$7,U$7)</f>
        <v>1.5476095416218491E-5</v>
      </c>
      <c r="V8" s="15">
        <f>TREND('Poland Fuel Price Data Conv'!$F8:$G8,'Poland Fuel Price Data Conv'!$F$7:$G$7,V$7)</f>
        <v>1.5752252981912174E-5</v>
      </c>
      <c r="W8" s="15">
        <f>TREND('Poland Fuel Price Data Conv'!$G8:$H8,'Poland Fuel Price Data Conv'!$G$7:$H$7,W$7)</f>
        <v>1.598332359810476E-5</v>
      </c>
      <c r="X8" s="15">
        <f>TREND('Poland Fuel Price Data Conv'!$G8:$H8,'Poland Fuel Price Data Conv'!$G$7:$H$7,X$7)</f>
        <v>1.6214394214297346E-5</v>
      </c>
      <c r="Y8" s="15">
        <f>TREND('Poland Fuel Price Data Conv'!$G8:$H8,'Poland Fuel Price Data Conv'!$G$7:$H$7,Y$7)</f>
        <v>1.6445464830489986E-5</v>
      </c>
      <c r="Z8" s="15">
        <f>TREND('Poland Fuel Price Data Conv'!$G8:$H8,'Poland Fuel Price Data Conv'!$G$7:$H$7,Z$7)</f>
        <v>1.6676535446682626E-5</v>
      </c>
      <c r="AA8" s="15">
        <f>TREND('Poland Fuel Price Data Conv'!$G8:$H8,'Poland Fuel Price Data Conv'!$G$7:$H$7,AA$7)</f>
        <v>1.6907606062875266E-5</v>
      </c>
      <c r="AB8" s="15">
        <f>TREND('Poland Fuel Price Data Conv'!$H8:$I8,'Poland Fuel Price Data Conv'!$H$7:$I$7,AB$7)</f>
        <v>1.708795386087922E-5</v>
      </c>
      <c r="AC8" s="15">
        <f>TREND('Poland Fuel Price Data Conv'!$H8:$I8,'Poland Fuel Price Data Conv'!$H$7:$I$7,AC$7)</f>
        <v>1.7268301658883228E-5</v>
      </c>
      <c r="AD8" s="15">
        <f>TREND('Poland Fuel Price Data Conv'!$H8:$I8,'Poland Fuel Price Data Conv'!$H$7:$I$7,AD$7)</f>
        <v>1.7448649456887236E-5</v>
      </c>
      <c r="AE8" s="15">
        <f>TREND('Poland Fuel Price Data Conv'!$H8:$I8,'Poland Fuel Price Data Conv'!$H$7:$I$7,AE$7)</f>
        <v>1.7628997254891189E-5</v>
      </c>
      <c r="AF8" s="15">
        <f>TREND('Poland Fuel Price Data Conv'!$H8:$I8,'Poland Fuel Price Data Conv'!$H$7:$I$7,AF$7)</f>
        <v>1.7809345052895197E-5</v>
      </c>
      <c r="AG8" s="15">
        <f>TREND('Poland Fuel Price Data Conv'!$I8:$J8,'Poland Fuel Price Data Conv'!$I$7:$J$7,AG$7)</f>
        <v>1.7978421113524026E-5</v>
      </c>
      <c r="AH8" s="15">
        <f>TREND('Poland Fuel Price Data Conv'!$I8:$J8,'Poland Fuel Price Data Conv'!$I$7:$J$7,AH$7)</f>
        <v>1.8147497174152746E-5</v>
      </c>
      <c r="AI8" s="15">
        <f>TREND('Poland Fuel Price Data Conv'!$I8:$J8,'Poland Fuel Price Data Conv'!$I$7:$J$7,AI$7)</f>
        <v>1.831657323478152E-5</v>
      </c>
      <c r="AJ8" s="15">
        <f>TREND('Poland Fuel Price Data Conv'!$I8:$J8,'Poland Fuel Price Data Conv'!$I$7:$J$7,AJ$7)</f>
        <v>1.8485649295410295E-5</v>
      </c>
      <c r="AK8" s="15">
        <f>TREND('Poland Fuel Price Data Conv'!$I8:$J8,'Poland Fuel Price Data Conv'!$I$7:$J$7,AK$7)</f>
        <v>1.8654725356039015E-5</v>
      </c>
    </row>
    <row r="10" spans="1:37" x14ac:dyDescent="0.25">
      <c r="A10" s="5" t="s">
        <v>144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16"/>
      <c r="B11" s="16">
        <v>2015</v>
      </c>
      <c r="C11" s="16">
        <v>2016</v>
      </c>
      <c r="D11" s="16">
        <v>2017</v>
      </c>
      <c r="E11" s="16">
        <v>2018</v>
      </c>
      <c r="F11" s="16">
        <v>2019</v>
      </c>
      <c r="G11" s="16">
        <v>2020</v>
      </c>
      <c r="H11" s="16">
        <v>2021</v>
      </c>
      <c r="I11" s="16">
        <v>2022</v>
      </c>
      <c r="J11" s="16">
        <v>2023</v>
      </c>
      <c r="K11" s="16">
        <v>2024</v>
      </c>
      <c r="L11" s="16">
        <v>2025</v>
      </c>
      <c r="M11" s="16">
        <v>2026</v>
      </c>
      <c r="N11" s="16">
        <v>2027</v>
      </c>
      <c r="O11" s="16">
        <v>2028</v>
      </c>
      <c r="P11" s="16">
        <v>2029</v>
      </c>
      <c r="Q11" s="16">
        <v>2030</v>
      </c>
      <c r="R11" s="16">
        <v>2031</v>
      </c>
      <c r="S11" s="16">
        <v>2032</v>
      </c>
      <c r="T11" s="16">
        <v>2033</v>
      </c>
      <c r="U11" s="16">
        <v>2034</v>
      </c>
      <c r="V11" s="16">
        <v>2035</v>
      </c>
      <c r="W11" s="16">
        <v>2036</v>
      </c>
      <c r="X11" s="16">
        <v>2037</v>
      </c>
      <c r="Y11" s="16">
        <v>2038</v>
      </c>
      <c r="Z11" s="16">
        <v>2039</v>
      </c>
      <c r="AA11" s="16">
        <v>2040</v>
      </c>
      <c r="AB11" s="16">
        <v>2041</v>
      </c>
      <c r="AC11" s="16">
        <v>2042</v>
      </c>
      <c r="AD11" s="16">
        <v>2043</v>
      </c>
      <c r="AE11" s="16">
        <v>2044</v>
      </c>
      <c r="AF11" s="16">
        <v>2045</v>
      </c>
      <c r="AG11" s="16">
        <v>2046</v>
      </c>
      <c r="AH11" s="16">
        <v>2047</v>
      </c>
      <c r="AI11" s="16">
        <v>2048</v>
      </c>
      <c r="AJ11" s="16">
        <v>2049</v>
      </c>
      <c r="AK11" s="16">
        <v>2050</v>
      </c>
    </row>
    <row r="12" spans="1:37" x14ac:dyDescent="0.25">
      <c r="A12" s="22" t="s">
        <v>35</v>
      </c>
      <c r="B12" s="15">
        <f>TREND('Poland Fuel Price Data Conv'!$B12:$C12,'Poland Fuel Price Data Conv'!$B$11:$C$11,B$11)</f>
        <v>3.734898192372585E-6</v>
      </c>
      <c r="C12" s="15">
        <f>TREND('Poland Fuel Price Data Conv'!$B12:$C12,'Poland Fuel Price Data Conv'!$B$11:$C$11,C$11)</f>
        <v>3.7749903198613211E-6</v>
      </c>
      <c r="D12" s="15">
        <f>TREND('Poland Fuel Price Data Conv'!$B12:$C12,'Poland Fuel Price Data Conv'!$B$11:$C$11,D$11)</f>
        <v>3.8150824473500707E-6</v>
      </c>
      <c r="E12" s="15">
        <f>TREND('Poland Fuel Price Data Conv'!$B12:$C12,'Poland Fuel Price Data Conv'!$B$11:$C$11,E$11)</f>
        <v>3.8551745748388204E-6</v>
      </c>
      <c r="F12" s="15">
        <f>TREND('Poland Fuel Price Data Conv'!$B12:$C12,'Poland Fuel Price Data Conv'!$B$11:$C$11,F$11)</f>
        <v>3.8952667023275564E-6</v>
      </c>
      <c r="G12" s="15">
        <f>TREND('Poland Fuel Price Data Conv'!$B12:$C12,'Poland Fuel Price Data Conv'!$B$11:$C$11,G$11)</f>
        <v>3.9353588298163061E-6</v>
      </c>
      <c r="H12" s="15">
        <f>TREND('Poland Fuel Price Data Conv'!$C12:$D12,'Poland Fuel Price Data Conv'!$C$11:$D$11,H$11)</f>
        <v>3.9796711812512399E-6</v>
      </c>
      <c r="I12" s="15">
        <f>TREND('Poland Fuel Price Data Conv'!$C12:$D12,'Poland Fuel Price Data Conv'!$C$11:$D$11,I$11)</f>
        <v>4.0239835326861601E-6</v>
      </c>
      <c r="J12" s="15">
        <f>TREND('Poland Fuel Price Data Conv'!$C12:$D12,'Poland Fuel Price Data Conv'!$C$11:$D$11,J$11)</f>
        <v>4.0682958841210939E-6</v>
      </c>
      <c r="K12" s="15">
        <f>TREND('Poland Fuel Price Data Conv'!$C12:$D12,'Poland Fuel Price Data Conv'!$C$11:$D$11,K$11)</f>
        <v>4.1126082355560277E-6</v>
      </c>
      <c r="L12" s="15">
        <f>TREND('Poland Fuel Price Data Conv'!$C12:$D12,'Poland Fuel Price Data Conv'!$C$11:$D$11,L$11)</f>
        <v>4.156920586990948E-6</v>
      </c>
      <c r="M12" s="15">
        <f>TREND('Poland Fuel Price Data Conv'!$D12:$E12,'Poland Fuel Price Data Conv'!$D$11:$E$11,M$11)</f>
        <v>4.2202239461837105E-6</v>
      </c>
      <c r="N12" s="15">
        <f>TREND('Poland Fuel Price Data Conv'!$D12:$E12,'Poland Fuel Price Data Conv'!$D$11:$E$11,N$11)</f>
        <v>4.283527305376446E-6</v>
      </c>
      <c r="O12" s="15">
        <f>TREND('Poland Fuel Price Data Conv'!$D12:$E12,'Poland Fuel Price Data Conv'!$D$11:$E$11,O$11)</f>
        <v>4.3468306645692086E-6</v>
      </c>
      <c r="P12" s="15">
        <f>TREND('Poland Fuel Price Data Conv'!$D12:$E12,'Poland Fuel Price Data Conv'!$D$11:$E$11,P$11)</f>
        <v>4.4101340237619711E-6</v>
      </c>
      <c r="Q12" s="15">
        <f>TREND('Poland Fuel Price Data Conv'!$D12:$E12,'Poland Fuel Price Data Conv'!$D$11:$E$11,Q$11)</f>
        <v>4.4734373829547337E-6</v>
      </c>
      <c r="R12" s="15">
        <f>TREND('Poland Fuel Price Data Conv'!$E12:$F12,'Poland Fuel Price Data Conv'!$E$11:$F$11,R$11)</f>
        <v>4.5451811900398375E-6</v>
      </c>
      <c r="S12" s="15">
        <f>TREND('Poland Fuel Price Data Conv'!$E12:$F12,'Poland Fuel Price Data Conv'!$E$11:$F$11,S$11)</f>
        <v>4.6169249971249684E-6</v>
      </c>
      <c r="T12" s="15">
        <f>TREND('Poland Fuel Price Data Conv'!$E12:$F12,'Poland Fuel Price Data Conv'!$E$11:$F$11,T$11)</f>
        <v>4.6886688042100722E-6</v>
      </c>
      <c r="U12" s="15">
        <f>TREND('Poland Fuel Price Data Conv'!$E12:$F12,'Poland Fuel Price Data Conv'!$E$11:$F$11,U$11)</f>
        <v>4.7604126112952031E-6</v>
      </c>
      <c r="V12" s="15">
        <f>TREND('Poland Fuel Price Data Conv'!$E12:$F12,'Poland Fuel Price Data Conv'!$E$11:$F$11,V$11)</f>
        <v>4.8321564183803341E-6</v>
      </c>
      <c r="W12" s="15">
        <f>TREND('Poland Fuel Price Data Conv'!$F12:$G12,'Poland Fuel Price Data Conv'!$F$11:$G$11,W$11)</f>
        <v>4.9060103374385571E-6</v>
      </c>
      <c r="X12" s="15">
        <f>TREND('Poland Fuel Price Data Conv'!$F12:$G12,'Poland Fuel Price Data Conv'!$F$11:$G$11,X$11)</f>
        <v>4.979864256496753E-6</v>
      </c>
      <c r="Y12" s="15">
        <f>TREND('Poland Fuel Price Data Conv'!$F12:$G12,'Poland Fuel Price Data Conv'!$F$11:$G$11,Y$11)</f>
        <v>5.053718175554976E-6</v>
      </c>
      <c r="Z12" s="15">
        <f>TREND('Poland Fuel Price Data Conv'!$F12:$G12,'Poland Fuel Price Data Conv'!$F$11:$G$11,Z$11)</f>
        <v>5.1275720946131989E-6</v>
      </c>
      <c r="AA12" s="15">
        <f>TREND('Poland Fuel Price Data Conv'!$F12:$G12,'Poland Fuel Price Data Conv'!$F$11:$G$11,AA$11)</f>
        <v>5.2014260136713948E-6</v>
      </c>
      <c r="AB12" s="15">
        <f>TREND('Poland Fuel Price Data Conv'!$G12:$H12,'Poland Fuel Price Data Conv'!$G$11:$H$11,AB$11)</f>
        <v>5.2816102686488941E-6</v>
      </c>
      <c r="AC12" s="15">
        <f>TREND('Poland Fuel Price Data Conv'!$G12:$H12,'Poland Fuel Price Data Conv'!$G$11:$H$11,AC$11)</f>
        <v>5.3617945236263934E-6</v>
      </c>
      <c r="AD12" s="15">
        <f>TREND('Poland Fuel Price Data Conv'!$G12:$H12,'Poland Fuel Price Data Conv'!$G$11:$H$11,AD$11)</f>
        <v>5.4419787786038926E-6</v>
      </c>
      <c r="AE12" s="15">
        <f>TREND('Poland Fuel Price Data Conv'!$G12:$H12,'Poland Fuel Price Data Conv'!$G$11:$H$11,AE$11)</f>
        <v>5.5221630335813648E-6</v>
      </c>
      <c r="AF12" s="15">
        <f>TREND('Poland Fuel Price Data Conv'!$G12:$H12,'Poland Fuel Price Data Conv'!$G$11:$H$11,AF$11)</f>
        <v>5.602347288558864E-6</v>
      </c>
      <c r="AG12" s="15">
        <f>TREND('Poland Fuel Price Data Conv'!$H12:$I12,'Poland Fuel Price Data Conv'!$H$11:$I$11,AG$11)</f>
        <v>5.6888618794556395E-6</v>
      </c>
      <c r="AH12" s="15">
        <f>TREND('Poland Fuel Price Data Conv'!$H12:$I12,'Poland Fuel Price Data Conv'!$H$11:$I$11,AH$11)</f>
        <v>5.7753764703523879E-6</v>
      </c>
      <c r="AI12" s="15">
        <f>TREND('Poland Fuel Price Data Conv'!$H12:$I12,'Poland Fuel Price Data Conv'!$H$11:$I$11,AI$11)</f>
        <v>5.8618910612491634E-6</v>
      </c>
      <c r="AJ12" s="15">
        <f>TREND('Poland Fuel Price Data Conv'!$H12:$I12,'Poland Fuel Price Data Conv'!$H$11:$I$11,AJ$11)</f>
        <v>5.948405652145939E-6</v>
      </c>
      <c r="AK12" s="15">
        <f>TREND('Poland Fuel Price Data Conv'!$H12:$I12,'Poland Fuel Price Data Conv'!$H$11:$I$11,AK$11)</f>
        <v>6.0349202430426874E-6</v>
      </c>
    </row>
    <row r="13" spans="1:37" x14ac:dyDescent="0.25">
      <c r="A13" s="15" t="s">
        <v>27</v>
      </c>
      <c r="B13" s="15">
        <f>TREND('Poland Fuel Price Data Conv'!$B13:$C13,'Poland Fuel Price Data Conv'!$B$11:$C$11,B$11)</f>
        <v>5.602347288558864E-6</v>
      </c>
      <c r="C13" s="15">
        <f>TREND('Poland Fuel Price Data Conv'!$B13:$C13,'Poland Fuel Price Data Conv'!$B$11:$C$11,C$11)</f>
        <v>5.6635405357785345E-6</v>
      </c>
      <c r="D13" s="15">
        <f>TREND('Poland Fuel Price Data Conv'!$B13:$C13,'Poland Fuel Price Data Conv'!$B$11:$C$11,D$11)</f>
        <v>5.724733782998205E-6</v>
      </c>
      <c r="E13" s="15">
        <f>TREND('Poland Fuel Price Data Conv'!$B13:$C13,'Poland Fuel Price Data Conv'!$B$11:$C$11,E$11)</f>
        <v>5.7859270302178484E-6</v>
      </c>
      <c r="F13" s="15">
        <f>TREND('Poland Fuel Price Data Conv'!$B13:$C13,'Poland Fuel Price Data Conv'!$B$11:$C$11,F$11)</f>
        <v>5.8471202774375188E-6</v>
      </c>
      <c r="G13" s="15">
        <f>TREND('Poland Fuel Price Data Conv'!$B13:$C13,'Poland Fuel Price Data Conv'!$B$11:$C$11,G$11)</f>
        <v>5.9083135246571893E-6</v>
      </c>
      <c r="H13" s="15">
        <f>TREND('Poland Fuel Price Data Conv'!$C13:$D13,'Poland Fuel Price Data Conv'!$C$11:$D$11,H$11)</f>
        <v>5.973726995823044E-6</v>
      </c>
      <c r="I13" s="15">
        <f>TREND('Poland Fuel Price Data Conv'!$C13:$D13,'Poland Fuel Price Data Conv'!$C$11:$D$11,I$11)</f>
        <v>6.0391404669888986E-6</v>
      </c>
      <c r="J13" s="15">
        <f>TREND('Poland Fuel Price Data Conv'!$C13:$D13,'Poland Fuel Price Data Conv'!$C$11:$D$11,J$11)</f>
        <v>6.1045539381547533E-6</v>
      </c>
      <c r="K13" s="15">
        <f>TREND('Poland Fuel Price Data Conv'!$C13:$D13,'Poland Fuel Price Data Conv'!$C$11:$D$11,K$11)</f>
        <v>6.1699674093205808E-6</v>
      </c>
      <c r="L13" s="15">
        <f>TREND('Poland Fuel Price Data Conv'!$C13:$D13,'Poland Fuel Price Data Conv'!$C$11:$D$11,L$11)</f>
        <v>6.2353808804864355E-6</v>
      </c>
      <c r="M13" s="15">
        <f>TREND('Poland Fuel Price Data Conv'!$D13:$E13,'Poland Fuel Price Data Conv'!$D$11:$E$11,M$11)</f>
        <v>6.3303359192755522E-6</v>
      </c>
      <c r="N13" s="15">
        <f>TREND('Poland Fuel Price Data Conv'!$D13:$E13,'Poland Fuel Price Data Conv'!$D$11:$E$11,N$11)</f>
        <v>6.4252909580646961E-6</v>
      </c>
      <c r="O13" s="15">
        <f>TREND('Poland Fuel Price Data Conv'!$D13:$E13,'Poland Fuel Price Data Conv'!$D$11:$E$11,O$11)</f>
        <v>6.52024599685384E-6</v>
      </c>
      <c r="P13" s="15">
        <f>TREND('Poland Fuel Price Data Conv'!$D13:$E13,'Poland Fuel Price Data Conv'!$D$11:$E$11,P$11)</f>
        <v>6.6152010356429567E-6</v>
      </c>
      <c r="Q13" s="15">
        <f>TREND('Poland Fuel Price Data Conv'!$D13:$E13,'Poland Fuel Price Data Conv'!$D$11:$E$11,Q$11)</f>
        <v>6.7101560744321006E-6</v>
      </c>
      <c r="R13" s="15">
        <f>TREND('Poland Fuel Price Data Conv'!$E13:$F13,'Poland Fuel Price Data Conv'!$E$11:$F$11,R$11)</f>
        <v>6.8177717850597969E-6</v>
      </c>
      <c r="S13" s="15">
        <f>TREND('Poland Fuel Price Data Conv'!$E13:$F13,'Poland Fuel Price Data Conv'!$E$11:$F$11,S$11)</f>
        <v>6.9253874956874662E-6</v>
      </c>
      <c r="T13" s="15">
        <f>TREND('Poland Fuel Price Data Conv'!$E13:$F13,'Poland Fuel Price Data Conv'!$E$11:$F$11,T$11)</f>
        <v>7.0330032063151626E-6</v>
      </c>
      <c r="U13" s="15">
        <f>TREND('Poland Fuel Price Data Conv'!$E13:$F13,'Poland Fuel Price Data Conv'!$E$11:$F$11,U$11)</f>
        <v>7.1406189169428318E-6</v>
      </c>
      <c r="V13" s="15">
        <f>TREND('Poland Fuel Price Data Conv'!$E13:$F13,'Poland Fuel Price Data Conv'!$E$11:$F$11,V$11)</f>
        <v>7.2482346275705282E-6</v>
      </c>
      <c r="W13" s="15">
        <f>TREND('Poland Fuel Price Data Conv'!$F13:$G13,'Poland Fuel Price Data Conv'!$F$11:$G$11,W$11)</f>
        <v>7.3600705621443816E-6</v>
      </c>
      <c r="X13" s="15">
        <f>TREND('Poland Fuel Price Data Conv'!$F13:$G13,'Poland Fuel Price Data Conv'!$F$11:$G$11,X$11)</f>
        <v>7.4719064967182622E-6</v>
      </c>
      <c r="Y13" s="15">
        <f>TREND('Poland Fuel Price Data Conv'!$F13:$G13,'Poland Fuel Price Data Conv'!$F$11:$G$11,Y$11)</f>
        <v>7.5837424312921427E-6</v>
      </c>
      <c r="Z13" s="15">
        <f>TREND('Poland Fuel Price Data Conv'!$F13:$G13,'Poland Fuel Price Data Conv'!$F$11:$G$11,Z$11)</f>
        <v>7.6955783658659961E-6</v>
      </c>
      <c r="AA13" s="15">
        <f>TREND('Poland Fuel Price Data Conv'!$F13:$G13,'Poland Fuel Price Data Conv'!$F$11:$G$11,AA$11)</f>
        <v>7.8074143004398767E-6</v>
      </c>
      <c r="AB13" s="15">
        <f>TREND('Poland Fuel Price Data Conv'!$G13:$H13,'Poland Fuel Price Data Conv'!$G$11:$H$11,AB$11)</f>
        <v>7.9276906829060443E-6</v>
      </c>
      <c r="AC13" s="15">
        <f>TREND('Poland Fuel Price Data Conv'!$G13:$H13,'Poland Fuel Price Data Conv'!$G$11:$H$11,AC$11)</f>
        <v>8.0479670653723202E-6</v>
      </c>
      <c r="AD13" s="15">
        <f>TREND('Poland Fuel Price Data Conv'!$G13:$H13,'Poland Fuel Price Data Conv'!$G$11:$H$11,AD$11)</f>
        <v>8.168243447838542E-6</v>
      </c>
      <c r="AE13" s="15">
        <f>TREND('Poland Fuel Price Data Conv'!$G13:$H13,'Poland Fuel Price Data Conv'!$G$11:$H$11,AE$11)</f>
        <v>8.2885198303047638E-6</v>
      </c>
      <c r="AF13" s="15">
        <f>TREND('Poland Fuel Price Data Conv'!$G13:$H13,'Poland Fuel Price Data Conv'!$G$11:$H$11,AF$11)</f>
        <v>8.4087962127709856E-6</v>
      </c>
      <c r="AG13" s="15">
        <f>TREND('Poland Fuel Price Data Conv'!$H13:$I13,'Poland Fuel Price Data Conv'!$H$11:$I$11,AG$11)</f>
        <v>8.537513043129657E-6</v>
      </c>
      <c r="AH13" s="15">
        <f>TREND('Poland Fuel Price Data Conv'!$H13:$I13,'Poland Fuel Price Data Conv'!$H$11:$I$11,AH$11)</f>
        <v>8.6662298734882471E-6</v>
      </c>
      <c r="AI13" s="15">
        <f>TREND('Poland Fuel Price Data Conv'!$H13:$I13,'Poland Fuel Price Data Conv'!$H$11:$I$11,AI$11)</f>
        <v>8.7949467038468373E-6</v>
      </c>
      <c r="AJ13" s="15">
        <f>TREND('Poland Fuel Price Data Conv'!$H13:$I13,'Poland Fuel Price Data Conv'!$H$11:$I$11,AJ$11)</f>
        <v>8.9236635342054274E-6</v>
      </c>
      <c r="AK13" s="15">
        <f>TREND('Poland Fuel Price Data Conv'!$H13:$I13,'Poland Fuel Price Data Conv'!$H$11:$I$11,AK$11)</f>
        <v>9.0523803645640175E-6</v>
      </c>
    </row>
    <row r="15" spans="1:37" x14ac:dyDescent="0.25">
      <c r="A15" s="5" t="s">
        <v>143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16"/>
      <c r="B16" s="16">
        <v>2015</v>
      </c>
      <c r="C16" s="16">
        <v>2016</v>
      </c>
      <c r="D16" s="16">
        <v>2017</v>
      </c>
      <c r="E16" s="16">
        <v>2018</v>
      </c>
      <c r="F16" s="16">
        <v>2019</v>
      </c>
      <c r="G16" s="16">
        <v>2020</v>
      </c>
      <c r="H16" s="16">
        <v>2021</v>
      </c>
      <c r="I16" s="16">
        <v>2022</v>
      </c>
      <c r="J16" s="16">
        <v>2023</v>
      </c>
      <c r="K16" s="16">
        <v>2024</v>
      </c>
      <c r="L16" s="16">
        <v>2025</v>
      </c>
      <c r="M16" s="16">
        <v>2026</v>
      </c>
      <c r="N16" s="16">
        <v>2027</v>
      </c>
      <c r="O16" s="16">
        <v>2028</v>
      </c>
      <c r="P16" s="16">
        <v>2029</v>
      </c>
      <c r="Q16" s="16">
        <v>2030</v>
      </c>
      <c r="R16" s="16">
        <v>2031</v>
      </c>
      <c r="S16" s="16">
        <v>2032</v>
      </c>
      <c r="T16" s="16">
        <v>2033</v>
      </c>
      <c r="U16" s="16">
        <v>2034</v>
      </c>
      <c r="V16" s="16">
        <v>2035</v>
      </c>
      <c r="W16" s="16">
        <v>2036</v>
      </c>
      <c r="X16" s="16">
        <v>2037</v>
      </c>
      <c r="Y16" s="16">
        <v>2038</v>
      </c>
      <c r="Z16" s="16">
        <v>2039</v>
      </c>
      <c r="AA16" s="16">
        <v>2040</v>
      </c>
      <c r="AB16" s="16">
        <v>2041</v>
      </c>
      <c r="AC16" s="16">
        <v>2042</v>
      </c>
      <c r="AD16" s="16">
        <v>2043</v>
      </c>
      <c r="AE16" s="16">
        <v>2044</v>
      </c>
      <c r="AF16" s="16">
        <v>2045</v>
      </c>
      <c r="AG16" s="16">
        <v>2046</v>
      </c>
      <c r="AH16" s="16">
        <v>2047</v>
      </c>
      <c r="AI16" s="16">
        <v>2048</v>
      </c>
      <c r="AJ16" s="16">
        <v>2049</v>
      </c>
      <c r="AK16" s="16">
        <v>2050</v>
      </c>
    </row>
    <row r="17" spans="1:37" x14ac:dyDescent="0.25">
      <c r="A17" s="22" t="s">
        <v>139</v>
      </c>
      <c r="B17" s="15">
        <f>TREND('Poland Fuel Price Data Conv'!$B17:$C17,'Poland Fuel Price Data Conv'!$B$11:$C$11,B$11)</f>
        <v>2.804704370056957E-6</v>
      </c>
      <c r="C17" s="15">
        <f>TREND('Poland Fuel Price Data Conv'!$B17:$C17,'Poland Fuel Price Data Conv'!$B$11:$C$11,C$11)</f>
        <v>2.804704370056957E-6</v>
      </c>
      <c r="D17" s="15">
        <f>TREND('Poland Fuel Price Data Conv'!$B17:$C17,'Poland Fuel Price Data Conv'!$B$11:$C$11,D$11)</f>
        <v>2.804704370056957E-6</v>
      </c>
      <c r="E17" s="15">
        <f>TREND('Poland Fuel Price Data Conv'!$B17:$C17,'Poland Fuel Price Data Conv'!$B$11:$C$11,E$11)</f>
        <v>2.804704370056957E-6</v>
      </c>
      <c r="F17" s="15">
        <f>TREND('Poland Fuel Price Data Conv'!$B17:$C17,'Poland Fuel Price Data Conv'!$B$11:$C$11,F$11)</f>
        <v>2.804704370056957E-6</v>
      </c>
      <c r="G17" s="15">
        <f>TREND('Poland Fuel Price Data Conv'!$B17:$C17,'Poland Fuel Price Data Conv'!$B$11:$C$11,G$11)</f>
        <v>2.804704370056957E-6</v>
      </c>
      <c r="H17" s="15">
        <f>TREND('Poland Fuel Price Data Conv'!$C17:$D17,'Poland Fuel Price Data Conv'!$C$11:$D$11,H$11)</f>
        <v>2.804704370056957E-6</v>
      </c>
      <c r="I17" s="15">
        <f>TREND('Poland Fuel Price Data Conv'!$C17:$D17,'Poland Fuel Price Data Conv'!$C$11:$D$11,I$11)</f>
        <v>2.804704370056957E-6</v>
      </c>
      <c r="J17" s="15">
        <f>TREND('Poland Fuel Price Data Conv'!$C17:$D17,'Poland Fuel Price Data Conv'!$C$11:$D$11,J$11)</f>
        <v>2.804704370056957E-6</v>
      </c>
      <c r="K17" s="15">
        <f>TREND('Poland Fuel Price Data Conv'!$C17:$D17,'Poland Fuel Price Data Conv'!$C$11:$D$11,K$11)</f>
        <v>2.804704370056957E-6</v>
      </c>
      <c r="L17" s="15">
        <f>TREND('Poland Fuel Price Data Conv'!$C17:$D17,'Poland Fuel Price Data Conv'!$C$11:$D$11,L$11)</f>
        <v>2.804704370056957E-6</v>
      </c>
      <c r="M17" s="15">
        <f>TREND('Poland Fuel Price Data Conv'!$D17:$E17,'Poland Fuel Price Data Conv'!$D$11:$E$11,M$11)</f>
        <v>2.804704370056957E-6</v>
      </c>
      <c r="N17" s="15">
        <f>TREND('Poland Fuel Price Data Conv'!$D17:$E17,'Poland Fuel Price Data Conv'!$D$11:$E$11,N$11)</f>
        <v>2.804704370056957E-6</v>
      </c>
      <c r="O17" s="15">
        <f>TREND('Poland Fuel Price Data Conv'!$D17:$E17,'Poland Fuel Price Data Conv'!$D$11:$E$11,O$11)</f>
        <v>2.804704370056957E-6</v>
      </c>
      <c r="P17" s="15">
        <f>TREND('Poland Fuel Price Data Conv'!$D17:$E17,'Poland Fuel Price Data Conv'!$D$11:$E$11,P$11)</f>
        <v>2.804704370056957E-6</v>
      </c>
      <c r="Q17" s="15">
        <f>TREND('Poland Fuel Price Data Conv'!$D17:$E17,'Poland Fuel Price Data Conv'!$D$11:$E$11,Q$11)</f>
        <v>2.804704370056957E-6</v>
      </c>
      <c r="R17" s="15">
        <f>TREND('Poland Fuel Price Data Conv'!$E17:$F17,'Poland Fuel Price Data Conv'!$E$11:$F$11,R$11)</f>
        <v>2.804704370056957E-6</v>
      </c>
      <c r="S17" s="15">
        <f>TREND('Poland Fuel Price Data Conv'!$E17:$F17,'Poland Fuel Price Data Conv'!$E$11:$F$11,S$11)</f>
        <v>2.804704370056957E-6</v>
      </c>
      <c r="T17" s="15">
        <f>TREND('Poland Fuel Price Data Conv'!$E17:$F17,'Poland Fuel Price Data Conv'!$E$11:$F$11,T$11)</f>
        <v>2.804704370056957E-6</v>
      </c>
      <c r="U17" s="15">
        <f>TREND('Poland Fuel Price Data Conv'!$E17:$F17,'Poland Fuel Price Data Conv'!$E$11:$F$11,U$11)</f>
        <v>2.804704370056957E-6</v>
      </c>
      <c r="V17" s="15">
        <f>TREND('Poland Fuel Price Data Conv'!$E17:$F17,'Poland Fuel Price Data Conv'!$E$11:$F$11,V$11)</f>
        <v>2.804704370056957E-6</v>
      </c>
      <c r="W17" s="15">
        <f>TREND('Poland Fuel Price Data Conv'!$F17:$G17,'Poland Fuel Price Data Conv'!$F$11:$G$11,W$11)</f>
        <v>2.804704370056957E-6</v>
      </c>
      <c r="X17" s="15">
        <f>TREND('Poland Fuel Price Data Conv'!$F17:$G17,'Poland Fuel Price Data Conv'!$F$11:$G$11,X$11)</f>
        <v>2.804704370056957E-6</v>
      </c>
      <c r="Y17" s="15">
        <f>TREND('Poland Fuel Price Data Conv'!$F17:$G17,'Poland Fuel Price Data Conv'!$F$11:$G$11,Y$11)</f>
        <v>2.804704370056957E-6</v>
      </c>
      <c r="Z17" s="15">
        <f>TREND('Poland Fuel Price Data Conv'!$F17:$G17,'Poland Fuel Price Data Conv'!$F$11:$G$11,Z$11)</f>
        <v>2.804704370056957E-6</v>
      </c>
      <c r="AA17" s="15">
        <f>TREND('Poland Fuel Price Data Conv'!$F17:$G17,'Poland Fuel Price Data Conv'!$F$11:$G$11,AA$11)</f>
        <v>2.804704370056957E-6</v>
      </c>
      <c r="AB17" s="15">
        <f>TREND('Poland Fuel Price Data Conv'!$G17:$H17,'Poland Fuel Price Data Conv'!$G$11:$H$11,AB$11)</f>
        <v>2.804704370056957E-6</v>
      </c>
      <c r="AC17" s="15">
        <f>TREND('Poland Fuel Price Data Conv'!$G17:$H17,'Poland Fuel Price Data Conv'!$G$11:$H$11,AC$11)</f>
        <v>2.804704370056957E-6</v>
      </c>
      <c r="AD17" s="15">
        <f>TREND('Poland Fuel Price Data Conv'!$G17:$H17,'Poland Fuel Price Data Conv'!$G$11:$H$11,AD$11)</f>
        <v>2.804704370056957E-6</v>
      </c>
      <c r="AE17" s="15">
        <f>TREND('Poland Fuel Price Data Conv'!$G17:$H17,'Poland Fuel Price Data Conv'!$G$11:$H$11,AE$11)</f>
        <v>2.804704370056957E-6</v>
      </c>
      <c r="AF17" s="15">
        <f>TREND('Poland Fuel Price Data Conv'!$G17:$H17,'Poland Fuel Price Data Conv'!$G$11:$H$11,AF$11)</f>
        <v>2.804704370056957E-6</v>
      </c>
      <c r="AG17" s="15">
        <f>TREND('Poland Fuel Price Data Conv'!$H17:$I17,'Poland Fuel Price Data Conv'!$H$11:$I$11,AG$11)</f>
        <v>2.804704370056957E-6</v>
      </c>
      <c r="AH17" s="15">
        <f>TREND('Poland Fuel Price Data Conv'!$H17:$I17,'Poland Fuel Price Data Conv'!$H$11:$I$11,AH$11)</f>
        <v>2.804704370056957E-6</v>
      </c>
      <c r="AI17" s="15">
        <f>TREND('Poland Fuel Price Data Conv'!$H17:$I17,'Poland Fuel Price Data Conv'!$H$11:$I$11,AI$11)</f>
        <v>2.804704370056957E-6</v>
      </c>
      <c r="AJ17" s="15">
        <f>TREND('Poland Fuel Price Data Conv'!$H17:$I17,'Poland Fuel Price Data Conv'!$H$11:$I$11,AJ$11)</f>
        <v>2.804704370056957E-6</v>
      </c>
      <c r="AK17" s="15">
        <f>TREND('Poland Fuel Price Data Conv'!$H17:$I17,'Poland Fuel Price Data Conv'!$H$11:$I$11,AK$11)</f>
        <v>2.804704370056957E-6</v>
      </c>
    </row>
    <row r="18" spans="1:37" x14ac:dyDescent="0.25">
      <c r="A18" s="15" t="s">
        <v>140</v>
      </c>
      <c r="B18" s="15">
        <f>TREND('Poland Fuel Price Data Conv'!$B18:$C18,'Poland Fuel Price Data Conv'!$B$11:$C$11,B$11)</f>
        <v>2.4441689510981338E-6</v>
      </c>
      <c r="C18" s="15">
        <f>TREND('Poland Fuel Price Data Conv'!$B18:$C18,'Poland Fuel Price Data Conv'!$B$11:$C$11,C$11)</f>
        <v>2.4441689510981338E-6</v>
      </c>
      <c r="D18" s="15">
        <f>TREND('Poland Fuel Price Data Conv'!$B18:$C18,'Poland Fuel Price Data Conv'!$B$11:$C$11,D$11)</f>
        <v>2.4441689510981338E-6</v>
      </c>
      <c r="E18" s="15">
        <f>TREND('Poland Fuel Price Data Conv'!$B18:$C18,'Poland Fuel Price Data Conv'!$B$11:$C$11,E$11)</f>
        <v>2.4441689510981338E-6</v>
      </c>
      <c r="F18" s="15">
        <f>TREND('Poland Fuel Price Data Conv'!$B18:$C18,'Poland Fuel Price Data Conv'!$B$11:$C$11,F$11)</f>
        <v>2.4441689510981338E-6</v>
      </c>
      <c r="G18" s="15">
        <f>TREND('Poland Fuel Price Data Conv'!$B18:$C18,'Poland Fuel Price Data Conv'!$B$11:$C$11,G$11)</f>
        <v>2.4441689510981338E-6</v>
      </c>
      <c r="H18" s="15">
        <f>TREND('Poland Fuel Price Data Conv'!$C18:$D18,'Poland Fuel Price Data Conv'!$C$11:$D$11,H$11)</f>
        <v>2.4441689510981338E-6</v>
      </c>
      <c r="I18" s="15">
        <f>TREND('Poland Fuel Price Data Conv'!$C18:$D18,'Poland Fuel Price Data Conv'!$C$11:$D$11,I$11)</f>
        <v>2.4441689510981338E-6</v>
      </c>
      <c r="J18" s="15">
        <f>TREND('Poland Fuel Price Data Conv'!$C18:$D18,'Poland Fuel Price Data Conv'!$C$11:$D$11,J$11)</f>
        <v>2.4441689510981338E-6</v>
      </c>
      <c r="K18" s="15">
        <f>TREND('Poland Fuel Price Data Conv'!$C18:$D18,'Poland Fuel Price Data Conv'!$C$11:$D$11,K$11)</f>
        <v>2.4441689510981338E-6</v>
      </c>
      <c r="L18" s="15">
        <f>TREND('Poland Fuel Price Data Conv'!$C18:$D18,'Poland Fuel Price Data Conv'!$C$11:$D$11,L$11)</f>
        <v>2.4441689510981338E-6</v>
      </c>
      <c r="M18" s="15">
        <f>TREND('Poland Fuel Price Data Conv'!$D18:$E18,'Poland Fuel Price Data Conv'!$D$11:$E$11,M$11)</f>
        <v>2.4441689510981338E-6</v>
      </c>
      <c r="N18" s="15">
        <f>TREND('Poland Fuel Price Data Conv'!$D18:$E18,'Poland Fuel Price Data Conv'!$D$11:$E$11,N$11)</f>
        <v>2.4441689510981338E-6</v>
      </c>
      <c r="O18" s="15">
        <f>TREND('Poland Fuel Price Data Conv'!$D18:$E18,'Poland Fuel Price Data Conv'!$D$11:$E$11,O$11)</f>
        <v>2.4441689510981338E-6</v>
      </c>
      <c r="P18" s="15">
        <f>TREND('Poland Fuel Price Data Conv'!$D18:$E18,'Poland Fuel Price Data Conv'!$D$11:$E$11,P$11)</f>
        <v>2.4441689510981338E-6</v>
      </c>
      <c r="Q18" s="15">
        <f>TREND('Poland Fuel Price Data Conv'!$D18:$E18,'Poland Fuel Price Data Conv'!$D$11:$E$11,Q$11)</f>
        <v>2.4441689510981338E-6</v>
      </c>
      <c r="R18" s="15">
        <f>TREND('Poland Fuel Price Data Conv'!$E18:$F18,'Poland Fuel Price Data Conv'!$E$11:$F$11,R$11)</f>
        <v>2.4441689510981338E-6</v>
      </c>
      <c r="S18" s="15">
        <f>TREND('Poland Fuel Price Data Conv'!$E18:$F18,'Poland Fuel Price Data Conv'!$E$11:$F$11,S$11)</f>
        <v>2.4441689510981338E-6</v>
      </c>
      <c r="T18" s="15">
        <f>TREND('Poland Fuel Price Data Conv'!$E18:$F18,'Poland Fuel Price Data Conv'!$E$11:$F$11,T$11)</f>
        <v>2.4441689510981338E-6</v>
      </c>
      <c r="U18" s="15">
        <f>TREND('Poland Fuel Price Data Conv'!$E18:$F18,'Poland Fuel Price Data Conv'!$E$11:$F$11,U$11)</f>
        <v>2.4441689510981338E-6</v>
      </c>
      <c r="V18" s="15">
        <f>TREND('Poland Fuel Price Data Conv'!$E18:$F18,'Poland Fuel Price Data Conv'!$E$11:$F$11,V$11)</f>
        <v>2.4441689510981338E-6</v>
      </c>
      <c r="W18" s="15">
        <f>TREND('Poland Fuel Price Data Conv'!$F18:$G18,'Poland Fuel Price Data Conv'!$F$11:$G$11,W$11)</f>
        <v>2.4441689510981338E-6</v>
      </c>
      <c r="X18" s="15">
        <f>TREND('Poland Fuel Price Data Conv'!$F18:$G18,'Poland Fuel Price Data Conv'!$F$11:$G$11,X$11)</f>
        <v>2.4441689510981338E-6</v>
      </c>
      <c r="Y18" s="15">
        <f>TREND('Poland Fuel Price Data Conv'!$F18:$G18,'Poland Fuel Price Data Conv'!$F$11:$G$11,Y$11)</f>
        <v>2.4441689510981338E-6</v>
      </c>
      <c r="Z18" s="15">
        <f>TREND('Poland Fuel Price Data Conv'!$F18:$G18,'Poland Fuel Price Data Conv'!$F$11:$G$11,Z$11)</f>
        <v>2.4441689510981338E-6</v>
      </c>
      <c r="AA18" s="15">
        <f>TREND('Poland Fuel Price Data Conv'!$F18:$G18,'Poland Fuel Price Data Conv'!$F$11:$G$11,AA$11)</f>
        <v>2.4441689510981338E-6</v>
      </c>
      <c r="AB18" s="15">
        <f>TREND('Poland Fuel Price Data Conv'!$G18:$H18,'Poland Fuel Price Data Conv'!$G$11:$H$11,AB$11)</f>
        <v>2.4441689510981338E-6</v>
      </c>
      <c r="AC18" s="15">
        <f>TREND('Poland Fuel Price Data Conv'!$G18:$H18,'Poland Fuel Price Data Conv'!$G$11:$H$11,AC$11)</f>
        <v>2.4441689510981338E-6</v>
      </c>
      <c r="AD18" s="15">
        <f>TREND('Poland Fuel Price Data Conv'!$G18:$H18,'Poland Fuel Price Data Conv'!$G$11:$H$11,AD$11)</f>
        <v>2.4441689510981338E-6</v>
      </c>
      <c r="AE18" s="15">
        <f>TREND('Poland Fuel Price Data Conv'!$G18:$H18,'Poland Fuel Price Data Conv'!$G$11:$H$11,AE$11)</f>
        <v>2.4441689510981338E-6</v>
      </c>
      <c r="AF18" s="15">
        <f>TREND('Poland Fuel Price Data Conv'!$G18:$H18,'Poland Fuel Price Data Conv'!$G$11:$H$11,AF$11)</f>
        <v>2.4441689510981338E-6</v>
      </c>
      <c r="AG18" s="15">
        <f>TREND('Poland Fuel Price Data Conv'!$H18:$I18,'Poland Fuel Price Data Conv'!$H$11:$I$11,AG$11)</f>
        <v>2.4441689510981338E-6</v>
      </c>
      <c r="AH18" s="15">
        <f>TREND('Poland Fuel Price Data Conv'!$H18:$I18,'Poland Fuel Price Data Conv'!$H$11:$I$11,AH$11)</f>
        <v>2.4441689510981338E-6</v>
      </c>
      <c r="AI18" s="15">
        <f>TREND('Poland Fuel Price Data Conv'!$H18:$I18,'Poland Fuel Price Data Conv'!$H$11:$I$11,AI$11)</f>
        <v>2.4441689510981338E-6</v>
      </c>
      <c r="AJ18" s="15">
        <f>TREND('Poland Fuel Price Data Conv'!$H18:$I18,'Poland Fuel Price Data Conv'!$H$11:$I$11,AJ$11)</f>
        <v>2.4441689510981338E-6</v>
      </c>
      <c r="AK18" s="15">
        <f>TREND('Poland Fuel Price Data Conv'!$H18:$I18,'Poland Fuel Price Data Conv'!$H$11:$I$11,AK$11)</f>
        <v>2.4441689510981338E-6</v>
      </c>
    </row>
    <row r="20" spans="1:37" x14ac:dyDescent="0.25">
      <c r="A20" s="5" t="s">
        <v>92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16"/>
      <c r="B21" s="16">
        <v>2015</v>
      </c>
      <c r="C21" s="16">
        <v>2016</v>
      </c>
      <c r="D21" s="16">
        <v>2017</v>
      </c>
      <c r="E21" s="16">
        <v>2018</v>
      </c>
      <c r="F21" s="16">
        <v>2019</v>
      </c>
      <c r="G21" s="16">
        <v>2020</v>
      </c>
      <c r="H21" s="16">
        <v>2021</v>
      </c>
      <c r="I21" s="16">
        <v>2022</v>
      </c>
      <c r="J21" s="16">
        <v>2023</v>
      </c>
      <c r="K21" s="16">
        <v>2024</v>
      </c>
      <c r="L21" s="16">
        <v>2025</v>
      </c>
      <c r="M21" s="16">
        <v>2026</v>
      </c>
      <c r="N21" s="16">
        <v>2027</v>
      </c>
      <c r="O21" s="16">
        <v>2028</v>
      </c>
      <c r="P21" s="16">
        <v>2029</v>
      </c>
      <c r="Q21" s="16">
        <v>2030</v>
      </c>
      <c r="R21" s="16">
        <v>2031</v>
      </c>
      <c r="S21" s="16">
        <v>2032</v>
      </c>
      <c r="T21" s="16">
        <v>2033</v>
      </c>
      <c r="U21" s="16">
        <v>2034</v>
      </c>
      <c r="V21" s="16">
        <v>2035</v>
      </c>
      <c r="W21" s="16">
        <v>2036</v>
      </c>
      <c r="X21" s="16">
        <v>2037</v>
      </c>
      <c r="Y21" s="16">
        <v>2038</v>
      </c>
      <c r="Z21" s="16">
        <v>2039</v>
      </c>
      <c r="AA21" s="16">
        <v>2040</v>
      </c>
      <c r="AB21" s="16">
        <v>2041</v>
      </c>
      <c r="AC21" s="16">
        <v>2042</v>
      </c>
      <c r="AD21" s="16">
        <v>2043</v>
      </c>
      <c r="AE21" s="16">
        <v>2044</v>
      </c>
      <c r="AF21" s="16">
        <v>2045</v>
      </c>
      <c r="AG21" s="16">
        <v>2046</v>
      </c>
      <c r="AH21" s="16">
        <v>2047</v>
      </c>
      <c r="AI21" s="16">
        <v>2048</v>
      </c>
      <c r="AJ21" s="16">
        <v>2049</v>
      </c>
      <c r="AK21" s="16">
        <v>2050</v>
      </c>
    </row>
    <row r="22" spans="1:37" x14ac:dyDescent="0.25">
      <c r="A22" s="22" t="s">
        <v>32</v>
      </c>
      <c r="B22" s="15">
        <f>TREND('Poland Fuel Price Data Conv'!$B22:$C22,'Poland Fuel Price Data Conv'!$B$21:$C$21,B$21)</f>
        <v>9.1536123187161832E-6</v>
      </c>
      <c r="C22" s="15">
        <f>TREND('Poland Fuel Price Data Conv'!$B22:$C22,'Poland Fuel Price Data Conv'!$B$21:$C$21,C$21)</f>
        <v>9.1087390514403072E-6</v>
      </c>
      <c r="D22" s="15">
        <f>TREND('Poland Fuel Price Data Conv'!$B22:$C22,'Poland Fuel Price Data Conv'!$B$21:$C$21,D$21)</f>
        <v>9.0638657841644312E-6</v>
      </c>
      <c r="E22" s="15">
        <f>TREND('Poland Fuel Price Data Conv'!$B22:$C22,'Poland Fuel Price Data Conv'!$B$21:$C$21,E$21)</f>
        <v>9.0189925168885553E-6</v>
      </c>
      <c r="F22" s="15">
        <f>TREND('Poland Fuel Price Data Conv'!$B22:$C22,'Poland Fuel Price Data Conv'!$B$21:$C$21,F$21)</f>
        <v>8.9741192496126793E-6</v>
      </c>
      <c r="G22" s="15">
        <f>TREND('Poland Fuel Price Data Conv'!$B22:$C22,'Poland Fuel Price Data Conv'!$B$21:$C$21,G$21)</f>
        <v>8.9292459823367898E-6</v>
      </c>
      <c r="H22" s="15">
        <f>TREND('Poland Fuel Price Data Conv'!$C22:$D22,'Poland Fuel Price Data Conv'!$C$21:$D$21,H$21)</f>
        <v>8.8694149593022839E-6</v>
      </c>
      <c r="I22" s="15">
        <f>TREND('Poland Fuel Price Data Conv'!$C22:$D22,'Poland Fuel Price Data Conv'!$C$21:$D$21,I$21)</f>
        <v>8.8095839362677781E-6</v>
      </c>
      <c r="J22" s="15">
        <f>TREND('Poland Fuel Price Data Conv'!$C22:$D22,'Poland Fuel Price Data Conv'!$C$21:$D$21,J$21)</f>
        <v>8.7497529132332723E-6</v>
      </c>
      <c r="K22" s="15">
        <f>TREND('Poland Fuel Price Data Conv'!$C22:$D22,'Poland Fuel Price Data Conv'!$C$21:$D$21,K$21)</f>
        <v>8.68992189019878E-6</v>
      </c>
      <c r="L22" s="15">
        <f>TREND('Poland Fuel Price Data Conv'!$C22:$D22,'Poland Fuel Price Data Conv'!$C$21:$D$21,L$21)</f>
        <v>8.6300908671642742E-6</v>
      </c>
      <c r="M22" s="15">
        <f>TREND('Poland Fuel Price Data Conv'!$D22:$E22,'Poland Fuel Price Data Conv'!$D$21:$E$21,M$21)</f>
        <v>8.6087226446519458E-6</v>
      </c>
      <c r="N22" s="15">
        <f>TREND('Poland Fuel Price Data Conv'!$D22:$E22,'Poland Fuel Price Data Conv'!$D$21:$E$21,N$21)</f>
        <v>8.5873544221396243E-6</v>
      </c>
      <c r="O22" s="15">
        <f>TREND('Poland Fuel Price Data Conv'!$D22:$E22,'Poland Fuel Price Data Conv'!$D$21:$E$21,O$21)</f>
        <v>8.5659861996273027E-6</v>
      </c>
      <c r="P22" s="15">
        <f>TREND('Poland Fuel Price Data Conv'!$D22:$E22,'Poland Fuel Price Data Conv'!$D$21:$E$21,P$21)</f>
        <v>8.5446179771149811E-6</v>
      </c>
      <c r="Q22" s="15">
        <f>TREND('Poland Fuel Price Data Conv'!$D22:$E22,'Poland Fuel Price Data Conv'!$D$21:$E$21,Q$21)</f>
        <v>8.5232497546026595E-6</v>
      </c>
      <c r="R22" s="15">
        <f>TREND('Poland Fuel Price Data Conv'!$E22:$F22,'Poland Fuel Price Data Conv'!$E$21:$F$21,R$21)</f>
        <v>8.4805133095780164E-6</v>
      </c>
      <c r="S22" s="15">
        <f>TREND('Poland Fuel Price Data Conv'!$E22:$F22,'Poland Fuel Price Data Conv'!$E$21:$F$21,S$21)</f>
        <v>8.4377768645533597E-6</v>
      </c>
      <c r="T22" s="15">
        <f>TREND('Poland Fuel Price Data Conv'!$E22:$F22,'Poland Fuel Price Data Conv'!$E$21:$F$21,T$21)</f>
        <v>8.3950404195287166E-6</v>
      </c>
      <c r="U22" s="15">
        <f>TREND('Poland Fuel Price Data Conv'!$E22:$F22,'Poland Fuel Price Data Conv'!$E$21:$F$21,U$21)</f>
        <v>8.3523039745040734E-6</v>
      </c>
      <c r="V22" s="15">
        <f>TREND('Poland Fuel Price Data Conv'!$E22:$F22,'Poland Fuel Price Data Conv'!$E$21:$F$21,V$21)</f>
        <v>8.3095675294794303E-6</v>
      </c>
      <c r="W22" s="15">
        <f>TREND('Poland Fuel Price Data Conv'!$F22:$G22,'Poland Fuel Price Data Conv'!$F$21:$G$21,W$21)</f>
        <v>8.2796520179621773E-6</v>
      </c>
      <c r="X22" s="15">
        <f>TREND('Poland Fuel Price Data Conv'!$F22:$G22,'Poland Fuel Price Data Conv'!$F$21:$G$21,X$21)</f>
        <v>8.2497365064449244E-6</v>
      </c>
      <c r="Y22" s="15">
        <f>TREND('Poland Fuel Price Data Conv'!$F22:$G22,'Poland Fuel Price Data Conv'!$F$21:$G$21,Y$21)</f>
        <v>8.2198209949276715E-6</v>
      </c>
      <c r="Z22" s="15">
        <f>TREND('Poland Fuel Price Data Conv'!$F22:$G22,'Poland Fuel Price Data Conv'!$F$21:$G$21,Z$21)</f>
        <v>8.1899054834104254E-6</v>
      </c>
      <c r="AA22" s="15">
        <f>TREND('Poland Fuel Price Data Conv'!$F22:$G22,'Poland Fuel Price Data Conv'!$F$21:$G$21,AA$21)</f>
        <v>8.1599899718931725E-6</v>
      </c>
      <c r="AB22" s="15">
        <f>TREND('Poland Fuel Price Data Conv'!$G22:$H22,'Poland Fuel Price Data Conv'!$G$21:$H$21,AB$21)</f>
        <v>8.1418269827577002E-6</v>
      </c>
      <c r="AC22" s="15">
        <f>TREND('Poland Fuel Price Data Conv'!$G22:$H22,'Poland Fuel Price Data Conv'!$G$21:$H$21,AC$21)</f>
        <v>8.1236639936222278E-6</v>
      </c>
      <c r="AD22" s="15">
        <f>TREND('Poland Fuel Price Data Conv'!$G22:$H22,'Poland Fuel Price Data Conv'!$G$21:$H$21,AD$21)</f>
        <v>8.1055010044867487E-6</v>
      </c>
      <c r="AE22" s="15">
        <f>TREND('Poland Fuel Price Data Conv'!$G22:$H22,'Poland Fuel Price Data Conv'!$G$21:$H$21,AE$21)</f>
        <v>8.0873380153512764E-6</v>
      </c>
      <c r="AF22" s="15">
        <f>TREND('Poland Fuel Price Data Conv'!$G22:$H22,'Poland Fuel Price Data Conv'!$G$21:$H$21,AF$21)</f>
        <v>8.0691750262158041E-6</v>
      </c>
      <c r="AG22" s="15">
        <f>TREND('Poland Fuel Price Data Conv'!$H22:$I22,'Poland Fuel Price Data Conv'!$H$21:$I$21,AG$21)</f>
        <v>8.0462041870150579E-6</v>
      </c>
      <c r="AH22" s="15">
        <f>TREND('Poland Fuel Price Data Conv'!$H22:$I22,'Poland Fuel Price Data Conv'!$H$21:$I$21,AH$21)</f>
        <v>8.0232333478143117E-6</v>
      </c>
      <c r="AI22" s="15">
        <f>TREND('Poland Fuel Price Data Conv'!$H22:$I22,'Poland Fuel Price Data Conv'!$H$21:$I$21,AI$21)</f>
        <v>8.0002625086135655E-6</v>
      </c>
      <c r="AJ22" s="15">
        <f>TREND('Poland Fuel Price Data Conv'!$H22:$I22,'Poland Fuel Price Data Conv'!$H$21:$I$21,AJ$21)</f>
        <v>7.9772916694128193E-6</v>
      </c>
      <c r="AK22" s="15">
        <f>TREND('Poland Fuel Price Data Conv'!$H22:$I22,'Poland Fuel Price Data Conv'!$H$21:$I$21,AK$21)</f>
        <v>7.9543208302120731E-6</v>
      </c>
    </row>
    <row r="23" spans="1:37" x14ac:dyDescent="0.25">
      <c r="A23" s="15" t="s">
        <v>27</v>
      </c>
      <c r="B23" s="15">
        <f>TREND('Poland Fuel Price Data Conv'!$B23:$C23,'Poland Fuel Price Data Conv'!$B$21:$C$21,B$21)</f>
        <v>1.3731753991981272E-5</v>
      </c>
      <c r="C23" s="15">
        <f>TREND('Poland Fuel Price Data Conv'!$B23:$C23,'Poland Fuel Price Data Conv'!$B$21:$C$21,C$21)</f>
        <v>1.3664444091067451E-5</v>
      </c>
      <c r="D23" s="15">
        <f>TREND('Poland Fuel Price Data Conv'!$B23:$C23,'Poland Fuel Price Data Conv'!$B$21:$C$21,D$21)</f>
        <v>1.3597134190153657E-5</v>
      </c>
      <c r="E23" s="15">
        <f>TREND('Poland Fuel Price Data Conv'!$B23:$C23,'Poland Fuel Price Data Conv'!$B$21:$C$21,E$21)</f>
        <v>1.3529824289239836E-5</v>
      </c>
      <c r="F23" s="15">
        <f>TREND('Poland Fuel Price Data Conv'!$B23:$C23,'Poland Fuel Price Data Conv'!$B$21:$C$21,F$21)</f>
        <v>1.3462514388326016E-5</v>
      </c>
      <c r="G23" s="15">
        <f>TREND('Poland Fuel Price Data Conv'!$B23:$C23,'Poland Fuel Price Data Conv'!$B$21:$C$21,G$21)</f>
        <v>1.3395204487412195E-5</v>
      </c>
      <c r="H23" s="15">
        <f>TREND('Poland Fuel Price Data Conv'!$C23:$D23,'Poland Fuel Price Data Conv'!$C$21:$D$21,H$21)</f>
        <v>1.3305457952860443E-5</v>
      </c>
      <c r="I23" s="15">
        <f>TREND('Poland Fuel Price Data Conv'!$C23:$D23,'Poland Fuel Price Data Conv'!$C$21:$D$21,I$21)</f>
        <v>1.3215711418308691E-5</v>
      </c>
      <c r="J23" s="15">
        <f>TREND('Poland Fuel Price Data Conv'!$C23:$D23,'Poland Fuel Price Data Conv'!$C$21:$D$21,J$21)</f>
        <v>1.3125964883756912E-5</v>
      </c>
      <c r="K23" s="15">
        <f>TREND('Poland Fuel Price Data Conv'!$C23:$D23,'Poland Fuel Price Data Conv'!$C$21:$D$21,K$21)</f>
        <v>1.303621834920516E-5</v>
      </c>
      <c r="L23" s="15">
        <f>TREND('Poland Fuel Price Data Conv'!$C23:$D23,'Poland Fuel Price Data Conv'!$C$21:$D$21,L$21)</f>
        <v>1.2946471814653408E-5</v>
      </c>
      <c r="M23" s="15">
        <f>TREND('Poland Fuel Price Data Conv'!$D23:$E23,'Poland Fuel Price Data Conv'!$D$21:$E$21,M$21)</f>
        <v>1.2914419480884943E-5</v>
      </c>
      <c r="N23" s="15">
        <f>TREND('Poland Fuel Price Data Conv'!$D23:$E23,'Poland Fuel Price Data Conv'!$D$21:$E$21,N$21)</f>
        <v>1.2882367147116464E-5</v>
      </c>
      <c r="O23" s="15">
        <f>TREND('Poland Fuel Price Data Conv'!$D23:$E23,'Poland Fuel Price Data Conv'!$D$21:$E$21,O$21)</f>
        <v>1.2850314813347971E-5</v>
      </c>
      <c r="P23" s="15">
        <f>TREND('Poland Fuel Price Data Conv'!$D23:$E23,'Poland Fuel Price Data Conv'!$D$21:$E$21,P$21)</f>
        <v>1.2818262479579492E-5</v>
      </c>
      <c r="Q23" s="15">
        <f>TREND('Poland Fuel Price Data Conv'!$D23:$E23,'Poland Fuel Price Data Conv'!$D$21:$E$21,Q$21)</f>
        <v>1.2786210145811013E-5</v>
      </c>
      <c r="R23" s="15">
        <f>TREND('Poland Fuel Price Data Conv'!$E23:$F23,'Poland Fuel Price Data Conv'!$E$21:$F$21,R$21)</f>
        <v>1.2722105478274042E-5</v>
      </c>
      <c r="S23" s="15">
        <f>TREND('Poland Fuel Price Data Conv'!$E23:$F23,'Poland Fuel Price Data Conv'!$E$21:$F$21,S$21)</f>
        <v>1.2658000810737084E-5</v>
      </c>
      <c r="T23" s="15">
        <f>TREND('Poland Fuel Price Data Conv'!$E23:$F23,'Poland Fuel Price Data Conv'!$E$21:$F$21,T$21)</f>
        <v>1.2593896143200099E-5</v>
      </c>
      <c r="U23" s="15">
        <f>TREND('Poland Fuel Price Data Conv'!$E23:$F23,'Poland Fuel Price Data Conv'!$E$21:$F$21,U$21)</f>
        <v>1.2529791475663141E-5</v>
      </c>
      <c r="V23" s="15">
        <f>TREND('Poland Fuel Price Data Conv'!$E23:$F23,'Poland Fuel Price Data Conv'!$E$21:$F$21,V$21)</f>
        <v>1.2465686808126183E-5</v>
      </c>
      <c r="W23" s="15">
        <f>TREND('Poland Fuel Price Data Conv'!$F23:$G23,'Poland Fuel Price Data Conv'!$F$21:$G$21,W$21)</f>
        <v>1.242081354085028E-5</v>
      </c>
      <c r="X23" s="15">
        <f>TREND('Poland Fuel Price Data Conv'!$F23:$G23,'Poland Fuel Price Data Conv'!$F$21:$G$21,X$21)</f>
        <v>1.2375940273574404E-5</v>
      </c>
      <c r="Y23" s="15">
        <f>TREND('Poland Fuel Price Data Conv'!$F23:$G23,'Poland Fuel Price Data Conv'!$F$21:$G$21,Y$21)</f>
        <v>1.2331067006298528E-5</v>
      </c>
      <c r="Z23" s="15">
        <f>TREND('Poland Fuel Price Data Conv'!$F23:$G23,'Poland Fuel Price Data Conv'!$F$21:$G$21,Z$21)</f>
        <v>1.2286193739022652E-5</v>
      </c>
      <c r="AA23" s="15">
        <f>TREND('Poland Fuel Price Data Conv'!$F23:$G23,'Poland Fuel Price Data Conv'!$F$21:$G$21,AA$21)</f>
        <v>1.2241320471746776E-5</v>
      </c>
      <c r="AB23" s="15">
        <f>TREND('Poland Fuel Price Data Conv'!$G23:$H23,'Poland Fuel Price Data Conv'!$G$21:$H$21,AB$21)</f>
        <v>1.2214075988043571E-5</v>
      </c>
      <c r="AC23" s="15">
        <f>TREND('Poland Fuel Price Data Conv'!$G23:$H23,'Poland Fuel Price Data Conv'!$G$21:$H$21,AC$21)</f>
        <v>1.2186831504340359E-5</v>
      </c>
      <c r="AD23" s="15">
        <f>TREND('Poland Fuel Price Data Conv'!$G23:$H23,'Poland Fuel Price Data Conv'!$G$21:$H$21,AD$21)</f>
        <v>1.2159587020637147E-5</v>
      </c>
      <c r="AE23" s="15">
        <f>TREND('Poland Fuel Price Data Conv'!$G23:$H23,'Poland Fuel Price Data Conv'!$G$21:$H$21,AE$21)</f>
        <v>1.2132342536933942E-5</v>
      </c>
      <c r="AF23" s="15">
        <f>TREND('Poland Fuel Price Data Conv'!$G23:$H23,'Poland Fuel Price Data Conv'!$G$21:$H$21,AF$21)</f>
        <v>1.210509805323073E-5</v>
      </c>
      <c r="AG23" s="15">
        <f>TREND('Poland Fuel Price Data Conv'!$H23:$I23,'Poland Fuel Price Data Conv'!$H$21:$I$21,AG$21)</f>
        <v>1.2070374691648217E-5</v>
      </c>
      <c r="AH23" s="15">
        <f>TREND('Poland Fuel Price Data Conv'!$H23:$I23,'Poland Fuel Price Data Conv'!$H$21:$I$21,AH$21)</f>
        <v>1.203565133006569E-5</v>
      </c>
      <c r="AI23" s="15">
        <f>TREND('Poland Fuel Price Data Conv'!$H23:$I23,'Poland Fuel Price Data Conv'!$H$21:$I$21,AI$21)</f>
        <v>1.2000927968483163E-5</v>
      </c>
      <c r="AJ23" s="15">
        <f>TREND('Poland Fuel Price Data Conv'!$H23:$I23,'Poland Fuel Price Data Conv'!$H$21:$I$21,AJ$21)</f>
        <v>1.1966204606900636E-5</v>
      </c>
      <c r="AK23" s="15">
        <f>TREND('Poland Fuel Price Data Conv'!$H23:$I23,'Poland Fuel Price Data Conv'!$H$21:$I$21,AK$21)</f>
        <v>1.193148124531811E-5</v>
      </c>
    </row>
    <row r="25" spans="1:37" x14ac:dyDescent="0.25">
      <c r="A25" s="24" t="s">
        <v>93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</row>
    <row r="26" spans="1:37" x14ac:dyDescent="0.25">
      <c r="A26" s="16"/>
      <c r="B26" s="16">
        <v>2015</v>
      </c>
      <c r="C26" s="16">
        <v>2016</v>
      </c>
      <c r="D26" s="16">
        <v>2017</v>
      </c>
      <c r="E26" s="16">
        <v>2018</v>
      </c>
      <c r="F26" s="16">
        <v>2019</v>
      </c>
      <c r="G26" s="16">
        <v>2020</v>
      </c>
      <c r="H26" s="16">
        <v>2021</v>
      </c>
      <c r="I26" s="16">
        <v>2022</v>
      </c>
      <c r="J26" s="16">
        <v>2023</v>
      </c>
      <c r="K26" s="16">
        <v>2024</v>
      </c>
      <c r="L26" s="16">
        <v>2025</v>
      </c>
      <c r="M26" s="16">
        <v>2026</v>
      </c>
      <c r="N26" s="16">
        <v>2027</v>
      </c>
      <c r="O26" s="16">
        <v>2028</v>
      </c>
      <c r="P26" s="16">
        <v>2029</v>
      </c>
      <c r="Q26" s="16">
        <v>2030</v>
      </c>
      <c r="R26" s="16">
        <v>2031</v>
      </c>
      <c r="S26" s="16">
        <v>2032</v>
      </c>
      <c r="T26" s="16">
        <v>2033</v>
      </c>
      <c r="U26" s="16">
        <v>2034</v>
      </c>
      <c r="V26" s="16">
        <v>2035</v>
      </c>
      <c r="W26" s="16">
        <v>2036</v>
      </c>
      <c r="X26" s="16">
        <v>2037</v>
      </c>
      <c r="Y26" s="16">
        <v>2038</v>
      </c>
      <c r="Z26" s="16">
        <v>2039</v>
      </c>
      <c r="AA26" s="16">
        <v>2040</v>
      </c>
      <c r="AB26" s="16">
        <v>2041</v>
      </c>
      <c r="AC26" s="16">
        <v>2042</v>
      </c>
      <c r="AD26" s="16">
        <v>2043</v>
      </c>
      <c r="AE26" s="16">
        <v>2044</v>
      </c>
      <c r="AF26" s="16">
        <v>2045</v>
      </c>
      <c r="AG26" s="16">
        <v>2046</v>
      </c>
      <c r="AH26" s="16">
        <v>2047</v>
      </c>
      <c r="AI26" s="16">
        <v>2048</v>
      </c>
      <c r="AJ26" s="16">
        <v>2049</v>
      </c>
      <c r="AK26" s="16">
        <v>2050</v>
      </c>
    </row>
    <row r="27" spans="1:37" x14ac:dyDescent="0.25">
      <c r="A27" s="22" t="s">
        <v>37</v>
      </c>
      <c r="B27" s="26">
        <f>TREND('Poland Fuel Price Data Conv'!$C27:$D27,'Poland Fuel Price Data Conv'!$C$26:$D$26,B$26)</f>
        <v>18.632911392405049</v>
      </c>
      <c r="C27" s="26">
        <f>TREND('Poland Fuel Price Data Conv'!$C27:$D27,'Poland Fuel Price Data Conv'!$C$26:$D$26,C$26)</f>
        <v>18.944303797468365</v>
      </c>
      <c r="D27" s="26">
        <f>TREND('Poland Fuel Price Data Conv'!$C27:$D27,'Poland Fuel Price Data Conv'!$C$26:$D$26,D$26)</f>
        <v>19.255696202531681</v>
      </c>
      <c r="E27" s="26">
        <f>TREND('Poland Fuel Price Data Conv'!$C27:$D27,'Poland Fuel Price Data Conv'!$C$26:$D$26,E$26)</f>
        <v>19.567088607594883</v>
      </c>
      <c r="F27" s="26">
        <f>TREND('Poland Fuel Price Data Conv'!$C27:$D27,'Poland Fuel Price Data Conv'!$C$26:$D$26,F$26)</f>
        <v>19.878481012658199</v>
      </c>
      <c r="G27" s="26">
        <f>TREND('Poland Fuel Price Data Conv'!$C27:$D27,'Poland Fuel Price Data Conv'!$C$26:$D$26,G$26)</f>
        <v>20.189873417721515</v>
      </c>
      <c r="H27" s="26">
        <f>TREND('Poland Fuel Price Data Conv'!$D27:$E27,'Poland Fuel Price Data Conv'!$D$26:$E$26,H$26)</f>
        <v>20.377215189873368</v>
      </c>
      <c r="I27" s="26">
        <f>TREND('Poland Fuel Price Data Conv'!$D27:$E27,'Poland Fuel Price Data Conv'!$D$26:$E$26,I$26)</f>
        <v>20.564556962025279</v>
      </c>
      <c r="J27" s="26">
        <f>TREND('Poland Fuel Price Data Conv'!$D27:$E27,'Poland Fuel Price Data Conv'!$D$26:$E$26,J$26)</f>
        <v>20.751898734177189</v>
      </c>
      <c r="K27" s="26">
        <f>TREND('Poland Fuel Price Data Conv'!$D27:$E27,'Poland Fuel Price Data Conv'!$D$26:$E$26,K$26)</f>
        <v>20.939240506329099</v>
      </c>
      <c r="L27" s="26">
        <f>TREND('Poland Fuel Price Data Conv'!$D27:$E27,'Poland Fuel Price Data Conv'!$D$26:$E$26,L$26)</f>
        <v>21.12658227848101</v>
      </c>
      <c r="M27" s="26">
        <f>TREND('Poland Fuel Price Data Conv'!$E27:$F27,'Poland Fuel Price Data Conv'!$E$26:$F$26,M$26)</f>
        <v>21.31544303797466</v>
      </c>
      <c r="N27" s="26">
        <f>TREND('Poland Fuel Price Data Conv'!$E27:$F27,'Poland Fuel Price Data Conv'!$E$26:$F$26,N$26)</f>
        <v>21.50430379746831</v>
      </c>
      <c r="O27" s="26">
        <f>TREND('Poland Fuel Price Data Conv'!$E27:$F27,'Poland Fuel Price Data Conv'!$E$26:$F$26,O$26)</f>
        <v>21.693164556962017</v>
      </c>
      <c r="P27" s="26">
        <f>TREND('Poland Fuel Price Data Conv'!$E27:$F27,'Poland Fuel Price Data Conv'!$E$26:$F$26,P$26)</f>
        <v>21.882025316455668</v>
      </c>
      <c r="Q27" s="26">
        <f>TREND('Poland Fuel Price Data Conv'!$E27:$F27,'Poland Fuel Price Data Conv'!$E$26:$F$26,Q$26)</f>
        <v>22.070886075949318</v>
      </c>
      <c r="R27" s="26">
        <f>TREND('Poland Fuel Price Data Conv'!$F27:$G27,'Poland Fuel Price Data Conv'!$F$26:$G$26,R$26)</f>
        <v>22.277974683544301</v>
      </c>
      <c r="S27" s="26">
        <f>TREND('Poland Fuel Price Data Conv'!$F27:$G27,'Poland Fuel Price Data Conv'!$F$26:$G$26,S$26)</f>
        <v>22.485063291139227</v>
      </c>
      <c r="T27" s="26">
        <f>TREND('Poland Fuel Price Data Conv'!$F27:$G27,'Poland Fuel Price Data Conv'!$F$26:$G$26,T$26)</f>
        <v>22.692151898734153</v>
      </c>
      <c r="U27" s="26">
        <f>TREND('Poland Fuel Price Data Conv'!$F27:$G27,'Poland Fuel Price Data Conv'!$F$26:$G$26,U$26)</f>
        <v>22.899240506329136</v>
      </c>
      <c r="V27" s="26">
        <f>TREND('Poland Fuel Price Data Conv'!$F27:$G27,'Poland Fuel Price Data Conv'!$F$26:$G$26,V$26)</f>
        <v>23.106329113924062</v>
      </c>
      <c r="W27" s="26">
        <f>TREND('Poland Fuel Price Data Conv'!$G27:$H27,'Poland Fuel Price Data Conv'!$G$26:$H$26,W$26)</f>
        <v>23.339746835443009</v>
      </c>
      <c r="X27" s="26">
        <f>TREND('Poland Fuel Price Data Conv'!$G27:$H27,'Poland Fuel Price Data Conv'!$G$26:$H$26,X$26)</f>
        <v>23.573164556962013</v>
      </c>
      <c r="Y27" s="26">
        <f>TREND('Poland Fuel Price Data Conv'!$G27:$H27,'Poland Fuel Price Data Conv'!$G$26:$H$26,Y$26)</f>
        <v>23.806582278481017</v>
      </c>
      <c r="Z27" s="26">
        <f>TREND('Poland Fuel Price Data Conv'!$G27:$H27,'Poland Fuel Price Data Conv'!$G$26:$H$26,Z$26)</f>
        <v>24.04000000000002</v>
      </c>
      <c r="AA27" s="26">
        <f>TREND('Poland Fuel Price Data Conv'!$G27:$H27,'Poland Fuel Price Data Conv'!$G$26:$H$26,AA$26)</f>
        <v>24.273417721518967</v>
      </c>
      <c r="AB27" s="26">
        <f>TREND('Poland Fuel Price Data Conv'!$H27:$I27,'Poland Fuel Price Data Conv'!$H$26:$I$26,AB$26)</f>
        <v>24.490126582278435</v>
      </c>
      <c r="AC27" s="26">
        <f>TREND('Poland Fuel Price Data Conv'!$H27:$I27,'Poland Fuel Price Data Conv'!$H$26:$I$26,AC$26)</f>
        <v>24.706835443037903</v>
      </c>
      <c r="AD27" s="26">
        <f>TREND('Poland Fuel Price Data Conv'!$H27:$I27,'Poland Fuel Price Data Conv'!$H$26:$I$26,AD$26)</f>
        <v>24.923544303797428</v>
      </c>
      <c r="AE27" s="26">
        <f>TREND('Poland Fuel Price Data Conv'!$H27:$I27,'Poland Fuel Price Data Conv'!$H$26:$I$26,AE$26)</f>
        <v>25.140253164556896</v>
      </c>
      <c r="AF27" s="26">
        <f>TREND('Poland Fuel Price Data Conv'!$H27:$I27,'Poland Fuel Price Data Conv'!$H$26:$I$26,AF$26)</f>
        <v>25.35696202531642</v>
      </c>
      <c r="AG27" s="26">
        <f>TREND('Poland Fuel Price Data Conv'!$I27:$J27,'Poland Fuel Price Data Conv'!$I$26:$J$26,AG$26)</f>
        <v>25.573164556962013</v>
      </c>
      <c r="AH27" s="26">
        <f>TREND('Poland Fuel Price Data Conv'!$I27:$J27,'Poland Fuel Price Data Conv'!$I$26:$J$26,AH$26)</f>
        <v>25.789367088607548</v>
      </c>
      <c r="AI27" s="26">
        <f>TREND('Poland Fuel Price Data Conv'!$I27:$J27,'Poland Fuel Price Data Conv'!$I$26:$J$26,AI$26)</f>
        <v>26.005569620253141</v>
      </c>
      <c r="AJ27" s="26">
        <f>TREND('Poland Fuel Price Data Conv'!$I27:$J27,'Poland Fuel Price Data Conv'!$I$26:$J$26,AJ$26)</f>
        <v>26.221772151898733</v>
      </c>
      <c r="AK27" s="26">
        <f>TREND('Poland Fuel Price Data Conv'!$I27:$J27,'Poland Fuel Price Data Conv'!$I$26:$J$26,AK$26)</f>
        <v>26.437974683544269</v>
      </c>
    </row>
    <row r="28" spans="1:37" x14ac:dyDescent="0.25">
      <c r="A28" s="15" t="s">
        <v>38</v>
      </c>
      <c r="B28" s="26">
        <f>TREND('Poland Fuel Price Data Conv'!$C28:$D28,'Poland Fuel Price Data Conv'!$C$26:$D$26,B$26)</f>
        <v>7.4987341772151979</v>
      </c>
      <c r="C28" s="26">
        <f>TREND('Poland Fuel Price Data Conv'!$C28:$D28,'Poland Fuel Price Data Conv'!$C$26:$D$26,C$26)</f>
        <v>7.6237974683544394</v>
      </c>
      <c r="D28" s="26">
        <f>TREND('Poland Fuel Price Data Conv'!$C28:$D28,'Poland Fuel Price Data Conv'!$C$26:$D$26,D$26)</f>
        <v>7.7488607594936809</v>
      </c>
      <c r="E28" s="26">
        <f>TREND('Poland Fuel Price Data Conv'!$C28:$D28,'Poland Fuel Price Data Conv'!$C$26:$D$26,E$26)</f>
        <v>7.8739240506329224</v>
      </c>
      <c r="F28" s="26">
        <f>TREND('Poland Fuel Price Data Conv'!$C28:$D28,'Poland Fuel Price Data Conv'!$C$26:$D$26,F$26)</f>
        <v>7.998987341772164</v>
      </c>
      <c r="G28" s="26">
        <f>TREND('Poland Fuel Price Data Conv'!$C28:$D28,'Poland Fuel Price Data Conv'!$C$26:$D$26,G$26)</f>
        <v>8.1240506329114055</v>
      </c>
      <c r="H28" s="26">
        <f>TREND('Poland Fuel Price Data Conv'!$D28:$E28,'Poland Fuel Price Data Conv'!$D$26:$E$26,H$26)</f>
        <v>8.1994936708860564</v>
      </c>
      <c r="I28" s="26">
        <f>TREND('Poland Fuel Price Data Conv'!$D28:$E28,'Poland Fuel Price Data Conv'!$D$26:$E$26,I$26)</f>
        <v>8.2749367088607357</v>
      </c>
      <c r="J28" s="26">
        <f>TREND('Poland Fuel Price Data Conv'!$D28:$E28,'Poland Fuel Price Data Conv'!$D$26:$E$26,J$26)</f>
        <v>8.3503797468354435</v>
      </c>
      <c r="K28" s="26">
        <f>TREND('Poland Fuel Price Data Conv'!$D28:$E28,'Poland Fuel Price Data Conv'!$D$26:$E$26,K$26)</f>
        <v>8.4258227848101228</v>
      </c>
      <c r="L28" s="26">
        <f>TREND('Poland Fuel Price Data Conv'!$D28:$E28,'Poland Fuel Price Data Conv'!$D$26:$E$26,L$26)</f>
        <v>8.5012658227848021</v>
      </c>
      <c r="M28" s="26">
        <f>TREND('Poland Fuel Price Data Conv'!$E28:$F28,'Poland Fuel Price Data Conv'!$E$26:$F$26,M$26)</f>
        <v>8.5777215189873459</v>
      </c>
      <c r="N28" s="26">
        <f>TREND('Poland Fuel Price Data Conv'!$E28:$F28,'Poland Fuel Price Data Conv'!$E$26:$F$26,N$26)</f>
        <v>8.6541772151898897</v>
      </c>
      <c r="O28" s="26">
        <f>TREND('Poland Fuel Price Data Conv'!$E28:$F28,'Poland Fuel Price Data Conv'!$E$26:$F$26,O$26)</f>
        <v>8.730632911392405</v>
      </c>
      <c r="P28" s="26">
        <f>TREND('Poland Fuel Price Data Conv'!$E28:$F28,'Poland Fuel Price Data Conv'!$E$26:$F$26,P$26)</f>
        <v>8.8070886075949488</v>
      </c>
      <c r="Q28" s="26">
        <f>TREND('Poland Fuel Price Data Conv'!$E28:$F28,'Poland Fuel Price Data Conv'!$E$26:$F$26,Q$26)</f>
        <v>8.8835443037974642</v>
      </c>
      <c r="R28" s="26">
        <f>TREND('Poland Fuel Price Data Conv'!$F28:$G28,'Poland Fuel Price Data Conv'!$F$26:$G$26,R$26)</f>
        <v>8.9665822784810132</v>
      </c>
      <c r="S28" s="26">
        <f>TREND('Poland Fuel Price Data Conv'!$F28:$G28,'Poland Fuel Price Data Conv'!$F$26:$G$26,S$26)</f>
        <v>9.0496202531645622</v>
      </c>
      <c r="T28" s="26">
        <f>TREND('Poland Fuel Price Data Conv'!$F28:$G28,'Poland Fuel Price Data Conv'!$F$26:$G$26,T$26)</f>
        <v>9.1326582278481112</v>
      </c>
      <c r="U28" s="26">
        <f>TREND('Poland Fuel Price Data Conv'!$F28:$G28,'Poland Fuel Price Data Conv'!$F$26:$G$26,U$26)</f>
        <v>9.2156962025316602</v>
      </c>
      <c r="V28" s="26">
        <f>TREND('Poland Fuel Price Data Conv'!$F28:$G28,'Poland Fuel Price Data Conv'!$F$26:$G$26,V$26)</f>
        <v>9.2987341772151808</v>
      </c>
      <c r="W28" s="26">
        <f>TREND('Poland Fuel Price Data Conv'!$G28:$H28,'Poland Fuel Price Data Conv'!$G$26:$H$26,W$26)</f>
        <v>9.3929113924050966</v>
      </c>
      <c r="X28" s="26">
        <f>TREND('Poland Fuel Price Data Conv'!$G28:$H28,'Poland Fuel Price Data Conv'!$G$26:$H$26,X$26)</f>
        <v>9.4870886075949556</v>
      </c>
      <c r="Y28" s="26">
        <f>TREND('Poland Fuel Price Data Conv'!$G28:$H28,'Poland Fuel Price Data Conv'!$G$26:$H$26,Y$26)</f>
        <v>9.5812658227848431</v>
      </c>
      <c r="Z28" s="26">
        <f>TREND('Poland Fuel Price Data Conv'!$G28:$H28,'Poland Fuel Price Data Conv'!$G$26:$H$26,Z$26)</f>
        <v>9.6754430379747021</v>
      </c>
      <c r="AA28" s="26">
        <f>TREND('Poland Fuel Price Data Conv'!$G28:$H28,'Poland Fuel Price Data Conv'!$G$26:$H$26,AA$26)</f>
        <v>9.7696202531645895</v>
      </c>
      <c r="AB28" s="26">
        <f>TREND('Poland Fuel Price Data Conv'!$H28:$I28,'Poland Fuel Price Data Conv'!$H$26:$I$26,AB$26)</f>
        <v>9.8567088607594826</v>
      </c>
      <c r="AC28" s="26">
        <f>TREND('Poland Fuel Price Data Conv'!$H28:$I28,'Poland Fuel Price Data Conv'!$H$26:$I$26,AC$26)</f>
        <v>9.9437974683544326</v>
      </c>
      <c r="AD28" s="26">
        <f>TREND('Poland Fuel Price Data Conv'!$H28:$I28,'Poland Fuel Price Data Conv'!$H$26:$I$26,AD$26)</f>
        <v>10.030886075949354</v>
      </c>
      <c r="AE28" s="26">
        <f>TREND('Poland Fuel Price Data Conv'!$H28:$I28,'Poland Fuel Price Data Conv'!$H$26:$I$26,AE$26)</f>
        <v>10.117974683544304</v>
      </c>
      <c r="AF28" s="26">
        <f>TREND('Poland Fuel Price Data Conv'!$H28:$I28,'Poland Fuel Price Data Conv'!$H$26:$I$26,AF$26)</f>
        <v>10.205063291139226</v>
      </c>
      <c r="AG28" s="26">
        <f>TREND('Poland Fuel Price Data Conv'!$I28:$J28,'Poland Fuel Price Data Conv'!$I$26:$J$26,AG$26)</f>
        <v>10.292151898734176</v>
      </c>
      <c r="AH28" s="26">
        <f>TREND('Poland Fuel Price Data Conv'!$I28:$J28,'Poland Fuel Price Data Conv'!$I$26:$J$26,AH$26)</f>
        <v>10.379240506329097</v>
      </c>
      <c r="AI28" s="26">
        <f>TREND('Poland Fuel Price Data Conv'!$I28:$J28,'Poland Fuel Price Data Conv'!$I$26:$J$26,AI$26)</f>
        <v>10.466329113924047</v>
      </c>
      <c r="AJ28" s="26">
        <f>TREND('Poland Fuel Price Data Conv'!$I28:$J28,'Poland Fuel Price Data Conv'!$I$26:$J$26,AJ$26)</f>
        <v>10.553417721518997</v>
      </c>
      <c r="AK28" s="26">
        <f>TREND('Poland Fuel Price Data Conv'!$I28:$J28,'Poland Fuel Price Data Conv'!$I$26:$J$26,AK$26)</f>
        <v>10.640506329113919</v>
      </c>
    </row>
    <row r="30" spans="1:37" x14ac:dyDescent="0.25">
      <c r="A30" s="5" t="s">
        <v>94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16"/>
      <c r="B31" s="16">
        <v>2015</v>
      </c>
      <c r="C31" s="16">
        <v>2016</v>
      </c>
      <c r="D31" s="16">
        <v>2017</v>
      </c>
      <c r="E31" s="16">
        <v>2018</v>
      </c>
      <c r="F31" s="16">
        <v>2019</v>
      </c>
      <c r="G31" s="16">
        <v>2020</v>
      </c>
      <c r="H31" s="16">
        <v>2021</v>
      </c>
      <c r="I31" s="16">
        <v>2022</v>
      </c>
      <c r="J31" s="16">
        <v>2023</v>
      </c>
      <c r="K31" s="16">
        <v>2024</v>
      </c>
      <c r="L31" s="16">
        <v>2025</v>
      </c>
      <c r="M31" s="16">
        <v>2026</v>
      </c>
      <c r="N31" s="16">
        <v>2027</v>
      </c>
      <c r="O31" s="16">
        <v>2028</v>
      </c>
      <c r="P31" s="16">
        <v>2029</v>
      </c>
      <c r="Q31" s="16">
        <v>2030</v>
      </c>
      <c r="R31" s="16">
        <v>2031</v>
      </c>
      <c r="S31" s="16">
        <v>2032</v>
      </c>
      <c r="T31" s="16">
        <v>2033</v>
      </c>
      <c r="U31" s="16">
        <v>2034</v>
      </c>
      <c r="V31" s="16">
        <v>2035</v>
      </c>
      <c r="W31" s="16">
        <v>2036</v>
      </c>
      <c r="X31" s="16">
        <v>2037</v>
      </c>
      <c r="Y31" s="16">
        <v>2038</v>
      </c>
      <c r="Z31" s="16">
        <v>2039</v>
      </c>
      <c r="AA31" s="16">
        <v>2040</v>
      </c>
      <c r="AB31" s="16">
        <v>2041</v>
      </c>
      <c r="AC31" s="16">
        <v>2042</v>
      </c>
      <c r="AD31" s="16">
        <v>2043</v>
      </c>
      <c r="AE31" s="16">
        <v>2044</v>
      </c>
      <c r="AF31" s="16">
        <v>2045</v>
      </c>
      <c r="AG31" s="16">
        <v>2046</v>
      </c>
      <c r="AH31" s="16">
        <v>2047</v>
      </c>
      <c r="AI31" s="16">
        <v>2048</v>
      </c>
      <c r="AJ31" s="16">
        <v>2049</v>
      </c>
      <c r="AK31" s="16">
        <v>2050</v>
      </c>
    </row>
    <row r="32" spans="1:37" x14ac:dyDescent="0.25">
      <c r="A32" s="15" t="s">
        <v>42</v>
      </c>
      <c r="B32" s="28">
        <f>'Poland Fuel Price Data Conv'!$B32*(B27/$C27)</f>
        <v>3.5306113938134308E-5</v>
      </c>
      <c r="C32" s="28">
        <f>'Poland Fuel Price Data Conv'!$B32*(C27/$C27)</f>
        <v>3.5896148179220023E-5</v>
      </c>
      <c r="D32" s="28">
        <f>'Poland Fuel Price Data Conv'!$B32*(D27/$C27)</f>
        <v>3.6486182420305738E-5</v>
      </c>
      <c r="E32" s="28">
        <f>'Poland Fuel Price Data Conv'!$B32*(E27/$C27)</f>
        <v>3.7076216661391236E-5</v>
      </c>
      <c r="F32" s="28">
        <f>'Poland Fuel Price Data Conv'!$B32*(F27/$C27)</f>
        <v>3.7666250902476951E-5</v>
      </c>
      <c r="G32" s="28">
        <f>'Poland Fuel Price Data Conv'!$B32*(G27/$C27)</f>
        <v>3.8256285143562666E-5</v>
      </c>
      <c r="H32" s="28">
        <f>'Poland Fuel Price Data Conv'!$B32*(H27/$C27)</f>
        <v>3.8611265093484043E-5</v>
      </c>
      <c r="I32" s="28">
        <f>'Poland Fuel Price Data Conv'!$B32*(I27/$C27)</f>
        <v>3.8966245043405529E-5</v>
      </c>
      <c r="J32" s="28">
        <f>'Poland Fuel Price Data Conv'!$B32*(J27/$C27)</f>
        <v>3.9321224993327007E-5</v>
      </c>
      <c r="K32" s="28">
        <f>'Poland Fuel Price Data Conv'!$B32*(K27/$C27)</f>
        <v>3.9676204943248493E-5</v>
      </c>
      <c r="L32" s="28">
        <f>'Poland Fuel Price Data Conv'!$B32*(L27/$C27)</f>
        <v>4.0031184893169965E-5</v>
      </c>
      <c r="M32" s="28">
        <f>'Poland Fuel Price Data Conv'!$B32*(M27/$C27)</f>
        <v>4.0389043058901567E-5</v>
      </c>
      <c r="N32" s="28">
        <f>'Poland Fuel Price Data Conv'!$B32*(N27/$C27)</f>
        <v>4.0746901224633162E-5</v>
      </c>
      <c r="O32" s="28">
        <f>'Poland Fuel Price Data Conv'!$B32*(O27/$C27)</f>
        <v>4.1104759390364859E-5</v>
      </c>
      <c r="P32" s="28">
        <f>'Poland Fuel Price Data Conv'!$B32*(P27/$C27)</f>
        <v>4.1462617556096454E-5</v>
      </c>
      <c r="Q32" s="28">
        <f>'Poland Fuel Price Data Conv'!$B32*(Q27/$C27)</f>
        <v>4.1820475721828042E-5</v>
      </c>
      <c r="R32" s="28">
        <f>'Poland Fuel Price Data Conv'!$B32*(R27/$C27)</f>
        <v>4.2212872477281856E-5</v>
      </c>
      <c r="S32" s="28">
        <f>'Poland Fuel Price Data Conv'!$B32*(S27/$C27)</f>
        <v>4.2605269232735562E-5</v>
      </c>
      <c r="T32" s="28">
        <f>'Poland Fuel Price Data Conv'!$B32*(T27/$C27)</f>
        <v>4.2997665988189261E-5</v>
      </c>
      <c r="U32" s="28">
        <f>'Poland Fuel Price Data Conv'!$B32*(U27/$C27)</f>
        <v>4.3390062743643068E-5</v>
      </c>
      <c r="V32" s="28">
        <f>'Poland Fuel Price Data Conv'!$B32*(V27/$C27)</f>
        <v>4.3782459499096767E-5</v>
      </c>
      <c r="W32" s="28">
        <f>'Poland Fuel Price Data Conv'!$B32*(W27/$C27)</f>
        <v>4.4224745328593435E-5</v>
      </c>
      <c r="X32" s="28">
        <f>'Poland Fuel Price Data Conv'!$B32*(X27/$C27)</f>
        <v>4.4667031158090205E-5</v>
      </c>
      <c r="Y32" s="28">
        <f>'Poland Fuel Price Data Conv'!$B32*(Y27/$C27)</f>
        <v>4.5109316987586974E-5</v>
      </c>
      <c r="Z32" s="28">
        <f>'Poland Fuel Price Data Conv'!$B32*(Z27/$C27)</f>
        <v>4.5551602817083731E-5</v>
      </c>
      <c r="AA32" s="28">
        <f>'Poland Fuel Price Data Conv'!$B32*(AA27/$C27)</f>
        <v>4.5993888646580399E-5</v>
      </c>
      <c r="AB32" s="28">
        <f>'Poland Fuel Price Data Conv'!$B32*(AB27/$C27)</f>
        <v>4.6404514102165175E-5</v>
      </c>
      <c r="AC32" s="28">
        <f>'Poland Fuel Price Data Conv'!$B32*(AC27/$C27)</f>
        <v>4.6815139557749944E-5</v>
      </c>
      <c r="AD32" s="28">
        <f>'Poland Fuel Price Data Conv'!$B32*(AD27/$C27)</f>
        <v>4.7225765013334828E-5</v>
      </c>
      <c r="AE32" s="28">
        <f>'Poland Fuel Price Data Conv'!$B32*(AE27/$C27)</f>
        <v>4.7636390468919597E-5</v>
      </c>
      <c r="AF32" s="28">
        <f>'Poland Fuel Price Data Conv'!$B32*(AF27/$C27)</f>
        <v>4.8047015924504488E-5</v>
      </c>
      <c r="AG32" s="28">
        <f>'Poland Fuel Price Data Conv'!$B32*(AG27/$C27)</f>
        <v>4.8456681974819293E-5</v>
      </c>
      <c r="AH32" s="28">
        <f>'Poland Fuel Price Data Conv'!$B32*(AH27/$C27)</f>
        <v>4.8866348025133996E-5</v>
      </c>
      <c r="AI32" s="28">
        <f>'Poland Fuel Price Data Conv'!$B32*(AI27/$C27)</f>
        <v>4.9276014075448801E-5</v>
      </c>
      <c r="AJ32" s="28">
        <f>'Poland Fuel Price Data Conv'!$B32*(AJ27/$C27)</f>
        <v>4.9685680125763613E-5</v>
      </c>
      <c r="AK32" s="28">
        <f>'Poland Fuel Price Data Conv'!$B32*(AK27/$C27)</f>
        <v>5.0095346176078316E-5</v>
      </c>
    </row>
    <row r="33" spans="1:37" x14ac:dyDescent="0.25">
      <c r="A33" s="15" t="s">
        <v>43</v>
      </c>
      <c r="B33" s="28">
        <f>'Poland Fuel Price Data Conv'!$B33*(B28/$C28)</f>
        <v>2.9983836514729607E-5</v>
      </c>
      <c r="C33" s="28">
        <f>'Poland Fuel Price Data Conv'!$B33*(C28/$C28)</f>
        <v>3.0483904551133272E-5</v>
      </c>
      <c r="D33" s="28">
        <f>'Poland Fuel Price Data Conv'!$B33*(D28/$C28)</f>
        <v>3.0983972587536933E-5</v>
      </c>
      <c r="E33" s="28">
        <f>'Poland Fuel Price Data Conv'!$B33*(E28/$C28)</f>
        <v>3.1484040623940598E-5</v>
      </c>
      <c r="F33" s="28">
        <f>'Poland Fuel Price Data Conv'!$B33*(F28/$C28)</f>
        <v>3.1984108660344263E-5</v>
      </c>
      <c r="G33" s="28">
        <f>'Poland Fuel Price Data Conv'!$B33*(G28/$C28)</f>
        <v>3.2484176696747927E-5</v>
      </c>
      <c r="H33" s="28">
        <f>'Poland Fuel Price Data Conv'!$B33*(H28/$C28)</f>
        <v>3.2785837172149196E-5</v>
      </c>
      <c r="I33" s="28">
        <f>'Poland Fuel Price Data Conv'!$B33*(I28/$C28)</f>
        <v>3.3087497647550572E-5</v>
      </c>
      <c r="J33" s="28">
        <f>'Poland Fuel Price Data Conv'!$B33*(J28/$C28)</f>
        <v>3.3389158122952071E-5</v>
      </c>
      <c r="K33" s="28">
        <f>'Poland Fuel Price Data Conv'!$B33*(K28/$C28)</f>
        <v>3.3690818598353454E-5</v>
      </c>
      <c r="L33" s="28">
        <f>'Poland Fuel Price Data Conv'!$B33*(L28/$C28)</f>
        <v>3.3992479073754838E-5</v>
      </c>
      <c r="M33" s="28">
        <f>'Poland Fuel Price Data Conv'!$B33*(M28/$C28)</f>
        <v>3.4298188683054291E-5</v>
      </c>
      <c r="N33" s="28">
        <f>'Poland Fuel Price Data Conv'!$B33*(N28/$C28)</f>
        <v>3.4603898292353737E-5</v>
      </c>
      <c r="O33" s="28">
        <f>'Poland Fuel Price Data Conv'!$B33*(O28/$C28)</f>
        <v>3.4909607901653082E-5</v>
      </c>
      <c r="P33" s="28">
        <f>'Poland Fuel Price Data Conv'!$B33*(P28/$C28)</f>
        <v>3.5215317510952528E-5</v>
      </c>
      <c r="Q33" s="28">
        <f>'Poland Fuel Price Data Conv'!$B33*(Q28/$C28)</f>
        <v>3.5521027120251873E-5</v>
      </c>
      <c r="R33" s="28">
        <f>'Poland Fuel Price Data Conv'!$B33*(R28/$C28)</f>
        <v>3.5853056099888322E-5</v>
      </c>
      <c r="S33" s="28">
        <f>'Poland Fuel Price Data Conv'!$B33*(S28/$C28)</f>
        <v>3.6185085079524785E-5</v>
      </c>
      <c r="T33" s="28">
        <f>'Poland Fuel Price Data Conv'!$B33*(T28/$C28)</f>
        <v>3.6517114059161241E-5</v>
      </c>
      <c r="U33" s="28">
        <f>'Poland Fuel Price Data Conv'!$B33*(U28/$C28)</f>
        <v>3.6849143038797697E-5</v>
      </c>
      <c r="V33" s="28">
        <f>'Poland Fuel Price Data Conv'!$B33*(V28/$C28)</f>
        <v>3.7181172018434038E-5</v>
      </c>
      <c r="W33" s="28">
        <f>'Poland Fuel Price Data Conv'!$B33*(W28/$C28)</f>
        <v>3.7557741470948706E-5</v>
      </c>
      <c r="X33" s="28">
        <f>'Poland Fuel Price Data Conv'!$B33*(X28/$C28)</f>
        <v>3.7934310923463143E-5</v>
      </c>
      <c r="Y33" s="28">
        <f>'Poland Fuel Price Data Conv'!$B33*(Y28/$C28)</f>
        <v>3.8310880375977696E-5</v>
      </c>
      <c r="Z33" s="28">
        <f>'Poland Fuel Price Data Conv'!$B33*(Z28/$C28)</f>
        <v>3.868744982849214E-5</v>
      </c>
      <c r="AA33" s="28">
        <f>'Poland Fuel Price Data Conv'!$B33*(AA28/$C28)</f>
        <v>3.9064019281006686E-5</v>
      </c>
      <c r="AB33" s="28">
        <f>'Poland Fuel Price Data Conv'!$B33*(AB28/$C28)</f>
        <v>3.9412244796234981E-5</v>
      </c>
      <c r="AC33" s="28">
        <f>'Poland Fuel Price Data Conv'!$B33*(AC28/$C28)</f>
        <v>3.9760470311463486E-5</v>
      </c>
      <c r="AD33" s="28">
        <f>'Poland Fuel Price Data Conv'!$B33*(AD28/$C28)</f>
        <v>4.0108695826691889E-5</v>
      </c>
      <c r="AE33" s="28">
        <f>'Poland Fuel Price Data Conv'!$B33*(AE28/$C28)</f>
        <v>4.04569213419204E-5</v>
      </c>
      <c r="AF33" s="28">
        <f>'Poland Fuel Price Data Conv'!$B33*(AF28/$C28)</f>
        <v>4.0805146857148797E-5</v>
      </c>
      <c r="AG33" s="28">
        <f>'Poland Fuel Price Data Conv'!$B33*(AG28/$C28)</f>
        <v>4.1153372372377315E-5</v>
      </c>
      <c r="AH33" s="28">
        <f>'Poland Fuel Price Data Conv'!$B33*(AH28/$C28)</f>
        <v>4.1501597887605711E-5</v>
      </c>
      <c r="AI33" s="28">
        <f>'Poland Fuel Price Data Conv'!$B33*(AI28/$C28)</f>
        <v>4.1849823402834223E-5</v>
      </c>
      <c r="AJ33" s="28">
        <f>'Poland Fuel Price Data Conv'!$B33*(AJ28/$C28)</f>
        <v>4.2198048918062734E-5</v>
      </c>
      <c r="AK33" s="28">
        <f>'Poland Fuel Price Data Conv'!$B33*(AK28/$C28)</f>
        <v>4.2546274433291137E-5</v>
      </c>
    </row>
    <row r="35" spans="1:37" x14ac:dyDescent="0.25">
      <c r="A35" s="5" t="s">
        <v>94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16"/>
      <c r="B36" s="16">
        <v>2015</v>
      </c>
      <c r="C36" s="16">
        <v>2016</v>
      </c>
      <c r="D36" s="16">
        <v>2017</v>
      </c>
      <c r="E36" s="16">
        <v>2018</v>
      </c>
      <c r="F36" s="16">
        <v>2019</v>
      </c>
      <c r="G36" s="16">
        <v>2020</v>
      </c>
      <c r="H36" s="16">
        <v>2021</v>
      </c>
      <c r="I36" s="16">
        <v>2022</v>
      </c>
      <c r="J36" s="16">
        <v>2023</v>
      </c>
      <c r="K36" s="16">
        <v>2024</v>
      </c>
      <c r="L36" s="16">
        <v>2025</v>
      </c>
      <c r="M36" s="16">
        <v>2026</v>
      </c>
      <c r="N36" s="16">
        <v>2027</v>
      </c>
      <c r="O36" s="16">
        <v>2028</v>
      </c>
      <c r="P36" s="16">
        <v>2029</v>
      </c>
      <c r="Q36" s="16">
        <v>2030</v>
      </c>
      <c r="R36" s="16">
        <v>2031</v>
      </c>
      <c r="S36" s="16">
        <v>2032</v>
      </c>
      <c r="T36" s="16">
        <v>2033</v>
      </c>
      <c r="U36" s="16">
        <v>2034</v>
      </c>
      <c r="V36" s="16">
        <v>2035</v>
      </c>
      <c r="W36" s="16">
        <v>2036</v>
      </c>
      <c r="X36" s="16">
        <v>2037</v>
      </c>
      <c r="Y36" s="16">
        <v>2038</v>
      </c>
      <c r="Z36" s="16">
        <v>2039</v>
      </c>
      <c r="AA36" s="16">
        <v>2040</v>
      </c>
      <c r="AB36" s="16">
        <v>2041</v>
      </c>
      <c r="AC36" s="16">
        <v>2042</v>
      </c>
      <c r="AD36" s="16">
        <v>2043</v>
      </c>
      <c r="AE36" s="16">
        <v>2044</v>
      </c>
      <c r="AF36" s="16">
        <v>2045</v>
      </c>
      <c r="AG36" s="16">
        <v>2046</v>
      </c>
      <c r="AH36" s="16">
        <v>2047</v>
      </c>
      <c r="AI36" s="16">
        <v>2048</v>
      </c>
      <c r="AJ36" s="16">
        <v>2049</v>
      </c>
      <c r="AK36" s="16">
        <v>2050</v>
      </c>
    </row>
    <row r="37" spans="1:37" x14ac:dyDescent="0.25">
      <c r="A37" s="15" t="s">
        <v>23</v>
      </c>
      <c r="B37" s="28">
        <f>'Poland Fuel Price Data Conv'!$B37*(B27/$C27)</f>
        <v>1.4799385853043562E-5</v>
      </c>
      <c r="C37" s="28">
        <f>'Poland Fuel Price Data Conv'!$B37*(C27/$C27)</f>
        <v>1.5046712545968087E-5</v>
      </c>
      <c r="D37" s="28">
        <f>'Poland Fuel Price Data Conv'!$B37*(D27/$C27)</f>
        <v>1.5294039238892612E-5</v>
      </c>
      <c r="E37" s="28">
        <f>'Poland Fuel Price Data Conv'!$B37*(E27/$C27)</f>
        <v>1.5541365931817046E-5</v>
      </c>
      <c r="F37" s="28">
        <f>'Poland Fuel Price Data Conv'!$B37*(F27/$C27)</f>
        <v>1.5788692624741569E-5</v>
      </c>
      <c r="G37" s="28">
        <f>'Poland Fuel Price Data Conv'!$B37*(G27/$C27)</f>
        <v>1.6036019317666096E-5</v>
      </c>
      <c r="H37" s="28">
        <f>'Poland Fuel Price Data Conv'!$B37*(H27/$C27)</f>
        <v>1.6184817490645032E-5</v>
      </c>
      <c r="I37" s="28">
        <f>'Poland Fuel Price Data Conv'!$B37*(I27/$C27)</f>
        <v>1.6333615663624012E-5</v>
      </c>
      <c r="J37" s="28">
        <f>'Poland Fuel Price Data Conv'!$B37*(J27/$C27)</f>
        <v>1.6482413836602989E-5</v>
      </c>
      <c r="K37" s="28">
        <f>'Poland Fuel Price Data Conv'!$B37*(K27/$C27)</f>
        <v>1.6631212009581973E-5</v>
      </c>
      <c r="L37" s="28">
        <f>'Poland Fuel Price Data Conv'!$B37*(L27/$C27)</f>
        <v>1.6780010182560949E-5</v>
      </c>
      <c r="M37" s="28">
        <f>'Poland Fuel Price Data Conv'!$B37*(M27/$C27)</f>
        <v>1.6930014827212709E-5</v>
      </c>
      <c r="N37" s="28">
        <f>'Poland Fuel Price Data Conv'!$B37*(N27/$C27)</f>
        <v>1.7080019471864465E-5</v>
      </c>
      <c r="O37" s="28">
        <f>'Poland Fuel Price Data Conv'!$B37*(O27/$C27)</f>
        <v>1.7230024116516268E-5</v>
      </c>
      <c r="P37" s="28">
        <f>'Poland Fuel Price Data Conv'!$B37*(P27/$C27)</f>
        <v>1.7380028761168024E-5</v>
      </c>
      <c r="Q37" s="28">
        <f>'Poland Fuel Price Data Conv'!$B37*(Q27/$C27)</f>
        <v>1.753003340581978E-5</v>
      </c>
      <c r="R37" s="28">
        <f>'Poland Fuel Price Data Conv'!$B37*(R27/$C27)</f>
        <v>1.7694515710545222E-5</v>
      </c>
      <c r="S37" s="28">
        <f>'Poland Fuel Price Data Conv'!$B37*(S27/$C27)</f>
        <v>1.7858998015270616E-5</v>
      </c>
      <c r="T37" s="28">
        <f>'Poland Fuel Price Data Conv'!$B37*(T27/$C27)</f>
        <v>1.802348031999601E-5</v>
      </c>
      <c r="U37" s="28">
        <f>'Poland Fuel Price Data Conv'!$B37*(U27/$C27)</f>
        <v>1.8187962624721448E-5</v>
      </c>
      <c r="V37" s="28">
        <f>'Poland Fuel Price Data Conv'!$B37*(V27/$C27)</f>
        <v>1.8352444929446842E-5</v>
      </c>
      <c r="W37" s="28">
        <f>'Poland Fuel Price Data Conv'!$B37*(W27/$C27)</f>
        <v>1.8537839409834124E-5</v>
      </c>
      <c r="X37" s="28">
        <f>'Poland Fuel Price Data Conv'!$B37*(X27/$C27)</f>
        <v>1.872323389022145E-5</v>
      </c>
      <c r="Y37" s="28">
        <f>'Poland Fuel Price Data Conv'!$B37*(Y27/$C27)</f>
        <v>1.8908628370608773E-5</v>
      </c>
      <c r="Z37" s="28">
        <f>'Poland Fuel Price Data Conv'!$B37*(Z27/$C27)</f>
        <v>1.9094022850996096E-5</v>
      </c>
      <c r="AA37" s="28">
        <f>'Poland Fuel Price Data Conv'!$B37*(AA27/$C27)</f>
        <v>1.9279417331383379E-5</v>
      </c>
      <c r="AB37" s="28">
        <f>'Poland Fuel Price Data Conv'!$B37*(AB27/$C27)</f>
        <v>1.9451540623369843E-5</v>
      </c>
      <c r="AC37" s="28">
        <f>'Poland Fuel Price Data Conv'!$B37*(AC27/$C27)</f>
        <v>1.9623663915356307E-5</v>
      </c>
      <c r="AD37" s="28">
        <f>'Poland Fuel Price Data Conv'!$B37*(AD27/$C27)</f>
        <v>1.9795787207342819E-5</v>
      </c>
      <c r="AE37" s="28">
        <f>'Poland Fuel Price Data Conv'!$B37*(AE27/$C27)</f>
        <v>1.996791049932928E-5</v>
      </c>
      <c r="AF37" s="28">
        <f>'Poland Fuel Price Data Conv'!$B37*(AF27/$C27)</f>
        <v>2.0140033791315791E-5</v>
      </c>
      <c r="AG37" s="28">
        <f>'Poland Fuel Price Data Conv'!$B37*(AG27/$C27)</f>
        <v>2.0311754926078026E-5</v>
      </c>
      <c r="AH37" s="28">
        <f>'Poland Fuel Price Data Conv'!$B37*(AH27/$C27)</f>
        <v>2.0483476060840217E-5</v>
      </c>
      <c r="AI37" s="28">
        <f>'Poland Fuel Price Data Conv'!$B37*(AI27/$C27)</f>
        <v>2.0655197195602452E-5</v>
      </c>
      <c r="AJ37" s="28">
        <f>'Poland Fuel Price Data Conv'!$B37*(AJ27/$C27)</f>
        <v>2.0826918330364691E-5</v>
      </c>
      <c r="AK37" s="28">
        <f>'Poland Fuel Price Data Conv'!$B37*(AK27/$C27)</f>
        <v>2.0998639465126882E-5</v>
      </c>
    </row>
    <row r="39" spans="1:37" x14ac:dyDescent="0.25">
      <c r="A39" s="5" t="s">
        <v>95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16"/>
      <c r="B40" s="16">
        <v>2015</v>
      </c>
      <c r="C40" s="16">
        <v>2016</v>
      </c>
      <c r="D40" s="16">
        <v>2017</v>
      </c>
      <c r="E40" s="16">
        <v>2018</v>
      </c>
      <c r="F40" s="16">
        <v>2019</v>
      </c>
      <c r="G40" s="16">
        <v>2020</v>
      </c>
      <c r="H40" s="16">
        <v>2021</v>
      </c>
      <c r="I40" s="16">
        <v>2022</v>
      </c>
      <c r="J40" s="16">
        <v>2023</v>
      </c>
      <c r="K40" s="16">
        <v>2024</v>
      </c>
      <c r="L40" s="16">
        <v>2025</v>
      </c>
      <c r="M40" s="16">
        <v>2026</v>
      </c>
      <c r="N40" s="16">
        <v>2027</v>
      </c>
      <c r="O40" s="16">
        <v>2028</v>
      </c>
      <c r="P40" s="16">
        <v>2029</v>
      </c>
      <c r="Q40" s="16">
        <v>2030</v>
      </c>
      <c r="R40" s="16">
        <v>2031</v>
      </c>
      <c r="S40" s="16">
        <v>2032</v>
      </c>
      <c r="T40" s="16">
        <v>2033</v>
      </c>
      <c r="U40" s="16">
        <v>2034</v>
      </c>
      <c r="V40" s="16">
        <v>2035</v>
      </c>
      <c r="W40" s="16">
        <v>2036</v>
      </c>
      <c r="X40" s="16">
        <v>2037</v>
      </c>
      <c r="Y40" s="16">
        <v>2038</v>
      </c>
      <c r="Z40" s="16">
        <v>2039</v>
      </c>
      <c r="AA40" s="16">
        <v>2040</v>
      </c>
      <c r="AB40" s="16">
        <v>2041</v>
      </c>
      <c r="AC40" s="16">
        <v>2042</v>
      </c>
      <c r="AD40" s="16">
        <v>2043</v>
      </c>
      <c r="AE40" s="16">
        <v>2044</v>
      </c>
      <c r="AF40" s="16">
        <v>2045</v>
      </c>
      <c r="AG40" s="16">
        <v>2046</v>
      </c>
      <c r="AH40" s="16">
        <v>2047</v>
      </c>
      <c r="AI40" s="16">
        <v>2048</v>
      </c>
      <c r="AJ40" s="16">
        <v>2049</v>
      </c>
      <c r="AK40" s="16">
        <v>2050</v>
      </c>
    </row>
    <row r="41" spans="1:37" x14ac:dyDescent="0.25">
      <c r="A41" s="15" t="s">
        <v>58</v>
      </c>
      <c r="B41" s="15">
        <f>'Poland Fuel Price Data Conv'!$B41</f>
        <v>7.0782237072068454E-6</v>
      </c>
      <c r="C41" s="15">
        <f>'Poland Fuel Price Data Conv'!$B41</f>
        <v>7.0782237072068454E-6</v>
      </c>
      <c r="D41" s="15">
        <f>'Poland Fuel Price Data Conv'!$B41</f>
        <v>7.0782237072068454E-6</v>
      </c>
      <c r="E41" s="15">
        <f>'Poland Fuel Price Data Conv'!$B41</f>
        <v>7.0782237072068454E-6</v>
      </c>
      <c r="F41" s="15">
        <f>'Poland Fuel Price Data Conv'!$B41</f>
        <v>7.0782237072068454E-6</v>
      </c>
      <c r="G41" s="15">
        <f>'Poland Fuel Price Data Conv'!$B41</f>
        <v>7.0782237072068454E-6</v>
      </c>
      <c r="H41" s="15">
        <f>'Poland Fuel Price Data Conv'!$B41</f>
        <v>7.0782237072068454E-6</v>
      </c>
      <c r="I41" s="15">
        <f>'Poland Fuel Price Data Conv'!$B41</f>
        <v>7.0782237072068454E-6</v>
      </c>
      <c r="J41" s="15">
        <f>'Poland Fuel Price Data Conv'!$B41</f>
        <v>7.0782237072068454E-6</v>
      </c>
      <c r="K41" s="15">
        <f>'Poland Fuel Price Data Conv'!$B41</f>
        <v>7.0782237072068454E-6</v>
      </c>
      <c r="L41" s="15">
        <f>'Poland Fuel Price Data Conv'!$B41</f>
        <v>7.0782237072068454E-6</v>
      </c>
      <c r="M41" s="15">
        <f>'Poland Fuel Price Data Conv'!$B41</f>
        <v>7.0782237072068454E-6</v>
      </c>
      <c r="N41" s="15">
        <f>'Poland Fuel Price Data Conv'!$B41</f>
        <v>7.0782237072068454E-6</v>
      </c>
      <c r="O41" s="15">
        <f>'Poland Fuel Price Data Conv'!$B41</f>
        <v>7.0782237072068454E-6</v>
      </c>
      <c r="P41" s="15">
        <f>'Poland Fuel Price Data Conv'!$B41</f>
        <v>7.0782237072068454E-6</v>
      </c>
      <c r="Q41" s="15">
        <f>'Poland Fuel Price Data Conv'!$B41</f>
        <v>7.0782237072068454E-6</v>
      </c>
      <c r="R41" s="15">
        <f>'Poland Fuel Price Data Conv'!$B41</f>
        <v>7.0782237072068454E-6</v>
      </c>
      <c r="S41" s="15">
        <f>'Poland Fuel Price Data Conv'!$B41</f>
        <v>7.0782237072068454E-6</v>
      </c>
      <c r="T41" s="15">
        <f>'Poland Fuel Price Data Conv'!$B41</f>
        <v>7.0782237072068454E-6</v>
      </c>
      <c r="U41" s="15">
        <f>'Poland Fuel Price Data Conv'!$B41</f>
        <v>7.0782237072068454E-6</v>
      </c>
      <c r="V41" s="15">
        <f>'Poland Fuel Price Data Conv'!$B41</f>
        <v>7.0782237072068454E-6</v>
      </c>
      <c r="W41" s="15">
        <f>'Poland Fuel Price Data Conv'!$B41</f>
        <v>7.0782237072068454E-6</v>
      </c>
      <c r="X41" s="15">
        <f>'Poland Fuel Price Data Conv'!$B41</f>
        <v>7.0782237072068454E-6</v>
      </c>
      <c r="Y41" s="15">
        <f>'Poland Fuel Price Data Conv'!$B41</f>
        <v>7.0782237072068454E-6</v>
      </c>
      <c r="Z41" s="15">
        <f>'Poland Fuel Price Data Conv'!$B41</f>
        <v>7.0782237072068454E-6</v>
      </c>
      <c r="AA41" s="15">
        <f>'Poland Fuel Price Data Conv'!$B41</f>
        <v>7.0782237072068454E-6</v>
      </c>
      <c r="AB41" s="15">
        <f>'Poland Fuel Price Data Conv'!$B41</f>
        <v>7.0782237072068454E-6</v>
      </c>
      <c r="AC41" s="15">
        <f>'Poland Fuel Price Data Conv'!$B41</f>
        <v>7.0782237072068454E-6</v>
      </c>
      <c r="AD41" s="15">
        <f>'Poland Fuel Price Data Conv'!$B41</f>
        <v>7.0782237072068454E-6</v>
      </c>
      <c r="AE41" s="15">
        <f>'Poland Fuel Price Data Conv'!$B41</f>
        <v>7.0782237072068454E-6</v>
      </c>
      <c r="AF41" s="15">
        <f>'Poland Fuel Price Data Conv'!$B41</f>
        <v>7.0782237072068454E-6</v>
      </c>
      <c r="AG41" s="15">
        <f>'Poland Fuel Price Data Conv'!$B41</f>
        <v>7.0782237072068454E-6</v>
      </c>
      <c r="AH41" s="15">
        <f>'Poland Fuel Price Data Conv'!$B41</f>
        <v>7.0782237072068454E-6</v>
      </c>
      <c r="AI41" s="15">
        <f>'Poland Fuel Price Data Conv'!$B41</f>
        <v>7.0782237072068454E-6</v>
      </c>
      <c r="AJ41" s="15">
        <f>'Poland Fuel Price Data Conv'!$B41</f>
        <v>7.0782237072068454E-6</v>
      </c>
      <c r="AK41" s="15">
        <f>'Poland Fuel Price Data Conv'!$B41</f>
        <v>7.0782237072068454E-6</v>
      </c>
    </row>
    <row r="43" spans="1:37" x14ac:dyDescent="0.25">
      <c r="A43" s="5" t="s">
        <v>96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16"/>
      <c r="B44" s="16">
        <v>2015</v>
      </c>
      <c r="C44" s="16">
        <v>2016</v>
      </c>
      <c r="D44" s="16">
        <v>2017</v>
      </c>
      <c r="E44" s="16">
        <v>2018</v>
      </c>
      <c r="F44" s="16">
        <v>2019</v>
      </c>
      <c r="G44" s="16">
        <v>2020</v>
      </c>
      <c r="H44" s="16">
        <v>2021</v>
      </c>
      <c r="I44" s="16">
        <v>2022</v>
      </c>
      <c r="J44" s="16">
        <v>2023</v>
      </c>
      <c r="K44" s="16">
        <v>2024</v>
      </c>
      <c r="L44" s="16">
        <v>2025</v>
      </c>
      <c r="M44" s="16">
        <v>2026</v>
      </c>
      <c r="N44" s="16">
        <v>2027</v>
      </c>
      <c r="O44" s="16">
        <v>2028</v>
      </c>
      <c r="P44" s="16">
        <v>2029</v>
      </c>
      <c r="Q44" s="16">
        <v>2030</v>
      </c>
      <c r="R44" s="16">
        <v>2031</v>
      </c>
      <c r="S44" s="16">
        <v>2032</v>
      </c>
      <c r="T44" s="16">
        <v>2033</v>
      </c>
      <c r="U44" s="16">
        <v>2034</v>
      </c>
      <c r="V44" s="16">
        <v>2035</v>
      </c>
      <c r="W44" s="16">
        <v>2036</v>
      </c>
      <c r="X44" s="16">
        <v>2037</v>
      </c>
      <c r="Y44" s="16">
        <v>2038</v>
      </c>
      <c r="Z44" s="16">
        <v>2039</v>
      </c>
      <c r="AA44" s="16">
        <v>2040</v>
      </c>
      <c r="AB44" s="16">
        <v>2041</v>
      </c>
      <c r="AC44" s="16">
        <v>2042</v>
      </c>
      <c r="AD44" s="16">
        <v>2043</v>
      </c>
      <c r="AE44" s="16">
        <v>2044</v>
      </c>
      <c r="AF44" s="16">
        <v>2045</v>
      </c>
      <c r="AG44" s="16">
        <v>2046</v>
      </c>
      <c r="AH44" s="16">
        <v>2047</v>
      </c>
      <c r="AI44" s="16">
        <v>2048</v>
      </c>
      <c r="AJ44" s="16">
        <v>2049</v>
      </c>
      <c r="AK44" s="16">
        <v>2050</v>
      </c>
    </row>
    <row r="45" spans="1:37" x14ac:dyDescent="0.25">
      <c r="A45" s="15" t="s">
        <v>81</v>
      </c>
      <c r="B45" s="10">
        <f>TREND('Poland Fuel Price Data Conv'!$B45:$C45,'Poland Fuel Price Data Conv'!$B$44:$C$44,B44)</f>
        <v>2.9752813869270665E-5</v>
      </c>
      <c r="C45" s="10">
        <f>TREND('Poland Fuel Price Data Conv'!$B45:$C45,'Poland Fuel Price Data Conv'!$B$44:$C$44,C44)</f>
        <v>3.2573314536724941E-5</v>
      </c>
      <c r="D45" s="10">
        <f>TREND('Poland Fuel Price Data Conv'!$B45:$C45,'Poland Fuel Price Data Conv'!$B$44:$C$44,D44)</f>
        <v>3.5393815204179217E-5</v>
      </c>
      <c r="E45" s="10">
        <f>TREND('Poland Fuel Price Data Conv'!$B45:$C45,'Poland Fuel Price Data Conv'!$B$44:$C$44,E44)</f>
        <v>3.8214315871634361E-5</v>
      </c>
      <c r="F45" s="10">
        <f>TREND('Poland Fuel Price Data Conv'!$B45:$C45,'Poland Fuel Price Data Conv'!$B$44:$C$44,F44)</f>
        <v>4.1034816539088637E-5</v>
      </c>
      <c r="G45" s="10">
        <f>TREND('Poland Fuel Price Data Conv'!$B45:$C45,'Poland Fuel Price Data Conv'!$B$44:$C$44,G44)</f>
        <v>4.3855317206542913E-5</v>
      </c>
      <c r="H45" s="10">
        <f>TREND('Poland Fuel Price Data Conv'!$B45:$C45,'Poland Fuel Price Data Conv'!$B$44:$C$44,H44)</f>
        <v>4.6675817873997189E-5</v>
      </c>
      <c r="I45" s="10">
        <f>TREND('Poland Fuel Price Data Conv'!$B45:$C45,'Poland Fuel Price Data Conv'!$B$44:$C$44,I44)</f>
        <v>4.9496318541451464E-5</v>
      </c>
      <c r="J45" s="10">
        <f>TREND('Poland Fuel Price Data Conv'!$B45:$C45,'Poland Fuel Price Data Conv'!$B$44:$C$44,J44)</f>
        <v>5.231681920890574E-5</v>
      </c>
      <c r="K45" s="10">
        <f>TREND('Poland Fuel Price Data Conv'!$B45:$C45,'Poland Fuel Price Data Conv'!$B$44:$C$44,K44)</f>
        <v>5.5137319876360016E-5</v>
      </c>
      <c r="L45" s="10">
        <f>TREND('Poland Fuel Price Data Conv'!$B45:$C45,'Poland Fuel Price Data Conv'!$B$44:$C$44,L44)</f>
        <v>5.7957820543814292E-5</v>
      </c>
      <c r="M45" s="10">
        <f>TREND('Poland Fuel Price Data Conv'!$B45:$C45,'Poland Fuel Price Data Conv'!$B$44:$C$44,M44)</f>
        <v>6.0778321211268568E-5</v>
      </c>
      <c r="N45" s="10">
        <f>TREND('Poland Fuel Price Data Conv'!$B45:$C45,'Poland Fuel Price Data Conv'!$B$44:$C$44,N44)</f>
        <v>6.3598821878723712E-5</v>
      </c>
      <c r="O45" s="10">
        <f>TREND('Poland Fuel Price Data Conv'!$B45:$C45,'Poland Fuel Price Data Conv'!$B$44:$C$44,O44)</f>
        <v>6.6419322546177988E-5</v>
      </c>
      <c r="P45" s="10">
        <f>TREND('Poland Fuel Price Data Conv'!$B45:$C45,'Poland Fuel Price Data Conv'!$B$44:$C$44,P44)</f>
        <v>6.9239823213632264E-5</v>
      </c>
      <c r="Q45" s="10">
        <f>TREND('Poland Fuel Price Data Conv'!$B45:$C45,'Poland Fuel Price Data Conv'!$B$44:$C$44,Q44)</f>
        <v>7.206032388108654E-5</v>
      </c>
      <c r="R45" s="10">
        <f>TREND('Poland Fuel Price Data Conv'!$B45:$C45,'Poland Fuel Price Data Conv'!$B$44:$C$44,R44)</f>
        <v>7.4880824548540816E-5</v>
      </c>
      <c r="S45" s="10">
        <f>TREND('Poland Fuel Price Data Conv'!$B45:$C45,'Poland Fuel Price Data Conv'!$B$44:$C$44,S44)</f>
        <v>7.7701325215995092E-5</v>
      </c>
      <c r="T45" s="10">
        <f>TREND('Poland Fuel Price Data Conv'!$B45:$C45,'Poland Fuel Price Data Conv'!$B$44:$C$44,T44)</f>
        <v>8.0521825883449367E-5</v>
      </c>
      <c r="U45" s="10">
        <f>TREND('Poland Fuel Price Data Conv'!$B45:$C45,'Poland Fuel Price Data Conv'!$B$44:$C$44,U44)</f>
        <v>8.3342326550903643E-5</v>
      </c>
      <c r="V45" s="10">
        <f>TREND('Poland Fuel Price Data Conv'!$B45:$C45,'Poland Fuel Price Data Conv'!$B$44:$C$44,V44)</f>
        <v>8.6162827218358787E-5</v>
      </c>
      <c r="W45" s="10">
        <f>TREND('Poland Fuel Price Data Conv'!$B45:$C45,'Poland Fuel Price Data Conv'!$B$44:$C$44,W44)</f>
        <v>8.8983327885813063E-5</v>
      </c>
      <c r="X45" s="10">
        <f>TREND('Poland Fuel Price Data Conv'!$B45:$C45,'Poland Fuel Price Data Conv'!$B$44:$C$44,X44)</f>
        <v>9.1803828553267339E-5</v>
      </c>
      <c r="Y45" s="10">
        <f>TREND('Poland Fuel Price Data Conv'!$B45:$C45,'Poland Fuel Price Data Conv'!$B$44:$C$44,Y44)</f>
        <v>9.4624329220721615E-5</v>
      </c>
      <c r="Z45" s="10">
        <f>TREND('Poland Fuel Price Data Conv'!$B45:$C45,'Poland Fuel Price Data Conv'!$B$44:$C$44,Z44)</f>
        <v>9.7444829888175891E-5</v>
      </c>
      <c r="AA45" s="10">
        <f>TREND('Poland Fuel Price Data Conv'!$B45:$C45,'Poland Fuel Price Data Conv'!$B$44:$C$44,AA44)</f>
        <v>1.0026533055563017E-4</v>
      </c>
      <c r="AB45" s="10">
        <f>TREND('Poland Fuel Price Data Conv'!$B45:$C45,'Poland Fuel Price Data Conv'!$B$44:$C$44,AB44)</f>
        <v>1.0308583122308444E-4</v>
      </c>
      <c r="AC45" s="10">
        <f>TREND('Poland Fuel Price Data Conv'!$B45:$C45,'Poland Fuel Price Data Conv'!$B$44:$C$44,AC44)</f>
        <v>1.0590633189053872E-4</v>
      </c>
      <c r="AD45" s="10">
        <f>TREND('Poland Fuel Price Data Conv'!$B45:$C45,'Poland Fuel Price Data Conv'!$B$44:$C$44,AD44)</f>
        <v>1.0872683255799299E-4</v>
      </c>
      <c r="AE45" s="10">
        <f>TREND('Poland Fuel Price Data Conv'!$B45:$C45,'Poland Fuel Price Data Conv'!$B$44:$C$44,AE44)</f>
        <v>1.1154733322544814E-4</v>
      </c>
      <c r="AF45" s="10">
        <f>TREND('Poland Fuel Price Data Conv'!$B45:$C45,'Poland Fuel Price Data Conv'!$B$44:$C$44,AF44)</f>
        <v>1.1436783389290241E-4</v>
      </c>
      <c r="AG45" s="10">
        <f>TREND('Poland Fuel Price Data Conv'!$B45:$C45,'Poland Fuel Price Data Conv'!$B$44:$C$44,AG44)</f>
        <v>1.1718833456035669E-4</v>
      </c>
      <c r="AH45" s="10">
        <f>TREND('Poland Fuel Price Data Conv'!$B45:$C45,'Poland Fuel Price Data Conv'!$B$44:$C$44,AH44)</f>
        <v>1.2000883522781097E-4</v>
      </c>
      <c r="AI45" s="10">
        <f>TREND('Poland Fuel Price Data Conv'!$B45:$C45,'Poland Fuel Price Data Conv'!$B$44:$C$44,AI44)</f>
        <v>1.2282933589526524E-4</v>
      </c>
      <c r="AJ45" s="10">
        <f>TREND('Poland Fuel Price Data Conv'!$B45:$C45,'Poland Fuel Price Data Conv'!$B$44:$C$44,AJ44)</f>
        <v>1.2564983656271952E-4</v>
      </c>
      <c r="AK45" s="10">
        <f>TREND('Poland Fuel Price Data Conv'!$B45:$C45,'Poland Fuel Price Data Conv'!$B$44:$C$44,AK44)</f>
        <v>1.2847033723017379E-4</v>
      </c>
    </row>
    <row r="47" spans="1:37" x14ac:dyDescent="0.25">
      <c r="A47" s="5" t="s">
        <v>106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16"/>
      <c r="B48" s="16">
        <v>2015</v>
      </c>
      <c r="C48" s="16">
        <v>2016</v>
      </c>
      <c r="D48" s="16">
        <v>2017</v>
      </c>
      <c r="E48" s="16">
        <v>2018</v>
      </c>
      <c r="F48" s="16">
        <v>2019</v>
      </c>
      <c r="G48" s="16">
        <v>2020</v>
      </c>
      <c r="H48" s="16">
        <v>2021</v>
      </c>
      <c r="I48" s="16">
        <v>2022</v>
      </c>
      <c r="J48" s="16">
        <v>2023</v>
      </c>
      <c r="K48" s="16">
        <v>2024</v>
      </c>
      <c r="L48" s="16">
        <v>2025</v>
      </c>
      <c r="M48" s="16">
        <v>2026</v>
      </c>
      <c r="N48" s="16">
        <v>2027</v>
      </c>
      <c r="O48" s="16">
        <v>2028</v>
      </c>
      <c r="P48" s="16">
        <v>2029</v>
      </c>
      <c r="Q48" s="16">
        <v>2030</v>
      </c>
      <c r="R48" s="16">
        <v>2031</v>
      </c>
      <c r="S48" s="16">
        <v>2032</v>
      </c>
      <c r="T48" s="16">
        <v>2033</v>
      </c>
      <c r="U48" s="16">
        <v>2034</v>
      </c>
      <c r="V48" s="16">
        <v>2035</v>
      </c>
      <c r="W48" s="16">
        <v>2036</v>
      </c>
      <c r="X48" s="16">
        <v>2037</v>
      </c>
      <c r="Y48" s="16">
        <v>2038</v>
      </c>
      <c r="Z48" s="16">
        <v>2039</v>
      </c>
      <c r="AA48" s="16">
        <v>2040</v>
      </c>
      <c r="AB48" s="16">
        <v>2041</v>
      </c>
      <c r="AC48" s="16">
        <v>2042</v>
      </c>
      <c r="AD48" s="16">
        <v>2043</v>
      </c>
      <c r="AE48" s="16">
        <v>2044</v>
      </c>
      <c r="AF48" s="16">
        <v>2045</v>
      </c>
      <c r="AG48" s="16">
        <v>2046</v>
      </c>
      <c r="AH48" s="16">
        <v>2047</v>
      </c>
      <c r="AI48" s="16">
        <v>2048</v>
      </c>
      <c r="AJ48" s="16">
        <v>2049</v>
      </c>
      <c r="AK48" s="16">
        <v>2050</v>
      </c>
    </row>
    <row r="49" spans="1:37" x14ac:dyDescent="0.25">
      <c r="A49" s="15" t="s">
        <v>104</v>
      </c>
      <c r="B49" s="10">
        <f>'Poland Fuel Price Data Conv'!$B49*(B45/$Q45)</f>
        <v>2.4960999044058772E-5</v>
      </c>
      <c r="C49" s="10">
        <f>'Poland Fuel Price Data Conv'!$B49*(C45/$Q45)</f>
        <v>2.7327246309726858E-5</v>
      </c>
      <c r="D49" s="10">
        <f>'Poland Fuel Price Data Conv'!$B49*(D45/$Q45)</f>
        <v>2.9693493575394947E-5</v>
      </c>
      <c r="E49" s="10">
        <f>'Poland Fuel Price Data Conv'!$B49*(E45/$Q45)</f>
        <v>3.2059740841063761E-5</v>
      </c>
      <c r="F49" s="10">
        <f>'Poland Fuel Price Data Conv'!$B49*(F45/$Q45)</f>
        <v>3.4425988106731856E-5</v>
      </c>
      <c r="G49" s="10">
        <f>'Poland Fuel Price Data Conv'!$B49*(G45/$Q45)</f>
        <v>3.6792235372399945E-5</v>
      </c>
      <c r="H49" s="10">
        <f>'Poland Fuel Price Data Conv'!$B49*(H45/$Q45)</f>
        <v>3.9158482638068027E-5</v>
      </c>
      <c r="I49" s="10">
        <f>'Poland Fuel Price Data Conv'!$B49*(I45/$Q45)</f>
        <v>4.1524729903736123E-5</v>
      </c>
      <c r="J49" s="10">
        <f>'Poland Fuel Price Data Conv'!$B49*(J45/$Q45)</f>
        <v>4.3890977169404212E-5</v>
      </c>
      <c r="K49" s="10">
        <f>'Poland Fuel Price Data Conv'!$B49*(K45/$Q45)</f>
        <v>4.6257224435072294E-5</v>
      </c>
      <c r="L49" s="10">
        <f>'Poland Fuel Price Data Conv'!$B49*(L45/$Q45)</f>
        <v>4.862347170074039E-5</v>
      </c>
      <c r="M49" s="10">
        <f>'Poland Fuel Price Data Conv'!$B49*(M45/$Q45)</f>
        <v>5.0989718966408472E-5</v>
      </c>
      <c r="N49" s="10">
        <f>'Poland Fuel Price Data Conv'!$B49*(N45/$Q45)</f>
        <v>5.3355966232077293E-5</v>
      </c>
      <c r="O49" s="10">
        <f>'Poland Fuel Price Data Conv'!$B49*(O45/$Q45)</f>
        <v>5.5722213497745381E-5</v>
      </c>
      <c r="P49" s="10">
        <f>'Poland Fuel Price Data Conv'!$B49*(P45/$Q45)</f>
        <v>5.808846076341347E-5</v>
      </c>
      <c r="Q49" s="10">
        <f>'Poland Fuel Price Data Conv'!$B49*(Q45/$Q45)</f>
        <v>6.0454708029081559E-5</v>
      </c>
      <c r="R49" s="10">
        <f>'Poland Fuel Price Data Conv'!$B49*(R45/$Q45)</f>
        <v>6.2820955294749648E-5</v>
      </c>
      <c r="S49" s="10">
        <f>'Poland Fuel Price Data Conv'!$B49*(S45/$Q45)</f>
        <v>6.5187202560417737E-5</v>
      </c>
      <c r="T49" s="10">
        <f>'Poland Fuel Price Data Conv'!$B49*(T45/$Q45)</f>
        <v>6.7553449826085826E-5</v>
      </c>
      <c r="U49" s="10">
        <f>'Poland Fuel Price Data Conv'!$B49*(U45/$Q45)</f>
        <v>6.9919697091753915E-5</v>
      </c>
      <c r="V49" s="10">
        <f>'Poland Fuel Price Data Conv'!$B49*(V45/$Q45)</f>
        <v>7.2285944357422736E-5</v>
      </c>
      <c r="W49" s="10">
        <f>'Poland Fuel Price Data Conv'!$B49*(W45/$Q45)</f>
        <v>7.4652191623090811E-5</v>
      </c>
      <c r="X49" s="10">
        <f>'Poland Fuel Price Data Conv'!$B49*(X45/$Q45)</f>
        <v>7.70184388887589E-5</v>
      </c>
      <c r="Y49" s="10">
        <f>'Poland Fuel Price Data Conv'!$B49*(Y45/$Q45)</f>
        <v>7.9384686154427002E-5</v>
      </c>
      <c r="Z49" s="10">
        <f>'Poland Fuel Price Data Conv'!$B49*(Z45/$Q45)</f>
        <v>8.1750933420095091E-5</v>
      </c>
      <c r="AA49" s="10">
        <f>'Poland Fuel Price Data Conv'!$B49*(AA45/$Q45)</f>
        <v>8.411718068576318E-5</v>
      </c>
      <c r="AB49" s="10">
        <f>'Poland Fuel Price Data Conv'!$B49*(AB45/$Q45)</f>
        <v>8.6483427951431269E-5</v>
      </c>
      <c r="AC49" s="10">
        <f>'Poland Fuel Price Data Conv'!$B49*(AC45/$Q45)</f>
        <v>8.8849675217099344E-5</v>
      </c>
      <c r="AD49" s="10">
        <f>'Poland Fuel Price Data Conv'!$B49*(AD45/$Q45)</f>
        <v>9.1215922482767447E-5</v>
      </c>
      <c r="AE49" s="10">
        <f>'Poland Fuel Price Data Conv'!$B49*(AE45/$Q45)</f>
        <v>9.3582169748436254E-5</v>
      </c>
      <c r="AF49" s="10">
        <f>'Poland Fuel Price Data Conv'!$B49*(AF45/$Q45)</f>
        <v>9.5948417014104343E-5</v>
      </c>
      <c r="AG49" s="10">
        <f>'Poland Fuel Price Data Conv'!$B49*(AG45/$Q45)</f>
        <v>9.8314664279772432E-5</v>
      </c>
      <c r="AH49" s="10">
        <f>'Poland Fuel Price Data Conv'!$B49*(AH45/$Q45)</f>
        <v>1.0068091154544052E-4</v>
      </c>
      <c r="AI49" s="10">
        <f>'Poland Fuel Price Data Conv'!$B49*(AI45/$Q45)</f>
        <v>1.0304715881110862E-4</v>
      </c>
      <c r="AJ49" s="10">
        <f>'Poland Fuel Price Data Conv'!$B49*(AJ45/$Q45)</f>
        <v>1.0541340607677671E-4</v>
      </c>
      <c r="AK49" s="10">
        <f>'Poland Fuel Price Data Conv'!$B49*(AK45/$Q45)</f>
        <v>1.0777965334244479E-4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workbookViewId="0">
      <selection activeCell="G26" sqref="G26"/>
    </sheetView>
  </sheetViews>
  <sheetFormatPr defaultRowHeight="15" x14ac:dyDescent="0.25"/>
  <cols>
    <col min="1" max="1" width="20.7109375" customWidth="1"/>
    <col min="7" max="7" width="8.7109375" customWidth="1"/>
    <col min="13" max="13" width="8.7109375" customWidth="1"/>
    <col min="23" max="23" width="8.7109375" customWidth="1"/>
  </cols>
  <sheetData>
    <row r="1" spans="1:5" x14ac:dyDescent="0.25">
      <c r="A1" s="14" t="s">
        <v>117</v>
      </c>
    </row>
    <row r="2" spans="1:5" x14ac:dyDescent="0.25">
      <c r="A2" t="s">
        <v>118</v>
      </c>
    </row>
    <row r="3" spans="1:5" x14ac:dyDescent="0.25">
      <c r="A3" t="s">
        <v>119</v>
      </c>
    </row>
    <row r="5" spans="1:5" x14ac:dyDescent="0.25">
      <c r="A5" s="5" t="s">
        <v>120</v>
      </c>
      <c r="B5" s="11"/>
      <c r="C5" s="11"/>
      <c r="D5" s="11"/>
      <c r="E5" s="11"/>
    </row>
    <row r="6" spans="1:5" x14ac:dyDescent="0.25">
      <c r="B6">
        <v>2020</v>
      </c>
      <c r="C6">
        <v>2025</v>
      </c>
      <c r="D6">
        <v>2035</v>
      </c>
      <c r="E6">
        <v>2050</v>
      </c>
    </row>
    <row r="7" spans="1:5" x14ac:dyDescent="0.25">
      <c r="A7" t="s">
        <v>121</v>
      </c>
      <c r="B7">
        <v>5</v>
      </c>
      <c r="C7">
        <v>20</v>
      </c>
      <c r="D7">
        <v>40</v>
      </c>
      <c r="E7">
        <v>56</v>
      </c>
    </row>
    <row r="9" spans="1:5" x14ac:dyDescent="0.25">
      <c r="A9" s="5" t="s">
        <v>122</v>
      </c>
      <c r="B9" s="11"/>
      <c r="C9" s="11"/>
      <c r="D9" s="11"/>
      <c r="E9" s="11"/>
    </row>
    <row r="10" spans="1:5" x14ac:dyDescent="0.25">
      <c r="A10" s="15"/>
      <c r="B10" s="15">
        <v>2020</v>
      </c>
      <c r="C10" s="15">
        <v>2025</v>
      </c>
      <c r="D10" s="15">
        <v>2035</v>
      </c>
      <c r="E10" s="15">
        <v>2050</v>
      </c>
    </row>
    <row r="11" spans="1:5" x14ac:dyDescent="0.25">
      <c r="A11" s="15" t="s">
        <v>121</v>
      </c>
      <c r="B11" s="27">
        <f>B7*zloty_per_euro/zloty_per_usd</f>
        <v>5.6075949367088604</v>
      </c>
      <c r="C11" s="27">
        <f>C7*zloty_per_euro/zloty_per_usd</f>
        <v>22.430379746835442</v>
      </c>
      <c r="D11" s="27">
        <f>D7*zloty_per_euro/zloty_per_usd</f>
        <v>44.860759493670884</v>
      </c>
      <c r="E11" s="27">
        <f>E7*zloty_per_euro/zloty_per_usd</f>
        <v>62.805063291139234</v>
      </c>
    </row>
    <row r="13" spans="1:5" s="15" customFormat="1" x14ac:dyDescent="0.25">
      <c r="A13" s="5" t="s">
        <v>128</v>
      </c>
      <c r="B13" s="11"/>
      <c r="C13" s="11"/>
      <c r="D13" s="11"/>
      <c r="E13" s="11"/>
    </row>
    <row r="14" spans="1:5" s="15" customFormat="1" x14ac:dyDescent="0.25">
      <c r="B14" s="15">
        <v>2020</v>
      </c>
      <c r="C14" s="15">
        <v>2025</v>
      </c>
      <c r="D14" s="15">
        <v>2035</v>
      </c>
      <c r="E14" s="15">
        <v>2050</v>
      </c>
    </row>
    <row r="15" spans="1:5" s="15" customFormat="1" x14ac:dyDescent="0.25">
      <c r="A15" s="15" t="s">
        <v>121</v>
      </c>
      <c r="B15" s="10">
        <f>B11/10^6</f>
        <v>5.6075949367088604E-6</v>
      </c>
      <c r="C15" s="10">
        <f t="shared" ref="C15:E15" si="0">C11/10^6</f>
        <v>2.2430379746835442E-5</v>
      </c>
      <c r="D15" s="10">
        <f t="shared" si="0"/>
        <v>4.4860759493670883E-5</v>
      </c>
      <c r="E15" s="10">
        <f t="shared" si="0"/>
        <v>6.2805063291139235E-5</v>
      </c>
    </row>
    <row r="16" spans="1:5" s="15" customFormat="1" x14ac:dyDescent="0.25"/>
    <row r="17" spans="1:37" x14ac:dyDescent="0.25">
      <c r="A17" s="5" t="s">
        <v>126</v>
      </c>
      <c r="B17" s="11"/>
      <c r="C17" s="11"/>
      <c r="D17" s="11"/>
    </row>
    <row r="18" spans="1:37" s="15" customFormat="1" x14ac:dyDescent="0.25">
      <c r="A18" s="30" t="s">
        <v>127</v>
      </c>
      <c r="B18" s="12"/>
      <c r="C18" s="12"/>
      <c r="D18" s="12"/>
    </row>
    <row r="19" spans="1:37" x14ac:dyDescent="0.25">
      <c r="A19" t="s">
        <v>139</v>
      </c>
      <c r="B19" s="15">
        <v>0.10683455</v>
      </c>
    </row>
    <row r="20" spans="1:37" x14ac:dyDescent="0.25">
      <c r="A20" t="s">
        <v>124</v>
      </c>
      <c r="B20">
        <v>5.3605429034896589E-2</v>
      </c>
    </row>
    <row r="21" spans="1:37" x14ac:dyDescent="0.25">
      <c r="A21" t="s">
        <v>125</v>
      </c>
      <c r="B21">
        <v>7.9512680193781923E-2</v>
      </c>
    </row>
    <row r="22" spans="1:37" x14ac:dyDescent="0.25">
      <c r="A22" t="s">
        <v>140</v>
      </c>
      <c r="B22" s="15">
        <v>0.11549696</v>
      </c>
    </row>
    <row r="23" spans="1:37" s="15" customFormat="1" x14ac:dyDescent="0.25"/>
    <row r="24" spans="1:37" x14ac:dyDescent="0.25">
      <c r="A24" s="5" t="s">
        <v>129</v>
      </c>
      <c r="B24" s="11"/>
      <c r="C24" s="11"/>
      <c r="D24" s="11"/>
      <c r="E24" s="11"/>
    </row>
    <row r="25" spans="1:37" x14ac:dyDescent="0.25">
      <c r="A25" s="15"/>
      <c r="B25" s="15">
        <v>2020</v>
      </c>
      <c r="C25" s="15">
        <v>2025</v>
      </c>
      <c r="D25" s="15">
        <v>2035</v>
      </c>
      <c r="E25" s="15">
        <v>2050</v>
      </c>
    </row>
    <row r="26" spans="1:37" x14ac:dyDescent="0.25">
      <c r="A26" s="15" t="s">
        <v>139</v>
      </c>
      <c r="B26" s="10">
        <f>B$15*$B19</f>
        <v>5.9908488164556956E-7</v>
      </c>
      <c r="C26" s="10">
        <f t="shared" ref="C26:E26" si="1">C$15*$B19</f>
        <v>2.3963395265822782E-6</v>
      </c>
      <c r="D26" s="10">
        <f t="shared" si="1"/>
        <v>4.7926790531645565E-6</v>
      </c>
      <c r="E26" s="10">
        <f t="shared" si="1"/>
        <v>6.7097506744303793E-6</v>
      </c>
    </row>
    <row r="27" spans="1:37" x14ac:dyDescent="0.25">
      <c r="A27" t="s">
        <v>124</v>
      </c>
      <c r="B27" s="10">
        <f t="shared" ref="B27:E27" si="2">B$15*$B20</f>
        <v>3.0059753243619224E-7</v>
      </c>
      <c r="C27" s="10">
        <f t="shared" si="2"/>
        <v>1.202390129744769E-6</v>
      </c>
      <c r="D27" s="10">
        <f t="shared" si="2"/>
        <v>2.4047802594895379E-6</v>
      </c>
      <c r="E27" s="10">
        <f t="shared" si="2"/>
        <v>3.3666923632853529E-6</v>
      </c>
    </row>
    <row r="28" spans="1:37" x14ac:dyDescent="0.25">
      <c r="A28" t="s">
        <v>125</v>
      </c>
      <c r="B28" s="10">
        <f t="shared" ref="B28:E29" si="3">B$15*$B21</f>
        <v>4.4587490285880242E-7</v>
      </c>
      <c r="C28" s="10">
        <f t="shared" ref="C28:E28" si="4">C$15*$B21</f>
        <v>1.7834996114352097E-6</v>
      </c>
      <c r="D28" s="10">
        <f t="shared" si="4"/>
        <v>3.5669992228704194E-6</v>
      </c>
      <c r="E28" s="10">
        <f t="shared" si="4"/>
        <v>4.9937989120185871E-6</v>
      </c>
    </row>
    <row r="29" spans="1:37" x14ac:dyDescent="0.25">
      <c r="A29" t="s">
        <v>140</v>
      </c>
      <c r="B29" s="10">
        <f t="shared" si="3"/>
        <v>6.4766016810126574E-7</v>
      </c>
      <c r="C29" s="10">
        <f t="shared" ref="C29:E29" si="5">C$15*$B22</f>
        <v>2.590640672405063E-6</v>
      </c>
      <c r="D29" s="10">
        <f t="shared" si="5"/>
        <v>5.181281344810126E-6</v>
      </c>
      <c r="E29" s="10">
        <f t="shared" si="5"/>
        <v>7.2537938827341763E-6</v>
      </c>
    </row>
    <row r="30" spans="1:37" s="15" customFormat="1" x14ac:dyDescent="0.25"/>
    <row r="31" spans="1:37" x14ac:dyDescent="0.25">
      <c r="A31" s="5" t="s">
        <v>130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B32">
        <v>2015</v>
      </c>
      <c r="C32">
        <v>2016</v>
      </c>
      <c r="D32" s="15">
        <v>2017</v>
      </c>
      <c r="E32" s="15">
        <v>2018</v>
      </c>
      <c r="F32" s="15">
        <v>2019</v>
      </c>
      <c r="G32" s="15">
        <v>2020</v>
      </c>
      <c r="H32" s="15">
        <v>2021</v>
      </c>
      <c r="I32" s="15">
        <v>2022</v>
      </c>
      <c r="J32" s="15">
        <v>2023</v>
      </c>
      <c r="K32" s="15">
        <v>2024</v>
      </c>
      <c r="L32" s="15">
        <v>2025</v>
      </c>
      <c r="M32" s="15">
        <v>2026</v>
      </c>
      <c r="N32" s="15">
        <v>2027</v>
      </c>
      <c r="O32" s="15">
        <v>2028</v>
      </c>
      <c r="P32" s="15">
        <v>2029</v>
      </c>
      <c r="Q32" s="15">
        <v>2030</v>
      </c>
      <c r="R32" s="15">
        <v>2031</v>
      </c>
      <c r="S32" s="15">
        <v>2032</v>
      </c>
      <c r="T32" s="15">
        <v>2033</v>
      </c>
      <c r="U32" s="15">
        <v>2034</v>
      </c>
      <c r="V32" s="15">
        <v>2035</v>
      </c>
      <c r="W32" s="15">
        <v>2036</v>
      </c>
      <c r="X32" s="15">
        <v>2037</v>
      </c>
      <c r="Y32" s="15">
        <v>2038</v>
      </c>
      <c r="Z32" s="15">
        <v>2039</v>
      </c>
      <c r="AA32" s="15">
        <v>2040</v>
      </c>
      <c r="AB32" s="15">
        <v>2041</v>
      </c>
      <c r="AC32" s="15">
        <v>2042</v>
      </c>
      <c r="AD32" s="15">
        <v>2043</v>
      </c>
      <c r="AE32" s="15">
        <v>2044</v>
      </c>
      <c r="AF32" s="15">
        <v>2045</v>
      </c>
      <c r="AG32" s="15">
        <v>2046</v>
      </c>
      <c r="AH32" s="15">
        <v>2047</v>
      </c>
      <c r="AI32" s="15">
        <v>2048</v>
      </c>
      <c r="AJ32" s="15">
        <v>2049</v>
      </c>
      <c r="AK32" s="15">
        <v>2050</v>
      </c>
    </row>
    <row r="33" spans="1:37" x14ac:dyDescent="0.25">
      <c r="A33" s="15" t="s">
        <v>139</v>
      </c>
      <c r="B33" s="15">
        <v>0</v>
      </c>
      <c r="C33" s="15">
        <v>0</v>
      </c>
      <c r="D33" s="15">
        <v>0</v>
      </c>
      <c r="E33" s="15">
        <v>0</v>
      </c>
      <c r="F33" s="15">
        <f t="shared" ref="F33" si="6">TREND($B26:$C26,$B$25:$C$25,F$32)</f>
        <v>2.3963395265824087E-7</v>
      </c>
      <c r="G33">
        <f>TREND($B26:$C26,$B$25:$C$25,G$32)</f>
        <v>5.9908488164554796E-7</v>
      </c>
      <c r="H33" s="15">
        <f t="shared" ref="H33:L33" si="7">TREND($B26:$C26,$B$25:$C$25,H$32)</f>
        <v>9.5853581063285506E-7</v>
      </c>
      <c r="I33" s="15">
        <f t="shared" si="7"/>
        <v>1.3179867396202706E-6</v>
      </c>
      <c r="J33" s="15">
        <f t="shared" si="7"/>
        <v>1.6774376686075777E-6</v>
      </c>
      <c r="K33" s="15">
        <f t="shared" si="7"/>
        <v>2.0368885975948848E-6</v>
      </c>
      <c r="L33" s="15">
        <f t="shared" si="7"/>
        <v>2.3963395265823003E-6</v>
      </c>
      <c r="M33" s="15">
        <f>TREND($C26:$D26,$C$25:$D$25,M$32)</f>
        <v>2.6359734792404869E-6</v>
      </c>
      <c r="N33" s="15">
        <f t="shared" ref="N33:V33" si="8">TREND($C26:$D26,$C$25:$D$25,N$32)</f>
        <v>2.8756074318987278E-6</v>
      </c>
      <c r="O33" s="15">
        <f t="shared" si="8"/>
        <v>3.1152413845569687E-6</v>
      </c>
      <c r="P33" s="15">
        <f t="shared" si="8"/>
        <v>3.3548753372152095E-6</v>
      </c>
      <c r="Q33" s="15">
        <f t="shared" si="8"/>
        <v>3.5945092898733962E-6</v>
      </c>
      <c r="R33" s="15">
        <f t="shared" si="8"/>
        <v>3.8341432425316371E-6</v>
      </c>
      <c r="S33" s="15">
        <f t="shared" si="8"/>
        <v>4.0737771951898779E-6</v>
      </c>
      <c r="T33" s="15">
        <f t="shared" si="8"/>
        <v>4.3134111478481188E-6</v>
      </c>
      <c r="U33" s="15">
        <f t="shared" si="8"/>
        <v>4.5530451005063055E-6</v>
      </c>
      <c r="V33" s="15">
        <f t="shared" si="8"/>
        <v>4.7926790531645463E-6</v>
      </c>
      <c r="W33" s="15">
        <f>TREND($D26:$E26,$D$25:$E$25,W$32)</f>
        <v>4.9204838279155575E-6</v>
      </c>
      <c r="X33" s="15">
        <f t="shared" ref="X33:AK33" si="9">TREND($D26:$E26,$D$25:$E$25,X$32)</f>
        <v>5.0482886026666229E-6</v>
      </c>
      <c r="Y33" s="15">
        <f t="shared" si="9"/>
        <v>5.1760933774176883E-6</v>
      </c>
      <c r="Z33" s="15">
        <f t="shared" si="9"/>
        <v>5.3038981521687538E-6</v>
      </c>
      <c r="AA33" s="15">
        <f t="shared" si="9"/>
        <v>5.4317029269198192E-6</v>
      </c>
      <c r="AB33" s="15">
        <f t="shared" si="9"/>
        <v>5.5595077016708304E-6</v>
      </c>
      <c r="AC33" s="15">
        <f t="shared" si="9"/>
        <v>5.6873124764218958E-6</v>
      </c>
      <c r="AD33" s="15">
        <f t="shared" si="9"/>
        <v>5.8151172511729612E-6</v>
      </c>
      <c r="AE33" s="15">
        <f t="shared" si="9"/>
        <v>5.9429220259240266E-6</v>
      </c>
      <c r="AF33" s="15">
        <f t="shared" si="9"/>
        <v>6.070726800675092E-6</v>
      </c>
      <c r="AG33" s="15">
        <f t="shared" si="9"/>
        <v>6.1985315754261032E-6</v>
      </c>
      <c r="AH33" s="15">
        <f t="shared" si="9"/>
        <v>6.3263363501771686E-6</v>
      </c>
      <c r="AI33" s="15">
        <f t="shared" si="9"/>
        <v>6.454141124928234E-6</v>
      </c>
      <c r="AJ33" s="15">
        <f t="shared" si="9"/>
        <v>6.5819458996792994E-6</v>
      </c>
      <c r="AK33" s="15">
        <f t="shared" si="9"/>
        <v>6.7097506744303649E-6</v>
      </c>
    </row>
    <row r="34" spans="1:37" x14ac:dyDescent="0.25">
      <c r="A34" s="15" t="s">
        <v>124</v>
      </c>
      <c r="B34" s="15">
        <v>0</v>
      </c>
      <c r="C34" s="15">
        <v>0</v>
      </c>
      <c r="D34" s="15">
        <v>0</v>
      </c>
      <c r="E34" s="15">
        <v>0</v>
      </c>
      <c r="F34" s="15">
        <f t="shared" ref="F34" si="10">TREND($B27:$C27,$B$25:$C$25,F$32)</f>
        <v>1.2023901297449763E-7</v>
      </c>
      <c r="G34" s="15">
        <f>TREND($B27:$C27,$B$25:$C$25,G$32)</f>
        <v>3.0059753243618986E-7</v>
      </c>
      <c r="H34" s="15">
        <f>TREND($B27:$C27,$B$25:$C$25,H$32)</f>
        <v>4.809560518979363E-7</v>
      </c>
      <c r="I34" s="15">
        <f>TREND($B27:$C27,$B$25:$C$25,I$32)</f>
        <v>6.6131457135962853E-7</v>
      </c>
      <c r="J34" s="15">
        <f>TREND($B27:$C27,$B$25:$C$25,J$32)</f>
        <v>8.4167309082132076E-7</v>
      </c>
      <c r="K34" s="15">
        <f>TREND($B27:$C27,$B$25:$C$25,K$32)</f>
        <v>1.0220316102830672E-6</v>
      </c>
      <c r="L34" s="15">
        <f>TREND($B27:$C27,$B$25:$C$25,L$32)</f>
        <v>1.2023901297447594E-6</v>
      </c>
      <c r="M34" s="15">
        <f>TREND($C27:$D27,$C$25:$D$25,M$32)</f>
        <v>1.3226291427192571E-6</v>
      </c>
      <c r="N34" s="15">
        <f>TREND($C27:$D27,$C$25:$D$25,N$32)</f>
        <v>1.4428681556937276E-6</v>
      </c>
      <c r="O34" s="15">
        <f>TREND($C27:$D27,$C$25:$D$25,O$32)</f>
        <v>1.5631071686681981E-6</v>
      </c>
      <c r="P34" s="15">
        <f>TREND($C27:$D27,$C$25:$D$25,P$32)</f>
        <v>1.6833461816426957E-6</v>
      </c>
      <c r="Q34" s="15">
        <f>TREND($C27:$D27,$C$25:$D$25,Q$32)</f>
        <v>1.8035851946171663E-6</v>
      </c>
      <c r="R34" s="15">
        <f>TREND($C27:$D27,$C$25:$D$25,R$32)</f>
        <v>1.9238242075916639E-6</v>
      </c>
      <c r="S34" s="15">
        <f>TREND($C27:$D27,$C$25:$D$25,S$32)</f>
        <v>2.0440632205661073E-6</v>
      </c>
      <c r="T34" s="15">
        <f>TREND($C27:$D27,$C$25:$D$25,T$32)</f>
        <v>2.1643022335406049E-6</v>
      </c>
      <c r="U34" s="15">
        <f>TREND($C27:$D27,$C$25:$D$25,U$32)</f>
        <v>2.2845412465150484E-6</v>
      </c>
      <c r="V34" s="15">
        <f>TREND($C27:$D27,$C$25:$D$25,V$32)</f>
        <v>2.404780259489546E-6</v>
      </c>
      <c r="W34" s="15">
        <f>TREND($D27:$E27,$D$25:$E$25,W$32)</f>
        <v>2.4689077330759248E-6</v>
      </c>
      <c r="X34" s="15">
        <f>TREND($D27:$E27,$D$25:$E$25,X$32)</f>
        <v>2.5330352066623037E-6</v>
      </c>
      <c r="Y34" s="15">
        <f>TREND($D27:$E27,$D$25:$E$25,Y$32)</f>
        <v>2.5971626802487097E-6</v>
      </c>
      <c r="Z34" s="15">
        <f>TREND($D27:$E27,$D$25:$E$25,Z$32)</f>
        <v>2.6612901538350885E-6</v>
      </c>
      <c r="AA34" s="15">
        <f>TREND($D27:$E27,$D$25:$E$25,AA$32)</f>
        <v>2.7254176274214674E-6</v>
      </c>
      <c r="AB34" s="15">
        <f>TREND($D27:$E27,$D$25:$E$25,AB$32)</f>
        <v>2.7895451010078733E-6</v>
      </c>
      <c r="AC34" s="15">
        <f>TREND($D27:$E27,$D$25:$E$25,AC$32)</f>
        <v>2.8536725745942522E-6</v>
      </c>
      <c r="AD34" s="15">
        <f>TREND($D27:$E27,$D$25:$E$25,AD$32)</f>
        <v>2.9178000481806311E-6</v>
      </c>
      <c r="AE34" s="15">
        <f>TREND($D27:$E27,$D$25:$E$25,AE$32)</f>
        <v>2.981927521767037E-6</v>
      </c>
      <c r="AF34" s="15">
        <f>TREND($D27:$E27,$D$25:$E$25,AF$32)</f>
        <v>3.0460549953534159E-6</v>
      </c>
      <c r="AG34" s="15">
        <f>TREND($D27:$E27,$D$25:$E$25,AG$32)</f>
        <v>3.1101824689397947E-6</v>
      </c>
      <c r="AH34" s="15">
        <f>TREND($D27:$E27,$D$25:$E$25,AH$32)</f>
        <v>3.1743099425262007E-6</v>
      </c>
      <c r="AI34" s="15">
        <f>TREND($D27:$E27,$D$25:$E$25,AI$32)</f>
        <v>3.2384374161125795E-6</v>
      </c>
      <c r="AJ34" s="15">
        <f>TREND($D27:$E27,$D$25:$E$25,AJ$32)</f>
        <v>3.3025648896989584E-6</v>
      </c>
      <c r="AK34" s="15">
        <f>TREND($D27:$E27,$D$25:$E$25,AK$32)</f>
        <v>3.3666923632853644E-6</v>
      </c>
    </row>
    <row r="35" spans="1:37" x14ac:dyDescent="0.25">
      <c r="A35" s="15" t="s">
        <v>125</v>
      </c>
      <c r="B35" s="15">
        <v>0</v>
      </c>
      <c r="C35" s="15">
        <v>0</v>
      </c>
      <c r="D35" s="15">
        <v>0</v>
      </c>
      <c r="E35" s="15">
        <v>0</v>
      </c>
      <c r="F35" s="15">
        <f t="shared" ref="F35:F36" si="11">TREND($B28:$C28,$B$25:$C$25,F$32)</f>
        <v>1.7834996114348984E-7</v>
      </c>
      <c r="G35" s="15">
        <f>TREND($B28:$C28,$B$25:$C$25,G$32)</f>
        <v>4.4587490285877881E-7</v>
      </c>
      <c r="H35" s="15">
        <f>TREND($B28:$C28,$B$25:$C$25,H$32)</f>
        <v>7.1339984457406778E-7</v>
      </c>
      <c r="I35" s="15">
        <f>TREND($B28:$C28,$B$25:$C$25,I$32)</f>
        <v>9.8092478628935675E-7</v>
      </c>
      <c r="J35" s="15">
        <f>TREND($B28:$C28,$B$25:$C$25,J$32)</f>
        <v>1.2484497280046457E-6</v>
      </c>
      <c r="K35" s="15">
        <f>TREND($B28:$C28,$B$25:$C$25,K$32)</f>
        <v>1.5159746697199347E-6</v>
      </c>
      <c r="L35" s="15">
        <f>TREND($B28:$C28,$B$25:$C$25,L$32)</f>
        <v>1.7834996114352237E-6</v>
      </c>
      <c r="M35" s="15">
        <f>TREND($C28:$D28,$C$25:$D$25,M$32)</f>
        <v>1.9618495725787135E-6</v>
      </c>
      <c r="N35" s="15">
        <f>TREND($C28:$D28,$C$25:$D$25,N$32)</f>
        <v>2.1401995337222575E-6</v>
      </c>
      <c r="O35" s="15">
        <f>TREND($C28:$D28,$C$25:$D$25,O$32)</f>
        <v>2.3185494948658016E-6</v>
      </c>
      <c r="P35" s="15">
        <f>TREND($C28:$D28,$C$25:$D$25,P$32)</f>
        <v>2.4968994560092914E-6</v>
      </c>
      <c r="Q35" s="15">
        <f>TREND($C28:$D28,$C$25:$D$25,Q$32)</f>
        <v>2.6752494171528355E-6</v>
      </c>
      <c r="R35" s="15">
        <f>TREND($C28:$D28,$C$25:$D$25,R$32)</f>
        <v>2.8535993782963253E-6</v>
      </c>
      <c r="S35" s="15">
        <f>TREND($C28:$D28,$C$25:$D$25,S$32)</f>
        <v>3.0319493394398694E-6</v>
      </c>
      <c r="T35" s="15">
        <f>TREND($C28:$D28,$C$25:$D$25,T$32)</f>
        <v>3.2102993005833592E-6</v>
      </c>
      <c r="U35" s="15">
        <f>TREND($C28:$D28,$C$25:$D$25,U$32)</f>
        <v>3.3886492617269033E-6</v>
      </c>
      <c r="V35" s="15">
        <f>TREND($C28:$D28,$C$25:$D$25,V$32)</f>
        <v>3.5669992228704473E-6</v>
      </c>
      <c r="W35" s="15">
        <f>TREND($D28:$E28,$D$25:$E$25,W$32)</f>
        <v>3.6621192021469933E-6</v>
      </c>
      <c r="X35" s="15">
        <f>TREND($D28:$E28,$D$25:$E$25,X$32)</f>
        <v>3.7572391814235393E-6</v>
      </c>
      <c r="Y35" s="15">
        <f>TREND($D28:$E28,$D$25:$E$25,Y$32)</f>
        <v>3.8523591607000853E-6</v>
      </c>
      <c r="Z35" s="15">
        <f>TREND($D28:$E28,$D$25:$E$25,Z$32)</f>
        <v>3.9474791399766041E-6</v>
      </c>
      <c r="AA35" s="15">
        <f>TREND($D28:$E28,$D$25:$E$25,AA$32)</f>
        <v>4.0425991192531501E-6</v>
      </c>
      <c r="AB35" s="15">
        <f>TREND($D28:$E28,$D$25:$E$25,AB$32)</f>
        <v>4.1377190985296961E-6</v>
      </c>
      <c r="AC35" s="15">
        <f>TREND($D28:$E28,$D$25:$E$25,AC$32)</f>
        <v>4.2328390778062421E-6</v>
      </c>
      <c r="AD35" s="15">
        <f>TREND($D28:$E28,$D$25:$E$25,AD$32)</f>
        <v>4.3279590570827881E-6</v>
      </c>
      <c r="AE35" s="15">
        <f>TREND($D28:$E28,$D$25:$E$25,AE$32)</f>
        <v>4.4230790363593341E-6</v>
      </c>
      <c r="AF35" s="15">
        <f>TREND($D28:$E28,$D$25:$E$25,AF$32)</f>
        <v>4.51819901563588E-6</v>
      </c>
      <c r="AG35" s="15">
        <f>TREND($D28:$E28,$D$25:$E$25,AG$32)</f>
        <v>4.613318994912426E-6</v>
      </c>
      <c r="AH35" s="15">
        <f>TREND($D28:$E28,$D$25:$E$25,AH$32)</f>
        <v>4.708438974188972E-6</v>
      </c>
      <c r="AI35" s="15">
        <f>TREND($D28:$E28,$D$25:$E$25,AI$32)</f>
        <v>4.803558953465518E-6</v>
      </c>
      <c r="AJ35" s="15">
        <f>TREND($D28:$E28,$D$25:$E$25,AJ$32)</f>
        <v>4.898678932742064E-6</v>
      </c>
      <c r="AK35" s="15">
        <f>TREND($D28:$E28,$D$25:$E$25,AK$32)</f>
        <v>4.99379891201861E-6</v>
      </c>
    </row>
    <row r="36" spans="1:37" x14ac:dyDescent="0.25">
      <c r="A36" t="s">
        <v>140</v>
      </c>
      <c r="B36" s="15">
        <v>0</v>
      </c>
      <c r="C36" s="15">
        <v>0</v>
      </c>
      <c r="D36" s="15">
        <v>0</v>
      </c>
      <c r="E36" s="15">
        <v>0</v>
      </c>
      <c r="F36" s="15">
        <f t="shared" si="11"/>
        <v>2.5906406724051159E-7</v>
      </c>
      <c r="G36" s="15">
        <f>TREND($B29:$C29,$B$25:$C$25,G$32)</f>
        <v>6.4766016810127898E-7</v>
      </c>
      <c r="H36" s="15">
        <f>TREND($B29:$C29,$B$25:$C$25,H$32)</f>
        <v>1.0362562689620464E-6</v>
      </c>
      <c r="I36" s="15">
        <f>TREND($B29:$C29,$B$25:$C$25,I$32)</f>
        <v>1.4248523698228138E-6</v>
      </c>
      <c r="J36" s="15">
        <f>TREND($B29:$C29,$B$25:$C$25,J$32)</f>
        <v>1.8134484706835811E-6</v>
      </c>
      <c r="K36" s="15">
        <f>TREND($B29:$C29,$B$25:$C$25,K$32)</f>
        <v>2.2020445715443485E-6</v>
      </c>
      <c r="L36" s="15">
        <f>TREND($B29:$C29,$B$25:$C$25,L$32)</f>
        <v>2.5906406724051159E-6</v>
      </c>
      <c r="M36" s="15">
        <f>TREND($C29:$D29,$C$25:$D$25,M$32)</f>
        <v>2.8497047396455191E-6</v>
      </c>
      <c r="N36" s="15">
        <f>TREND($C29:$D29,$C$25:$D$25,N$32)</f>
        <v>3.1087688068860307E-6</v>
      </c>
      <c r="O36" s="15">
        <f>TREND($C29:$D29,$C$25:$D$25,O$32)</f>
        <v>3.3678328741265423E-6</v>
      </c>
      <c r="P36" s="15">
        <f>TREND($C29:$D29,$C$25:$D$25,P$32)</f>
        <v>3.6268969413670539E-6</v>
      </c>
      <c r="Q36" s="15">
        <f>TREND($C29:$D29,$C$25:$D$25,Q$32)</f>
        <v>3.8859610086075655E-6</v>
      </c>
      <c r="R36" s="15">
        <f>TREND($C29:$D29,$C$25:$D$25,R$32)</f>
        <v>4.145025075848077E-6</v>
      </c>
      <c r="S36" s="15">
        <f>TREND($C29:$D29,$C$25:$D$25,S$32)</f>
        <v>4.4040891430885886E-6</v>
      </c>
      <c r="T36" s="15">
        <f>TREND($C29:$D29,$C$25:$D$25,T$32)</f>
        <v>4.6631532103291002E-6</v>
      </c>
      <c r="U36" s="15">
        <f>TREND($C29:$D29,$C$25:$D$25,U$32)</f>
        <v>4.9222172775696118E-6</v>
      </c>
      <c r="V36" s="15">
        <f>TREND($C29:$D29,$C$25:$D$25,V$32)</f>
        <v>5.1812813448101234E-6</v>
      </c>
      <c r="W36" s="15">
        <f>TREND($D29:$E29,$D$25:$E$25,W$32)</f>
        <v>5.3194488473384143E-6</v>
      </c>
      <c r="X36" s="15">
        <f>TREND($D29:$E29,$D$25:$E$25,X$32)</f>
        <v>5.457616349866651E-6</v>
      </c>
      <c r="Y36" s="15">
        <f>TREND($D29:$E29,$D$25:$E$25,Y$32)</f>
        <v>5.595783852394942E-6</v>
      </c>
      <c r="Z36" s="15">
        <f>TREND($D29:$E29,$D$25:$E$25,Z$32)</f>
        <v>5.7339513549231787E-6</v>
      </c>
      <c r="AA36" s="15">
        <f>TREND($D29:$E29,$D$25:$E$25,AA$32)</f>
        <v>5.8721188574514696E-6</v>
      </c>
      <c r="AB36" s="15">
        <f>TREND($D29:$E29,$D$25:$E$25,AB$32)</f>
        <v>6.0102863599797605E-6</v>
      </c>
      <c r="AC36" s="15">
        <f>TREND($D29:$E29,$D$25:$E$25,AC$32)</f>
        <v>6.1484538625079972E-6</v>
      </c>
      <c r="AD36" s="15">
        <f>TREND($D29:$E29,$D$25:$E$25,AD$32)</f>
        <v>6.2866213650362881E-6</v>
      </c>
      <c r="AE36" s="15">
        <f>TREND($D29:$E29,$D$25:$E$25,AE$32)</f>
        <v>6.4247888675645791E-6</v>
      </c>
      <c r="AF36" s="15">
        <f>TREND($D29:$E29,$D$25:$E$25,AF$32)</f>
        <v>6.5629563700928158E-6</v>
      </c>
      <c r="AG36" s="15">
        <f>TREND($D29:$E29,$D$25:$E$25,AG$32)</f>
        <v>6.7011238726211067E-6</v>
      </c>
      <c r="AH36" s="15">
        <f>TREND($D29:$E29,$D$25:$E$25,AH$32)</f>
        <v>6.8392913751493434E-6</v>
      </c>
      <c r="AI36" s="15">
        <f>TREND($D29:$E29,$D$25:$E$25,AI$32)</f>
        <v>6.9774588776776343E-6</v>
      </c>
      <c r="AJ36" s="15">
        <f>TREND($D29:$E29,$D$25:$E$25,AJ$32)</f>
        <v>7.1156263802059252E-6</v>
      </c>
      <c r="AK36" s="15">
        <f>TREND($D29:$E29,$D$25:$E$25,AK$32)</f>
        <v>7.2537938827341619E-6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7" sqref="B7"/>
    </sheetView>
  </sheetViews>
  <sheetFormatPr defaultRowHeight="15" x14ac:dyDescent="0.25"/>
  <sheetData>
    <row r="1" spans="1:3" x14ac:dyDescent="0.25">
      <c r="A1" s="16" t="s">
        <v>69</v>
      </c>
    </row>
    <row r="2" spans="1:3" x14ac:dyDescent="0.25">
      <c r="A2">
        <v>3412000</v>
      </c>
    </row>
    <row r="4" spans="1:3" x14ac:dyDescent="0.25">
      <c r="A4" s="16" t="s">
        <v>70</v>
      </c>
    </row>
    <row r="5" spans="1:3" x14ac:dyDescent="0.25">
      <c r="A5">
        <v>947817</v>
      </c>
    </row>
    <row r="7" spans="1:3" x14ac:dyDescent="0.25">
      <c r="A7" s="16" t="s">
        <v>71</v>
      </c>
      <c r="C7" s="16" t="s">
        <v>123</v>
      </c>
    </row>
    <row r="8" spans="1:3" x14ac:dyDescent="0.25">
      <c r="A8">
        <v>3.95</v>
      </c>
      <c r="C8">
        <v>4.43</v>
      </c>
    </row>
    <row r="9" spans="1:3" s="15" customFormat="1" x14ac:dyDescent="0.25"/>
    <row r="10" spans="1:3" s="15" customFormat="1" x14ac:dyDescent="0.25">
      <c r="A10" s="16" t="s">
        <v>73</v>
      </c>
    </row>
    <row r="11" spans="1:3" s="15" customFormat="1" x14ac:dyDescent="0.25">
      <c r="A11" s="15">
        <v>3.7854100000000002</v>
      </c>
    </row>
    <row r="13" spans="1:3" x14ac:dyDescent="0.25">
      <c r="A13" s="16" t="s">
        <v>72</v>
      </c>
    </row>
    <row r="14" spans="1:3" x14ac:dyDescent="0.25">
      <c r="A14">
        <v>120405</v>
      </c>
      <c r="B14" t="s">
        <v>74</v>
      </c>
    </row>
    <row r="16" spans="1:3" x14ac:dyDescent="0.25">
      <c r="A16" s="16" t="s">
        <v>90</v>
      </c>
    </row>
    <row r="17" spans="1:2" x14ac:dyDescent="0.25">
      <c r="A17">
        <v>137381</v>
      </c>
      <c r="B17" t="s">
        <v>74</v>
      </c>
    </row>
    <row r="19" spans="1:2" x14ac:dyDescent="0.25">
      <c r="A19" s="16" t="s">
        <v>75</v>
      </c>
    </row>
    <row r="20" spans="1:2" x14ac:dyDescent="0.25">
      <c r="A20">
        <v>5778000</v>
      </c>
      <c r="B20" t="s">
        <v>76</v>
      </c>
    </row>
    <row r="22" spans="1:2" x14ac:dyDescent="0.25">
      <c r="A22" s="16" t="s">
        <v>77</v>
      </c>
    </row>
    <row r="23" spans="1:2" x14ac:dyDescent="0.25">
      <c r="A23">
        <v>42</v>
      </c>
    </row>
    <row r="25" spans="1:2" x14ac:dyDescent="0.25">
      <c r="A25" s="16" t="s">
        <v>78</v>
      </c>
    </row>
    <row r="26" spans="1:2" x14ac:dyDescent="0.25">
      <c r="A26">
        <v>264.17200000000003</v>
      </c>
    </row>
    <row r="28" spans="1:2" x14ac:dyDescent="0.25">
      <c r="A28" s="16" t="s">
        <v>79</v>
      </c>
    </row>
    <row r="29" spans="1:2" x14ac:dyDescent="0.25">
      <c r="A29">
        <v>1.0549999999999999</v>
      </c>
    </row>
    <row r="31" spans="1:2" x14ac:dyDescent="0.25">
      <c r="A31" s="16" t="s">
        <v>97</v>
      </c>
    </row>
    <row r="32" spans="1:2" x14ac:dyDescent="0.25">
      <c r="A32">
        <v>118300</v>
      </c>
    </row>
    <row r="34" spans="1:1" x14ac:dyDescent="0.25">
      <c r="A34" s="16" t="s">
        <v>116</v>
      </c>
    </row>
    <row r="35" spans="1:1" x14ac:dyDescent="0.25">
      <c r="A35">
        <v>0.97099999999999997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/>
  </sheetViews>
  <sheetFormatPr defaultRowHeight="15" x14ac:dyDescent="0.25"/>
  <cols>
    <col min="1" max="1" width="30" customWidth="1"/>
    <col min="2" max="2" width="13.42578125" customWidth="1"/>
    <col min="3" max="3" width="16.7109375" customWidth="1"/>
  </cols>
  <sheetData>
    <row r="1" spans="1:37" x14ac:dyDescent="0.25">
      <c r="A1" s="5" t="s">
        <v>7</v>
      </c>
      <c r="B1" s="8" t="s">
        <v>9</v>
      </c>
      <c r="C1" s="5" t="s">
        <v>10</v>
      </c>
    </row>
    <row r="2" spans="1:37" x14ac:dyDescent="0.25">
      <c r="A2" t="s">
        <v>8</v>
      </c>
      <c r="B2" s="9">
        <v>0.75</v>
      </c>
      <c r="C2" t="s">
        <v>11</v>
      </c>
    </row>
    <row r="4" spans="1:37" s="1" customFormat="1" x14ac:dyDescent="0.25">
      <c r="A4" s="5" t="s">
        <v>17</v>
      </c>
      <c r="B4" s="5"/>
      <c r="C4" s="5"/>
    </row>
    <row r="5" spans="1:37" s="12" customFormat="1" x14ac:dyDescent="0.25">
      <c r="A5" s="13"/>
      <c r="B5" s="13">
        <v>1000000</v>
      </c>
      <c r="C5" s="13" t="s">
        <v>18</v>
      </c>
    </row>
    <row r="6" spans="1:37" s="1" customFormat="1" x14ac:dyDescent="0.25"/>
    <row r="7" spans="1:37" x14ac:dyDescent="0.25">
      <c r="A7" t="s">
        <v>115</v>
      </c>
    </row>
    <row r="9" spans="1:37" s="1" customFormat="1" x14ac:dyDescent="0.25">
      <c r="A9" s="5" t="s">
        <v>15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B10" s="1">
        <v>2015</v>
      </c>
      <c r="C10" s="1">
        <v>2016</v>
      </c>
      <c r="D10" s="1">
        <v>2017</v>
      </c>
      <c r="E10" s="1">
        <v>2018</v>
      </c>
      <c r="F10" s="1">
        <v>2019</v>
      </c>
      <c r="G10" s="1">
        <v>2020</v>
      </c>
      <c r="H10" s="1">
        <v>2021</v>
      </c>
      <c r="I10" s="1">
        <v>2022</v>
      </c>
      <c r="J10" s="1">
        <v>2023</v>
      </c>
      <c r="K10" s="1">
        <v>2024</v>
      </c>
      <c r="L10" s="1">
        <v>2025</v>
      </c>
      <c r="M10" s="1">
        <v>2026</v>
      </c>
      <c r="N10" s="1">
        <v>2027</v>
      </c>
      <c r="O10" s="1">
        <v>2028</v>
      </c>
      <c r="P10" s="1">
        <v>2029</v>
      </c>
      <c r="Q10" s="1">
        <v>2030</v>
      </c>
      <c r="R10" s="1">
        <v>2031</v>
      </c>
      <c r="S10" s="1">
        <v>2032</v>
      </c>
      <c r="T10" s="1">
        <v>2033</v>
      </c>
      <c r="U10" s="1">
        <v>2034</v>
      </c>
      <c r="V10" s="1">
        <v>2035</v>
      </c>
      <c r="W10" s="1">
        <v>2036</v>
      </c>
      <c r="X10" s="1">
        <v>2037</v>
      </c>
      <c r="Y10" s="1">
        <v>2038</v>
      </c>
      <c r="Z10" s="1">
        <v>2039</v>
      </c>
      <c r="AA10" s="1">
        <v>2040</v>
      </c>
      <c r="AB10" s="15">
        <v>2041</v>
      </c>
      <c r="AC10" s="15">
        <v>2042</v>
      </c>
      <c r="AD10" s="15">
        <v>2043</v>
      </c>
      <c r="AE10" s="15">
        <v>2044</v>
      </c>
      <c r="AF10" s="15">
        <v>2045</v>
      </c>
      <c r="AG10" s="15">
        <v>2046</v>
      </c>
      <c r="AH10" s="15">
        <v>2047</v>
      </c>
      <c r="AI10" s="15">
        <v>2048</v>
      </c>
      <c r="AJ10" s="15">
        <v>2049</v>
      </c>
      <c r="AK10" s="15">
        <v>2050</v>
      </c>
    </row>
    <row r="11" spans="1:37" x14ac:dyDescent="0.25">
      <c r="A11" s="1" t="s">
        <v>8</v>
      </c>
      <c r="B11" s="10">
        <f t="shared" ref="B11:AA11" si="0">$B2/$B$5</f>
        <v>7.5000000000000002E-7</v>
      </c>
      <c r="C11" s="10">
        <f t="shared" si="0"/>
        <v>7.5000000000000002E-7</v>
      </c>
      <c r="D11" s="10">
        <f t="shared" si="0"/>
        <v>7.5000000000000002E-7</v>
      </c>
      <c r="E11" s="10">
        <f t="shared" si="0"/>
        <v>7.5000000000000002E-7</v>
      </c>
      <c r="F11" s="10">
        <f t="shared" si="0"/>
        <v>7.5000000000000002E-7</v>
      </c>
      <c r="G11" s="10">
        <f t="shared" si="0"/>
        <v>7.5000000000000002E-7</v>
      </c>
      <c r="H11" s="10">
        <f t="shared" si="0"/>
        <v>7.5000000000000002E-7</v>
      </c>
      <c r="I11" s="10">
        <f t="shared" si="0"/>
        <v>7.5000000000000002E-7</v>
      </c>
      <c r="J11" s="10">
        <f t="shared" si="0"/>
        <v>7.5000000000000002E-7</v>
      </c>
      <c r="K11" s="10">
        <f t="shared" si="0"/>
        <v>7.5000000000000002E-7</v>
      </c>
      <c r="L11" s="10">
        <f t="shared" si="0"/>
        <v>7.5000000000000002E-7</v>
      </c>
      <c r="M11" s="10">
        <f t="shared" si="0"/>
        <v>7.5000000000000002E-7</v>
      </c>
      <c r="N11" s="10">
        <f t="shared" si="0"/>
        <v>7.5000000000000002E-7</v>
      </c>
      <c r="O11" s="10">
        <f t="shared" si="0"/>
        <v>7.5000000000000002E-7</v>
      </c>
      <c r="P11" s="10">
        <f t="shared" si="0"/>
        <v>7.5000000000000002E-7</v>
      </c>
      <c r="Q11" s="10">
        <f t="shared" si="0"/>
        <v>7.5000000000000002E-7</v>
      </c>
      <c r="R11" s="10">
        <f t="shared" si="0"/>
        <v>7.5000000000000002E-7</v>
      </c>
      <c r="S11" s="10">
        <f t="shared" si="0"/>
        <v>7.5000000000000002E-7</v>
      </c>
      <c r="T11" s="10">
        <f t="shared" si="0"/>
        <v>7.5000000000000002E-7</v>
      </c>
      <c r="U11" s="10">
        <f t="shared" si="0"/>
        <v>7.5000000000000002E-7</v>
      </c>
      <c r="V11" s="10">
        <f t="shared" si="0"/>
        <v>7.5000000000000002E-7</v>
      </c>
      <c r="W11" s="10">
        <f t="shared" si="0"/>
        <v>7.5000000000000002E-7</v>
      </c>
      <c r="X11" s="10">
        <f t="shared" si="0"/>
        <v>7.5000000000000002E-7</v>
      </c>
      <c r="Y11" s="10">
        <f t="shared" si="0"/>
        <v>7.5000000000000002E-7</v>
      </c>
      <c r="Z11" s="10">
        <f t="shared" si="0"/>
        <v>7.5000000000000002E-7</v>
      </c>
      <c r="AA11" s="10">
        <f t="shared" si="0"/>
        <v>7.5000000000000002E-7</v>
      </c>
      <c r="AB11" s="10">
        <f t="shared" ref="AB11:AK11" si="1">$B2/$B$5</f>
        <v>7.5000000000000002E-7</v>
      </c>
      <c r="AC11" s="10">
        <f t="shared" si="1"/>
        <v>7.5000000000000002E-7</v>
      </c>
      <c r="AD11" s="10">
        <f t="shared" si="1"/>
        <v>7.5000000000000002E-7</v>
      </c>
      <c r="AE11" s="10">
        <f t="shared" si="1"/>
        <v>7.5000000000000002E-7</v>
      </c>
      <c r="AF11" s="10">
        <f t="shared" si="1"/>
        <v>7.5000000000000002E-7</v>
      </c>
      <c r="AG11" s="10">
        <f t="shared" si="1"/>
        <v>7.5000000000000002E-7</v>
      </c>
      <c r="AH11" s="10">
        <f t="shared" si="1"/>
        <v>7.5000000000000002E-7</v>
      </c>
      <c r="AI11" s="10">
        <f t="shared" si="1"/>
        <v>7.5000000000000002E-7</v>
      </c>
      <c r="AJ11" s="10">
        <f t="shared" si="1"/>
        <v>7.5000000000000002E-7</v>
      </c>
      <c r="AK11" s="10">
        <f t="shared" si="1"/>
        <v>7.5000000000000002E-7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10" width="10" style="12" customWidth="1"/>
    <col min="11" max="27" width="10" style="1" customWidth="1"/>
    <col min="28" max="28" width="9.140625" style="1" customWidth="1"/>
    <col min="29" max="16384" width="9.140625" style="1"/>
  </cols>
  <sheetData>
    <row r="1" spans="1:37" x14ac:dyDescent="0.25">
      <c r="A1" s="2" t="s">
        <v>0</v>
      </c>
      <c r="B1" s="17">
        <v>2015</v>
      </c>
      <c r="C1" s="17">
        <v>2016</v>
      </c>
      <c r="D1" s="17">
        <v>2017</v>
      </c>
      <c r="E1" s="17">
        <v>2018</v>
      </c>
      <c r="F1" s="17">
        <v>2019</v>
      </c>
      <c r="G1" s="17">
        <v>2020</v>
      </c>
      <c r="H1" s="17">
        <v>2021</v>
      </c>
      <c r="I1" s="17">
        <v>2022</v>
      </c>
      <c r="J1" s="17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18">
        <f>'Poland Fuel Price Data Annual'!B$4</f>
        <v>3.0372327006692856E-5</v>
      </c>
      <c r="C2" s="18">
        <f>'Poland Fuel Price Data Annual'!C$4</f>
        <v>3.1468235713119803E-5</v>
      </c>
      <c r="D2" s="18">
        <f>'Poland Fuel Price Data Annual'!D$4</f>
        <v>3.2564144419546751E-5</v>
      </c>
      <c r="E2" s="18">
        <f>'Poland Fuel Price Data Annual'!E$4</f>
        <v>3.3660053125974133E-5</v>
      </c>
      <c r="F2" s="18">
        <f>'Poland Fuel Price Data Annual'!F$4</f>
        <v>3.4755961832401081E-5</v>
      </c>
      <c r="G2" s="18">
        <f>'Poland Fuel Price Data Annual'!G$4</f>
        <v>3.5851870538828028E-5</v>
      </c>
      <c r="H2" s="18">
        <f>'Poland Fuel Price Data Annual'!H$4</f>
        <v>3.6759909181296145E-5</v>
      </c>
      <c r="I2" s="18">
        <f>'Poland Fuel Price Data Annual'!I$4</f>
        <v>3.7667947823764262E-5</v>
      </c>
      <c r="J2" s="18">
        <f>'Poland Fuel Price Data Annual'!J$4</f>
        <v>3.8575986466232379E-5</v>
      </c>
      <c r="K2" s="18">
        <f>'Poland Fuel Price Data Annual'!K$4</f>
        <v>3.9484025108700496E-5</v>
      </c>
      <c r="L2" s="18">
        <f>'Poland Fuel Price Data Annual'!L$4</f>
        <v>4.0392063751168612E-5</v>
      </c>
      <c r="M2" s="18">
        <f>'Poland Fuel Price Data Annual'!M$4</f>
        <v>4.1534939973585268E-5</v>
      </c>
      <c r="N2" s="18">
        <f>'Poland Fuel Price Data Annual'!N$4</f>
        <v>4.2677816196002357E-5</v>
      </c>
      <c r="O2" s="18">
        <f>'Poland Fuel Price Data Annual'!O$4</f>
        <v>4.3820692418419013E-5</v>
      </c>
      <c r="P2" s="18">
        <f>'Poland Fuel Price Data Annual'!P$4</f>
        <v>4.4963568640835668E-5</v>
      </c>
      <c r="Q2" s="18">
        <f>'Poland Fuel Price Data Annual'!Q$4</f>
        <v>4.6106444863252757E-5</v>
      </c>
      <c r="R2" s="18">
        <f>'Poland Fuel Price Data Annual'!R$4</f>
        <v>4.7437191149628244E-5</v>
      </c>
      <c r="S2" s="18">
        <f>'Poland Fuel Price Data Annual'!S$4</f>
        <v>4.8767937436004164E-5</v>
      </c>
      <c r="T2" s="18">
        <f>'Poland Fuel Price Data Annual'!T$4</f>
        <v>5.0098683722379651E-5</v>
      </c>
      <c r="U2" s="18">
        <f>'Poland Fuel Price Data Annual'!U$4</f>
        <v>5.1429430008755571E-5</v>
      </c>
      <c r="V2" s="18">
        <f>'Poland Fuel Price Data Annual'!V$4</f>
        <v>5.2760176295131057E-5</v>
      </c>
      <c r="W2" s="18">
        <f>'Poland Fuel Price Data Annual'!W$4</f>
        <v>5.3777805808241826E-5</v>
      </c>
      <c r="X2" s="18">
        <f>'Poland Fuel Price Data Annual'!X$4</f>
        <v>5.4795435321352594E-5</v>
      </c>
      <c r="Y2" s="18">
        <f>'Poland Fuel Price Data Annual'!Y$4</f>
        <v>5.5813064834463362E-5</v>
      </c>
      <c r="Z2" s="18">
        <f>'Poland Fuel Price Data Annual'!Z$4</f>
        <v>5.6830694347574564E-5</v>
      </c>
      <c r="AA2" s="18">
        <f>'Poland Fuel Price Data Annual'!AA$4</f>
        <v>5.7848323860685332E-5</v>
      </c>
      <c r="AB2" s="18">
        <f>'Poland Fuel Price Data Annual'!AB$4</f>
        <v>5.8098817279297161E-5</v>
      </c>
      <c r="AC2" s="18">
        <f>'Poland Fuel Price Data Annual'!AC$4</f>
        <v>5.8349310697909044E-5</v>
      </c>
      <c r="AD2" s="18">
        <f>'Poland Fuel Price Data Annual'!AD$4</f>
        <v>5.8599804116520927E-5</v>
      </c>
      <c r="AE2" s="18">
        <f>'Poland Fuel Price Data Annual'!AE$4</f>
        <v>5.885029753513281E-5</v>
      </c>
      <c r="AF2" s="18">
        <f>'Poland Fuel Price Data Annual'!AF$4</f>
        <v>5.9100790953744802E-5</v>
      </c>
      <c r="AG2" s="18">
        <f>'Poland Fuel Price Data Annual'!AG$4</f>
        <v>5.9179070147061008E-5</v>
      </c>
      <c r="AH2" s="18">
        <f>'Poland Fuel Price Data Annual'!AH$4</f>
        <v>5.9257349340377242E-5</v>
      </c>
      <c r="AI2" s="18">
        <f>'Poland Fuel Price Data Annual'!AI$4</f>
        <v>5.9335628533693449E-5</v>
      </c>
      <c r="AJ2" s="18">
        <f>'Poland Fuel Price Data Annual'!AJ$4</f>
        <v>5.9413907727009656E-5</v>
      </c>
      <c r="AK2" s="18">
        <f>'Poland Fuel Price Data Annual'!AK$4</f>
        <v>5.9492186920325889E-5</v>
      </c>
    </row>
    <row r="3" spans="1:37" x14ac:dyDescent="0.25">
      <c r="A3" s="2" t="s">
        <v>2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 x14ac:dyDescent="0.25">
      <c r="A4" s="2" t="s">
        <v>4</v>
      </c>
      <c r="B4" s="18">
        <f>'Poland Fuel Price Data Annual'!B$4</f>
        <v>3.0372327006692856E-5</v>
      </c>
      <c r="C4" s="18">
        <f>'Poland Fuel Price Data Annual'!C$4</f>
        <v>3.1468235713119803E-5</v>
      </c>
      <c r="D4" s="18">
        <f>'Poland Fuel Price Data Annual'!D$4</f>
        <v>3.2564144419546751E-5</v>
      </c>
      <c r="E4" s="18">
        <f>'Poland Fuel Price Data Annual'!E$4</f>
        <v>3.3660053125974133E-5</v>
      </c>
      <c r="F4" s="18">
        <f>'Poland Fuel Price Data Annual'!F$4</f>
        <v>3.4755961832401081E-5</v>
      </c>
      <c r="G4" s="18">
        <f>'Poland Fuel Price Data Annual'!G$4</f>
        <v>3.5851870538828028E-5</v>
      </c>
      <c r="H4" s="18">
        <f>'Poland Fuel Price Data Annual'!H$4</f>
        <v>3.6759909181296145E-5</v>
      </c>
      <c r="I4" s="18">
        <f>'Poland Fuel Price Data Annual'!I$4</f>
        <v>3.7667947823764262E-5</v>
      </c>
      <c r="J4" s="18">
        <f>'Poland Fuel Price Data Annual'!J$4</f>
        <v>3.8575986466232379E-5</v>
      </c>
      <c r="K4" s="18">
        <f>'Poland Fuel Price Data Annual'!K$4</f>
        <v>3.9484025108700496E-5</v>
      </c>
      <c r="L4" s="18">
        <f>'Poland Fuel Price Data Annual'!L$4</f>
        <v>4.0392063751168612E-5</v>
      </c>
      <c r="M4" s="18">
        <f>'Poland Fuel Price Data Annual'!M$4</f>
        <v>4.1534939973585268E-5</v>
      </c>
      <c r="N4" s="18">
        <f>'Poland Fuel Price Data Annual'!N$4</f>
        <v>4.2677816196002357E-5</v>
      </c>
      <c r="O4" s="18">
        <f>'Poland Fuel Price Data Annual'!O$4</f>
        <v>4.3820692418419013E-5</v>
      </c>
      <c r="P4" s="18">
        <f>'Poland Fuel Price Data Annual'!P$4</f>
        <v>4.4963568640835668E-5</v>
      </c>
      <c r="Q4" s="18">
        <f>'Poland Fuel Price Data Annual'!Q$4</f>
        <v>4.6106444863252757E-5</v>
      </c>
      <c r="R4" s="18">
        <f>'Poland Fuel Price Data Annual'!R$4</f>
        <v>4.7437191149628244E-5</v>
      </c>
      <c r="S4" s="18">
        <f>'Poland Fuel Price Data Annual'!S$4</f>
        <v>4.8767937436004164E-5</v>
      </c>
      <c r="T4" s="18">
        <f>'Poland Fuel Price Data Annual'!T$4</f>
        <v>5.0098683722379651E-5</v>
      </c>
      <c r="U4" s="18">
        <f>'Poland Fuel Price Data Annual'!U$4</f>
        <v>5.1429430008755571E-5</v>
      </c>
      <c r="V4" s="18">
        <f>'Poland Fuel Price Data Annual'!V$4</f>
        <v>5.2760176295131057E-5</v>
      </c>
      <c r="W4" s="18">
        <f>'Poland Fuel Price Data Annual'!W$4</f>
        <v>5.3777805808241826E-5</v>
      </c>
      <c r="X4" s="18">
        <f>'Poland Fuel Price Data Annual'!X$4</f>
        <v>5.4795435321352594E-5</v>
      </c>
      <c r="Y4" s="18">
        <f>'Poland Fuel Price Data Annual'!Y$4</f>
        <v>5.5813064834463362E-5</v>
      </c>
      <c r="Z4" s="18">
        <f>'Poland Fuel Price Data Annual'!Z$4</f>
        <v>5.6830694347574564E-5</v>
      </c>
      <c r="AA4" s="18">
        <f>'Poland Fuel Price Data Annual'!AA$4</f>
        <v>5.7848323860685332E-5</v>
      </c>
      <c r="AB4" s="18">
        <f>'Poland Fuel Price Data Annual'!AB$4</f>
        <v>5.8098817279297161E-5</v>
      </c>
      <c r="AC4" s="18">
        <f>'Poland Fuel Price Data Annual'!AC$4</f>
        <v>5.8349310697909044E-5</v>
      </c>
      <c r="AD4" s="18">
        <f>'Poland Fuel Price Data Annual'!AD$4</f>
        <v>5.8599804116520927E-5</v>
      </c>
      <c r="AE4" s="18">
        <f>'Poland Fuel Price Data Annual'!AE$4</f>
        <v>5.885029753513281E-5</v>
      </c>
      <c r="AF4" s="18">
        <f>'Poland Fuel Price Data Annual'!AF$4</f>
        <v>5.9100790953744802E-5</v>
      </c>
      <c r="AG4" s="18">
        <f>'Poland Fuel Price Data Annual'!AG$4</f>
        <v>5.9179070147061008E-5</v>
      </c>
      <c r="AH4" s="18">
        <f>'Poland Fuel Price Data Annual'!AH$4</f>
        <v>5.9257349340377242E-5</v>
      </c>
      <c r="AI4" s="18">
        <f>'Poland Fuel Price Data Annual'!AI$4</f>
        <v>5.9335628533693449E-5</v>
      </c>
      <c r="AJ4" s="18">
        <f>'Poland Fuel Price Data Annual'!AJ$4</f>
        <v>5.9413907727009656E-5</v>
      </c>
      <c r="AK4" s="18">
        <f>'Poland Fuel Price Data Annual'!AK$4</f>
        <v>5.9492186920325889E-5</v>
      </c>
    </row>
    <row r="5" spans="1:37" x14ac:dyDescent="0.25">
      <c r="A5" s="2" t="s">
        <v>5</v>
      </c>
      <c r="B5" s="18">
        <f>'Poland Fuel Price Data Annual'!B$4</f>
        <v>3.0372327006692856E-5</v>
      </c>
      <c r="C5" s="18">
        <f>'Poland Fuel Price Data Annual'!C$4</f>
        <v>3.1468235713119803E-5</v>
      </c>
      <c r="D5" s="18">
        <f>'Poland Fuel Price Data Annual'!D$4</f>
        <v>3.2564144419546751E-5</v>
      </c>
      <c r="E5" s="18">
        <f>'Poland Fuel Price Data Annual'!E$4</f>
        <v>3.3660053125974133E-5</v>
      </c>
      <c r="F5" s="18">
        <f>'Poland Fuel Price Data Annual'!F$4</f>
        <v>3.4755961832401081E-5</v>
      </c>
      <c r="G5" s="18">
        <f>'Poland Fuel Price Data Annual'!G$4</f>
        <v>3.5851870538828028E-5</v>
      </c>
      <c r="H5" s="18">
        <f>'Poland Fuel Price Data Annual'!H$4</f>
        <v>3.6759909181296145E-5</v>
      </c>
      <c r="I5" s="18">
        <f>'Poland Fuel Price Data Annual'!I$4</f>
        <v>3.7667947823764262E-5</v>
      </c>
      <c r="J5" s="18">
        <f>'Poland Fuel Price Data Annual'!J$4</f>
        <v>3.8575986466232379E-5</v>
      </c>
      <c r="K5" s="18">
        <f>'Poland Fuel Price Data Annual'!K$4</f>
        <v>3.9484025108700496E-5</v>
      </c>
      <c r="L5" s="18">
        <f>'Poland Fuel Price Data Annual'!L$4</f>
        <v>4.0392063751168612E-5</v>
      </c>
      <c r="M5" s="18">
        <f>'Poland Fuel Price Data Annual'!M$4</f>
        <v>4.1534939973585268E-5</v>
      </c>
      <c r="N5" s="18">
        <f>'Poland Fuel Price Data Annual'!N$4</f>
        <v>4.2677816196002357E-5</v>
      </c>
      <c r="O5" s="18">
        <f>'Poland Fuel Price Data Annual'!O$4</f>
        <v>4.3820692418419013E-5</v>
      </c>
      <c r="P5" s="18">
        <f>'Poland Fuel Price Data Annual'!P$4</f>
        <v>4.4963568640835668E-5</v>
      </c>
      <c r="Q5" s="18">
        <f>'Poland Fuel Price Data Annual'!Q$4</f>
        <v>4.6106444863252757E-5</v>
      </c>
      <c r="R5" s="18">
        <f>'Poland Fuel Price Data Annual'!R$4</f>
        <v>4.7437191149628244E-5</v>
      </c>
      <c r="S5" s="18">
        <f>'Poland Fuel Price Data Annual'!S$4</f>
        <v>4.8767937436004164E-5</v>
      </c>
      <c r="T5" s="18">
        <f>'Poland Fuel Price Data Annual'!T$4</f>
        <v>5.0098683722379651E-5</v>
      </c>
      <c r="U5" s="18">
        <f>'Poland Fuel Price Data Annual'!U$4</f>
        <v>5.1429430008755571E-5</v>
      </c>
      <c r="V5" s="18">
        <f>'Poland Fuel Price Data Annual'!V$4</f>
        <v>5.2760176295131057E-5</v>
      </c>
      <c r="W5" s="18">
        <f>'Poland Fuel Price Data Annual'!W$4</f>
        <v>5.3777805808241826E-5</v>
      </c>
      <c r="X5" s="18">
        <f>'Poland Fuel Price Data Annual'!X$4</f>
        <v>5.4795435321352594E-5</v>
      </c>
      <c r="Y5" s="18">
        <f>'Poland Fuel Price Data Annual'!Y$4</f>
        <v>5.5813064834463362E-5</v>
      </c>
      <c r="Z5" s="18">
        <f>'Poland Fuel Price Data Annual'!Z$4</f>
        <v>5.6830694347574564E-5</v>
      </c>
      <c r="AA5" s="18">
        <f>'Poland Fuel Price Data Annual'!AA$4</f>
        <v>5.7848323860685332E-5</v>
      </c>
      <c r="AB5" s="18">
        <f>'Poland Fuel Price Data Annual'!AB$4</f>
        <v>5.8098817279297161E-5</v>
      </c>
      <c r="AC5" s="18">
        <f>'Poland Fuel Price Data Annual'!AC$4</f>
        <v>5.8349310697909044E-5</v>
      </c>
      <c r="AD5" s="18">
        <f>'Poland Fuel Price Data Annual'!AD$4</f>
        <v>5.8599804116520927E-5</v>
      </c>
      <c r="AE5" s="18">
        <f>'Poland Fuel Price Data Annual'!AE$4</f>
        <v>5.885029753513281E-5</v>
      </c>
      <c r="AF5" s="18">
        <f>'Poland Fuel Price Data Annual'!AF$4</f>
        <v>5.9100790953744802E-5</v>
      </c>
      <c r="AG5" s="18">
        <f>'Poland Fuel Price Data Annual'!AG$4</f>
        <v>5.9179070147061008E-5</v>
      </c>
      <c r="AH5" s="18">
        <f>'Poland Fuel Price Data Annual'!AH$4</f>
        <v>5.9257349340377242E-5</v>
      </c>
      <c r="AI5" s="18">
        <f>'Poland Fuel Price Data Annual'!AI$4</f>
        <v>5.9335628533693449E-5</v>
      </c>
      <c r="AJ5" s="18">
        <f>'Poland Fuel Price Data Annual'!AJ$4</f>
        <v>5.9413907727009656E-5</v>
      </c>
      <c r="AK5" s="18">
        <f>'Poland Fuel Price Data Annual'!AK$4</f>
        <v>5.9492186920325889E-5</v>
      </c>
    </row>
    <row r="6" spans="1:37" x14ac:dyDescent="0.25">
      <c r="A6" s="2" t="s">
        <v>3</v>
      </c>
      <c r="B6" s="18">
        <f>'Poland Fuel Price Data Annual'!B$3</f>
        <v>4.3679789870449889E-5</v>
      </c>
      <c r="C6" s="18">
        <f>'Poland Fuel Price Data Annual'!C$3</f>
        <v>4.5120127027468461E-5</v>
      </c>
      <c r="D6" s="18">
        <f>'Poland Fuel Price Data Annual'!D$3</f>
        <v>4.6560464184486599E-5</v>
      </c>
      <c r="E6" s="18">
        <f>'Poland Fuel Price Data Annual'!E$3</f>
        <v>4.8000801341505171E-5</v>
      </c>
      <c r="F6" s="18">
        <f>'Poland Fuel Price Data Annual'!F$3</f>
        <v>4.9441138498523308E-5</v>
      </c>
      <c r="G6" s="18">
        <f>'Poland Fuel Price Data Annual'!G$3</f>
        <v>5.088147565554188E-5</v>
      </c>
      <c r="H6" s="18">
        <f>'Poland Fuel Price Data Annual'!H$3</f>
        <v>5.2071319393948243E-5</v>
      </c>
      <c r="I6" s="18">
        <f>'Poland Fuel Price Data Annual'!I$3</f>
        <v>5.326116313235504E-5</v>
      </c>
      <c r="J6" s="18">
        <f>'Poland Fuel Price Data Annual'!J$3</f>
        <v>5.4451006870761404E-5</v>
      </c>
      <c r="K6" s="18">
        <f>'Poland Fuel Price Data Annual'!K$3</f>
        <v>5.5640850609167767E-5</v>
      </c>
      <c r="L6" s="18">
        <f>'Poland Fuel Price Data Annual'!L$3</f>
        <v>5.6830694347574564E-5</v>
      </c>
      <c r="M6" s="18">
        <f>'Poland Fuel Price Data Annual'!M$3</f>
        <v>5.8349310697909315E-5</v>
      </c>
      <c r="N6" s="18">
        <f>'Poland Fuel Price Data Annual'!N$3</f>
        <v>5.9867927048244066E-5</v>
      </c>
      <c r="O6" s="18">
        <f>'Poland Fuel Price Data Annual'!O$3</f>
        <v>6.1386543398578818E-5</v>
      </c>
      <c r="P6" s="18">
        <f>'Poland Fuel Price Data Annual'!P$3</f>
        <v>6.2905159748913135E-5</v>
      </c>
      <c r="Q6" s="18">
        <f>'Poland Fuel Price Data Annual'!Q$3</f>
        <v>6.4423776099247886E-5</v>
      </c>
      <c r="R6" s="18">
        <f>'Poland Fuel Price Data Annual'!R$3</f>
        <v>6.6177230029530743E-5</v>
      </c>
      <c r="S6" s="18">
        <f>'Poland Fuel Price Data Annual'!S$3</f>
        <v>6.7930683959814032E-5</v>
      </c>
      <c r="T6" s="18">
        <f>'Poland Fuel Price Data Annual'!T$3</f>
        <v>6.9684137890097322E-5</v>
      </c>
      <c r="U6" s="18">
        <f>'Poland Fuel Price Data Annual'!U$3</f>
        <v>7.1437591820380612E-5</v>
      </c>
      <c r="V6" s="18">
        <f>'Poland Fuel Price Data Annual'!V$3</f>
        <v>7.3191045750663902E-5</v>
      </c>
      <c r="W6" s="18">
        <f>'Poland Fuel Price Data Annual'!W$3</f>
        <v>7.4521792037039822E-5</v>
      </c>
      <c r="X6" s="18">
        <f>'Poland Fuel Price Data Annual'!X$3</f>
        <v>7.5852538323415309E-5</v>
      </c>
      <c r="Y6" s="18">
        <f>'Poland Fuel Price Data Annual'!Y$3</f>
        <v>7.7183284609791229E-5</v>
      </c>
      <c r="Z6" s="18">
        <f>'Poland Fuel Price Data Annual'!Z$3</f>
        <v>7.8514030896166716E-5</v>
      </c>
      <c r="AA6" s="18">
        <f>'Poland Fuel Price Data Annual'!AA$3</f>
        <v>7.9844777182542636E-5</v>
      </c>
      <c r="AB6" s="18">
        <f>'Poland Fuel Price Data Annual'!AB$3</f>
        <v>8.0173549794470807E-5</v>
      </c>
      <c r="AC6" s="18">
        <f>'Poland Fuel Price Data Annual'!AC$3</f>
        <v>8.050232240639887E-5</v>
      </c>
      <c r="AD6" s="18">
        <f>'Poland Fuel Price Data Annual'!AD$3</f>
        <v>8.0831095018327041E-5</v>
      </c>
      <c r="AE6" s="18">
        <f>'Poland Fuel Price Data Annual'!AE$3</f>
        <v>8.1159867630255103E-5</v>
      </c>
      <c r="AF6" s="18">
        <f>'Poland Fuel Price Data Annual'!AF$3</f>
        <v>8.1488640242183275E-5</v>
      </c>
      <c r="AG6" s="18">
        <f>'Poland Fuel Price Data Annual'!AG$3</f>
        <v>8.1582575274162676E-5</v>
      </c>
      <c r="AH6" s="18">
        <f>'Poland Fuel Price Data Annual'!AH$3</f>
        <v>8.1676510306142119E-5</v>
      </c>
      <c r="AI6" s="18">
        <f>'Poland Fuel Price Data Annual'!AI$3</f>
        <v>8.1770445338121589E-5</v>
      </c>
      <c r="AJ6" s="18">
        <f>'Poland Fuel Price Data Annual'!AJ$3</f>
        <v>8.1864380370101058E-5</v>
      </c>
      <c r="AK6" s="18">
        <f>'Poland Fuel Price Data Annual'!AK$3</f>
        <v>8.1958315402080501E-5</v>
      </c>
    </row>
    <row r="7" spans="1:37" x14ac:dyDescent="0.25">
      <c r="A7" s="2" t="s">
        <v>20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 x14ac:dyDescent="0.25">
      <c r="A8" s="2" t="s">
        <v>22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13</vt:i4>
      </vt:variant>
    </vt:vector>
  </HeadingPairs>
  <TitlesOfParts>
    <vt:vector size="33" baseType="lpstr">
      <vt:lpstr>About</vt:lpstr>
      <vt:lpstr>Poland Fuel Price Data</vt:lpstr>
      <vt:lpstr>Coal_to_lignite</vt:lpstr>
      <vt:lpstr>Poland Fuel Price Data Conv</vt:lpstr>
      <vt:lpstr>Poland Fuel Price Data Annual</vt:lpstr>
      <vt:lpstr>ETS Tax</vt:lpstr>
      <vt:lpstr>Conversion Factors</vt:lpstr>
      <vt:lpstr>Nuclear Fuel</vt:lpstr>
      <vt:lpstr>BFCpUEbS-electricity</vt:lpstr>
      <vt:lpstr>BFCpUEbS-coal</vt:lpstr>
      <vt:lpstr>BFCpUEbS-lignite</vt:lpstr>
      <vt:lpstr>BFCpUEbS-natural-gas</vt:lpstr>
      <vt:lpstr>BFCpUEbS-nuclear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</vt:lpstr>
      <vt:lpstr>BFCpUEbS-heat</vt:lpstr>
      <vt:lpstr>BTU_per_barrel_jet_fuel</vt:lpstr>
      <vt:lpstr>BTU_per_gal_biodiesel</vt:lpstr>
      <vt:lpstr>BTU_per_gal_diesel</vt:lpstr>
      <vt:lpstr>BTU_per_gal_gasoline</vt:lpstr>
      <vt:lpstr>BTU_per_GJ</vt:lpstr>
      <vt:lpstr>BTU_per_MWh</vt:lpstr>
      <vt:lpstr>gal_per_barrel</vt:lpstr>
      <vt:lpstr>gal_per_cubic_meter</vt:lpstr>
      <vt:lpstr>liters_per_gal</vt:lpstr>
      <vt:lpstr>year_2012_per_2010_usd</vt:lpstr>
      <vt:lpstr>year_2012_per_2014_usd</vt:lpstr>
      <vt:lpstr>zloty_per_euro</vt:lpstr>
      <vt:lpstr>zloty_per_usd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Robbie</cp:lastModifiedBy>
  <dcterms:created xsi:type="dcterms:W3CDTF">2012-03-07T20:42:24Z</dcterms:created>
  <dcterms:modified xsi:type="dcterms:W3CDTF">2017-08-22T21:04:57Z</dcterms:modified>
</cp:coreProperties>
</file>